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August 06 - Summary" sheetId="1" r:id="rId1"/>
    <sheet name="August 06 -Detailed" sheetId="2" r:id="rId2"/>
  </sheets>
  <definedNames>
    <definedName name="_xlnm.Print_Titles" localSheetId="0">'August 06 - Summary'!$1:$4</definedName>
    <definedName name="_xlnm.Print_Titles" localSheetId="1">'August 06 -Detailed'!$1:$4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USER</author>
    <author>Talla Tene Marius</author>
    <author>horline</author>
  </authors>
  <commentList>
    <comment ref="C36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valley,gare ,nkondongo ,valley then to mballa2.</t>
        </r>
      </text>
    </comment>
    <comment ref="C37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valley,nkondongo ,valley nkondongo valley thento mballa2</t>
        </r>
      </text>
    </comment>
    <comment ref="C70" authorId="1">
      <text>
        <r>
          <rPr>
            <b/>
            <sz val="8"/>
            <rFont val="Tahoma"/>
            <family val="0"/>
          </rPr>
          <t>i5: took  taxi</t>
        </r>
      </text>
    </comment>
    <comment ref="C71" authorId="1">
      <text>
        <r>
          <rPr>
            <b/>
            <sz val="8"/>
            <rFont val="Tahoma"/>
            <family val="0"/>
          </rPr>
          <t>i5: special vehicle to hand over animal LWC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0"/>
          </rPr>
          <t>i17
yaounde town, bamenda town and bamenda-bafut</t>
        </r>
        <r>
          <rPr>
            <sz val="8"/>
            <rFont val="Tahoma"/>
            <family val="0"/>
          </rPr>
          <t xml:space="preserve">
</t>
        </r>
      </text>
    </comment>
    <comment ref="C78" authorId="0">
      <text>
        <r>
          <rPr>
            <b/>
            <sz val="8"/>
            <rFont val="Tahoma"/>
            <family val="0"/>
          </rPr>
          <t>i17
bda-bafut-bda and bamenda town</t>
        </r>
        <r>
          <rPr>
            <sz val="8"/>
            <rFont val="Tahoma"/>
            <family val="0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0"/>
          </rPr>
          <t>i17
bafut-bda-bafut,bda-santa-bda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>i17
bda + santa towns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i17
moving from santa to baba and back by motor-bike for 4 hours</t>
        </r>
        <r>
          <rPr>
            <sz val="8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0"/>
          </rPr>
          <t>i17
bafut-bda-bafut-bda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i17
bamennda town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i17
hired a motor-bike from bamenda to bafut late at night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0"/>
          </rPr>
          <t>i17
bafut-bda-bafut, bamenda town with Julius for chim dealer`s residence(to and from)</t>
        </r>
        <r>
          <rPr>
            <sz val="8"/>
            <rFont val="Tahoma"/>
            <family val="0"/>
          </rPr>
          <t xml:space="preserve">
</t>
        </r>
      </text>
    </comment>
    <comment ref="C88" authorId="1">
      <text>
        <r>
          <rPr>
            <b/>
            <sz val="8"/>
            <rFont val="Tahoma"/>
            <family val="0"/>
          </rPr>
          <t>i5: x2 Bafut-Bamenda</t>
        </r>
      </text>
    </comment>
    <comment ref="C89" authorId="1">
      <text>
        <r>
          <rPr>
            <b/>
            <sz val="8"/>
            <rFont val="Tahoma"/>
            <family val="0"/>
          </rPr>
          <t>i5: within Bamenda</t>
        </r>
        <r>
          <rPr>
            <sz val="8"/>
            <rFont val="Tahoma"/>
            <family val="0"/>
          </rPr>
          <t xml:space="preserve">
</t>
        </r>
      </text>
    </comment>
    <comment ref="C91" authorId="1">
      <text>
        <r>
          <rPr>
            <b/>
            <sz val="8"/>
            <rFont val="Tahoma"/>
            <family val="0"/>
          </rPr>
          <t>i5: x2 hours byke hire</t>
        </r>
        <r>
          <rPr>
            <sz val="8"/>
            <rFont val="Tahoma"/>
            <family val="0"/>
          </rPr>
          <t xml:space="preserve">
</t>
        </r>
      </text>
    </comment>
    <comment ref="C92" authorId="1">
      <text>
        <r>
          <rPr>
            <b/>
            <sz val="8"/>
            <rFont val="Tahoma"/>
            <family val="0"/>
          </rPr>
          <t>i5:within Bafut and Bamenda</t>
        </r>
        <r>
          <rPr>
            <sz val="8"/>
            <rFont val="Tahoma"/>
            <family val="0"/>
          </rPr>
          <t xml:space="preserve">
</t>
        </r>
      </text>
    </comment>
    <comment ref="C93" authorId="1">
      <text>
        <r>
          <rPr>
            <b/>
            <sz val="8"/>
            <rFont val="Tahoma"/>
            <family val="0"/>
          </rPr>
          <t>i5: santa and back</t>
        </r>
        <r>
          <rPr>
            <sz val="8"/>
            <rFont val="Tahoma"/>
            <family val="0"/>
          </rPr>
          <t xml:space="preserve">
</t>
        </r>
      </text>
    </comment>
    <comment ref="C94" authorId="1">
      <text>
        <r>
          <rPr>
            <b/>
            <sz val="8"/>
            <rFont val="Tahoma"/>
            <family val="0"/>
          </rPr>
          <t>i5: within B'da and Bafut</t>
        </r>
        <r>
          <rPr>
            <sz val="8"/>
            <rFont val="Tahoma"/>
            <family val="0"/>
          </rPr>
          <t xml:space="preserve">
</t>
        </r>
      </text>
    </comment>
    <comment ref="C111" authorId="1">
      <text>
        <r>
          <rPr>
            <b/>
            <sz val="8"/>
            <rFont val="Tahoma"/>
            <family val="0"/>
          </rPr>
          <t>i5: food for the animals for 2 days</t>
        </r>
      </text>
    </comment>
    <comment ref="C123" authorId="0">
      <text>
        <r>
          <rPr>
            <b/>
            <sz val="8"/>
            <rFont val="Tahoma"/>
            <family val="0"/>
          </rPr>
          <t>i17
ronald</t>
        </r>
        <r>
          <rPr>
            <sz val="8"/>
            <rFont val="Tahoma"/>
            <family val="0"/>
          </rPr>
          <t xml:space="preserve">
</t>
        </r>
      </text>
    </comment>
    <comment ref="C124" authorId="0">
      <text>
        <r>
          <rPr>
            <sz val="8"/>
            <rFont val="Tahoma"/>
            <family val="0"/>
          </rPr>
          <t xml:space="preserve">i17
Derrick and Ivans
</t>
        </r>
      </text>
    </comment>
    <comment ref="C7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from B'da to limbe</t>
        </r>
      </text>
    </comment>
    <comment ref="C100" authorId="1">
      <text>
        <r>
          <rPr>
            <b/>
            <sz val="8"/>
            <rFont val="Tahoma"/>
            <family val="0"/>
          </rPr>
          <t>i5: negotiated 2 rooms for me, driver and helper (kilian)</t>
        </r>
      </text>
    </comment>
    <comment ref="C1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chimpazee</t>
        </r>
      </text>
    </comment>
    <comment ref="C13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for one of the cages</t>
        </r>
      </text>
    </comment>
    <comment ref="C156" authorId="0">
      <text>
        <r>
          <rPr>
            <b/>
            <sz val="8"/>
            <rFont val="Tahoma"/>
            <family val="0"/>
          </rPr>
          <t>i17
bafut-bda-bafut</t>
        </r>
        <r>
          <rPr>
            <sz val="8"/>
            <rFont val="Tahoma"/>
            <family val="0"/>
          </rPr>
          <t xml:space="preserve">
</t>
        </r>
      </text>
    </comment>
    <comment ref="C157" authorId="0">
      <text>
        <r>
          <rPr>
            <b/>
            <sz val="8"/>
            <rFont val="Tahoma"/>
            <family val="0"/>
          </rPr>
          <t>i17
bda-babanki-bda</t>
        </r>
        <r>
          <rPr>
            <sz val="8"/>
            <rFont val="Tahoma"/>
            <family val="0"/>
          </rPr>
          <t xml:space="preserve">
</t>
        </r>
      </text>
    </comment>
    <comment ref="C158" authorId="0">
      <text>
        <r>
          <rPr>
            <b/>
            <sz val="8"/>
            <rFont val="Tahoma"/>
            <family val="0"/>
          </rPr>
          <t>i17
bda town</t>
        </r>
        <r>
          <rPr>
            <sz val="8"/>
            <rFont val="Tahoma"/>
            <family val="0"/>
          </rPr>
          <t xml:space="preserve">
</t>
        </r>
      </text>
    </comment>
    <comment ref="C159" authorId="0">
      <text>
        <r>
          <rPr>
            <b/>
            <sz val="8"/>
            <rFont val="Tahoma"/>
            <family val="0"/>
          </rPr>
          <t>i17
moving with informer(ramon) by hired motor-bike at big babanki to see leopard skins</t>
        </r>
        <r>
          <rPr>
            <sz val="8"/>
            <rFont val="Tahoma"/>
            <family val="0"/>
          </rPr>
          <t xml:space="preserve">
</t>
        </r>
      </text>
    </comment>
    <comment ref="C160" authorId="0">
      <text>
        <r>
          <rPr>
            <b/>
            <sz val="8"/>
            <rFont val="Tahoma"/>
            <family val="0"/>
          </rPr>
          <t>i17
babanki-bambui with informer(ramon) for investigation on ivory</t>
        </r>
        <r>
          <rPr>
            <sz val="8"/>
            <rFont val="Tahoma"/>
            <family val="0"/>
          </rPr>
          <t xml:space="preserve">
</t>
        </r>
      </text>
    </comment>
    <comment ref="D161" authorId="0">
      <text>
        <r>
          <rPr>
            <b/>
            <sz val="8"/>
            <rFont val="Tahoma"/>
            <family val="0"/>
          </rPr>
          <t>i17
bambui town with informer(ramon)</t>
        </r>
        <r>
          <rPr>
            <sz val="8"/>
            <rFont val="Tahoma"/>
            <family val="0"/>
          </rPr>
          <t xml:space="preserve">
</t>
        </r>
      </text>
    </comment>
    <comment ref="C162" authorId="0">
      <text>
        <r>
          <rPr>
            <b/>
            <sz val="8"/>
            <rFont val="Tahoma"/>
            <family val="0"/>
          </rPr>
          <t>i17
bafut-bda-bafut</t>
        </r>
        <r>
          <rPr>
            <sz val="8"/>
            <rFont val="Tahoma"/>
            <family val="0"/>
          </rPr>
          <t xml:space="preserve">
</t>
        </r>
      </text>
    </comment>
    <comment ref="C163" authorId="0">
      <text>
        <r>
          <rPr>
            <b/>
            <sz val="8"/>
            <rFont val="Tahoma"/>
            <family val="0"/>
          </rPr>
          <t>i17
bda-babanki</t>
        </r>
        <r>
          <rPr>
            <sz val="8"/>
            <rFont val="Tahoma"/>
            <family val="0"/>
          </rPr>
          <t xml:space="preserve">
</t>
        </r>
      </text>
    </comment>
    <comment ref="C164" authorId="0">
      <text>
        <r>
          <rPr>
            <b/>
            <sz val="8"/>
            <rFont val="Tahoma"/>
            <family val="0"/>
          </rPr>
          <t>i17
babanki- bamenda with informer and one dealer</t>
        </r>
        <r>
          <rPr>
            <sz val="8"/>
            <rFont val="Tahoma"/>
            <family val="0"/>
          </rPr>
          <t xml:space="preserve">
</t>
        </r>
      </text>
    </comment>
    <comment ref="C165" authorId="0">
      <text>
        <r>
          <rPr>
            <b/>
            <sz val="8"/>
            <rFont val="Tahoma"/>
            <family val="0"/>
          </rPr>
          <t xml:space="preserve">i17
</t>
        </r>
        <r>
          <rPr>
            <sz val="8"/>
            <rFont val="Tahoma"/>
            <family val="0"/>
          </rPr>
          <t xml:space="preserve">
hired vehicle to move with three dealers in bamenda town to collect leopard skins and two tusks, for 3 hours</t>
        </r>
      </text>
    </comment>
    <comment ref="C151" authorId="0">
      <text>
        <r>
          <rPr>
            <b/>
            <sz val="8"/>
            <rFont val="Tahoma"/>
            <family val="0"/>
          </rPr>
          <t>i17
transfer to informer at big babanki( pa Ramon)</t>
        </r>
        <r>
          <rPr>
            <sz val="8"/>
            <rFont val="Tahoma"/>
            <family val="0"/>
          </rPr>
          <t xml:space="preserve">
</t>
        </r>
      </text>
    </comment>
    <comment ref="C149" authorId="0">
      <text>
        <r>
          <rPr>
            <b/>
            <sz val="8"/>
            <rFont val="Tahoma"/>
            <family val="0"/>
          </rPr>
          <t>i17
call box to informer(Hiliaire)</t>
        </r>
        <r>
          <rPr>
            <sz val="8"/>
            <rFont val="Tahoma"/>
            <family val="0"/>
          </rPr>
          <t xml:space="preserve">
</t>
        </r>
      </text>
    </comment>
    <comment ref="C193" authorId="0">
      <text>
        <r>
          <rPr>
            <b/>
            <sz val="8"/>
            <rFont val="Tahoma"/>
            <family val="0"/>
          </rPr>
          <t>i17
bamenda town</t>
        </r>
        <r>
          <rPr>
            <sz val="8"/>
            <rFont val="Tahoma"/>
            <family val="0"/>
          </rPr>
          <t xml:space="preserve">
</t>
        </r>
      </text>
    </comment>
    <comment ref="C194" authorId="0">
      <text>
        <r>
          <rPr>
            <b/>
            <sz val="8"/>
            <rFont val="Tahoma"/>
            <family val="0"/>
          </rPr>
          <t>i17
bamenda town</t>
        </r>
        <r>
          <rPr>
            <sz val="8"/>
            <rFont val="Tahoma"/>
            <family val="0"/>
          </rPr>
          <t xml:space="preserve">
</t>
        </r>
      </text>
    </comment>
    <comment ref="C268" authorId="0">
      <text>
        <r>
          <rPr>
            <b/>
            <sz val="8"/>
            <rFont val="Tahoma"/>
            <family val="0"/>
          </rPr>
          <t>i17
bamenda town with Felix and Augustin(ie dealer and informer)</t>
        </r>
        <r>
          <rPr>
            <sz val="8"/>
            <rFont val="Tahoma"/>
            <family val="0"/>
          </rPr>
          <t xml:space="preserve">
</t>
        </r>
      </text>
    </comment>
    <comment ref="C269" authorId="0">
      <text>
        <r>
          <rPr>
            <b/>
            <sz val="8"/>
            <rFont val="Tahoma"/>
            <family val="0"/>
          </rPr>
          <t>i17
bda-bafut</t>
        </r>
        <r>
          <rPr>
            <sz val="8"/>
            <rFont val="Tahoma"/>
            <family val="0"/>
          </rPr>
          <t xml:space="preserve">
</t>
        </r>
      </text>
    </comment>
    <comment ref="C271" authorId="0">
      <text>
        <r>
          <rPr>
            <b/>
            <sz val="8"/>
            <rFont val="Tahoma"/>
            <family val="0"/>
          </rPr>
          <t>i17
bafut-bda-bafut</t>
        </r>
        <r>
          <rPr>
            <sz val="8"/>
            <rFont val="Tahoma"/>
            <family val="0"/>
          </rPr>
          <t xml:space="preserve">
</t>
        </r>
      </text>
    </comment>
    <comment ref="C270" authorId="0">
      <text>
        <r>
          <rPr>
            <b/>
            <sz val="8"/>
            <rFont val="Tahoma"/>
            <family val="0"/>
          </rPr>
          <t>i17
bafut-bda</t>
        </r>
        <r>
          <rPr>
            <sz val="8"/>
            <rFont val="Tahoma"/>
            <family val="0"/>
          </rPr>
          <t xml:space="preserve">
</t>
        </r>
      </text>
    </comment>
    <comment ref="C273" authorId="0">
      <text>
        <r>
          <rPr>
            <b/>
            <sz val="8"/>
            <rFont val="Tahoma"/>
            <family val="0"/>
          </rPr>
          <t>i17
bda town</t>
        </r>
        <r>
          <rPr>
            <sz val="8"/>
            <rFont val="Tahoma"/>
            <family val="0"/>
          </rPr>
          <t xml:space="preserve">
</t>
        </r>
      </text>
    </comment>
    <comment ref="C272" authorId="0">
      <text>
        <r>
          <rPr>
            <b/>
            <sz val="8"/>
            <rFont val="Tahoma"/>
            <family val="0"/>
          </rPr>
          <t>i17
bafut-bda-bafut</t>
        </r>
        <r>
          <rPr>
            <sz val="8"/>
            <rFont val="Tahoma"/>
            <family val="0"/>
          </rPr>
          <t xml:space="preserve">
</t>
        </r>
      </text>
    </comment>
    <comment ref="C284" authorId="0">
      <text>
        <r>
          <rPr>
            <b/>
            <sz val="8"/>
            <rFont val="Tahoma"/>
            <family val="0"/>
          </rPr>
          <t>i17
Augustin and Felix</t>
        </r>
        <r>
          <rPr>
            <sz val="8"/>
            <rFont val="Tahoma"/>
            <family val="0"/>
          </rPr>
          <t xml:space="preserve">
</t>
        </r>
      </text>
    </comment>
    <comment ref="C379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no reciet issued because transportation is by motor biketo and fro.</t>
        </r>
      </text>
    </comment>
    <comment ref="C381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transportation by a small car hence no reciet.</t>
        </r>
      </text>
    </comment>
    <comment ref="C382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no receipt issued because a bus was used.</t>
        </r>
      </text>
    </comment>
    <comment ref="C293" authorId="0">
      <text>
        <r>
          <rPr>
            <b/>
            <sz val="8"/>
            <rFont val="Tahoma"/>
            <family val="0"/>
          </rPr>
          <t>i17
call box made to bafoussam dealer(Felix), bangangte informer(Hiliaire) and douala informer( Ateba Johnson)</t>
        </r>
        <r>
          <rPr>
            <sz val="8"/>
            <rFont val="Tahoma"/>
            <family val="0"/>
          </rPr>
          <t xml:space="preserve">
</t>
        </r>
      </text>
    </comment>
    <comment ref="C300" authorId="0">
      <text>
        <r>
          <rPr>
            <b/>
            <sz val="8"/>
            <rFont val="Tahoma"/>
            <family val="0"/>
          </rPr>
          <t>bafut-bda-bafut</t>
        </r>
        <r>
          <rPr>
            <sz val="8"/>
            <rFont val="Tahoma"/>
            <family val="0"/>
          </rPr>
          <t xml:space="preserve">
</t>
        </r>
      </text>
    </comment>
    <comment ref="C301" authorId="0">
      <text>
        <r>
          <rPr>
            <b/>
            <sz val="8"/>
            <rFont val="Tahoma"/>
            <family val="0"/>
          </rPr>
          <t>i17
bamenda-batibo-bamenda</t>
        </r>
        <r>
          <rPr>
            <sz val="8"/>
            <rFont val="Tahoma"/>
            <family val="0"/>
          </rPr>
          <t xml:space="preserve">
</t>
        </r>
      </text>
    </comment>
    <comment ref="C302" authorId="0">
      <text>
        <r>
          <rPr>
            <b/>
            <sz val="8"/>
            <rFont val="Tahoma"/>
            <family val="0"/>
          </rPr>
          <t>i17
batibo town</t>
        </r>
        <r>
          <rPr>
            <sz val="8"/>
            <rFont val="Tahoma"/>
            <family val="0"/>
          </rPr>
          <t xml:space="preserve">
</t>
        </r>
      </text>
    </comment>
    <comment ref="C329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330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338" authorId="0">
      <text>
        <r>
          <rPr>
            <b/>
            <sz val="8"/>
            <rFont val="Tahoma"/>
            <family val="0"/>
          </rPr>
          <t>i17
bafut-bda + bamenda and Jakiri towns</t>
        </r>
        <r>
          <rPr>
            <sz val="8"/>
            <rFont val="Tahoma"/>
            <family val="0"/>
          </rPr>
          <t xml:space="preserve">
</t>
        </r>
      </text>
    </comment>
    <comment ref="C339" authorId="0">
      <text>
        <r>
          <rPr>
            <b/>
            <sz val="8"/>
            <rFont val="Tahoma"/>
            <family val="0"/>
          </rPr>
          <t>i17
Jakiri-Kumbo</t>
        </r>
        <r>
          <rPr>
            <sz val="8"/>
            <rFont val="Tahoma"/>
            <family val="0"/>
          </rPr>
          <t xml:space="preserve">
</t>
        </r>
      </text>
    </comment>
    <comment ref="C340" authorId="0">
      <text>
        <r>
          <rPr>
            <b/>
            <sz val="8"/>
            <rFont val="Tahoma"/>
            <family val="0"/>
          </rPr>
          <t>i17
kumbo town</t>
        </r>
        <r>
          <rPr>
            <sz val="8"/>
            <rFont val="Tahoma"/>
            <family val="0"/>
          </rPr>
          <t xml:space="preserve">
</t>
        </r>
      </text>
    </comment>
    <comment ref="C341" authorId="0">
      <text>
        <r>
          <rPr>
            <b/>
            <sz val="8"/>
            <rFont val="Tahoma"/>
            <family val="0"/>
          </rPr>
          <t>i17
bbda-bafut-bda</t>
        </r>
        <r>
          <rPr>
            <sz val="8"/>
            <rFont val="Tahoma"/>
            <family val="0"/>
          </rPr>
          <t xml:space="preserve">
</t>
        </r>
      </text>
    </comment>
    <comment ref="C342" authorId="0">
      <text>
        <r>
          <rPr>
            <b/>
            <sz val="8"/>
            <rFont val="Tahoma"/>
            <family val="0"/>
          </rPr>
          <t>i17
kumbo + bda towns</t>
        </r>
        <r>
          <rPr>
            <sz val="8"/>
            <rFont val="Tahoma"/>
            <family val="0"/>
          </rPr>
          <t xml:space="preserve">
</t>
        </r>
      </text>
    </comment>
    <comment ref="C343" authorId="0">
      <text>
        <r>
          <rPr>
            <b/>
            <sz val="8"/>
            <rFont val="Tahoma"/>
            <family val="0"/>
          </rPr>
          <t>i17
office transport</t>
        </r>
      </text>
    </comment>
    <comment ref="C363" authorId="0">
      <text>
        <r>
          <rPr>
            <b/>
            <sz val="8"/>
            <rFont val="Tahoma"/>
            <family val="0"/>
          </rPr>
          <t>i17
Peter</t>
        </r>
        <r>
          <rPr>
            <sz val="8"/>
            <rFont val="Tahoma"/>
            <family val="0"/>
          </rPr>
          <t xml:space="preserve">
</t>
        </r>
      </text>
    </comment>
    <comment ref="C417" authorId="0">
      <text>
        <r>
          <rPr>
            <b/>
            <sz val="8"/>
            <rFont val="Tahoma"/>
            <family val="0"/>
          </rPr>
          <t>i17
transfer from call box to informer( pa Ramon) at Big babanki-bamenda</t>
        </r>
        <r>
          <rPr>
            <sz val="8"/>
            <rFont val="Tahoma"/>
            <family val="0"/>
          </rPr>
          <t xml:space="preserve">
</t>
        </r>
      </text>
    </comment>
    <comment ref="C421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PRIVATE CAR</t>
        </r>
      </text>
    </comment>
    <comment ref="C422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423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424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428" authorId="0">
      <text>
        <r>
          <rPr>
            <b/>
            <sz val="8"/>
            <rFont val="Tahoma"/>
            <family val="0"/>
          </rPr>
          <t>i17
bda + bafoussam + bangangte towns</t>
        </r>
        <r>
          <rPr>
            <sz val="8"/>
            <rFont val="Tahoma"/>
            <family val="0"/>
          </rPr>
          <t xml:space="preserve">
</t>
        </r>
      </text>
    </comment>
    <comment ref="C430" authorId="0">
      <text>
        <r>
          <rPr>
            <b/>
            <sz val="8"/>
            <rFont val="Tahoma"/>
            <family val="0"/>
          </rPr>
          <t>i17
hired motor-bike for bangangte town and to batela village quatiers with Hiliaire for 6 hours</t>
        </r>
        <r>
          <rPr>
            <sz val="8"/>
            <rFont val="Tahoma"/>
            <family val="0"/>
          </rPr>
          <t xml:space="preserve">
</t>
        </r>
      </text>
    </comment>
    <comment ref="C433" authorId="0">
      <text>
        <r>
          <rPr>
            <b/>
            <sz val="8"/>
            <rFont val="Tahoma"/>
            <family val="0"/>
          </rPr>
          <t>i17
bda-bafut</t>
        </r>
        <r>
          <rPr>
            <sz val="8"/>
            <rFont val="Tahoma"/>
            <family val="0"/>
          </rPr>
          <t xml:space="preserve">
</t>
        </r>
      </text>
    </comment>
    <comment ref="C434" authorId="0">
      <text>
        <r>
          <rPr>
            <b/>
            <sz val="8"/>
            <rFont val="Tahoma"/>
            <family val="0"/>
          </rPr>
          <t>i17
bafut-bda-bafut</t>
        </r>
        <r>
          <rPr>
            <sz val="8"/>
            <rFont val="Tahoma"/>
            <family val="0"/>
          </rPr>
          <t xml:space="preserve">
</t>
        </r>
      </text>
    </comment>
    <comment ref="C435" authorId="0">
      <text>
        <r>
          <rPr>
            <b/>
            <sz val="8"/>
            <rFont val="Tahoma"/>
            <family val="0"/>
          </rPr>
          <t>i17
bda-big babanki-bda</t>
        </r>
        <r>
          <rPr>
            <sz val="8"/>
            <rFont val="Tahoma"/>
            <family val="0"/>
          </rPr>
          <t xml:space="preserve">
</t>
        </r>
      </text>
    </comment>
    <comment ref="C436" authorId="0">
      <text>
        <r>
          <rPr>
            <b/>
            <sz val="8"/>
            <rFont val="Tahoma"/>
            <family val="0"/>
          </rPr>
          <t>i17
bamenda + babanki towns</t>
        </r>
        <r>
          <rPr>
            <sz val="8"/>
            <rFont val="Tahoma"/>
            <family val="0"/>
          </rPr>
          <t xml:space="preserve">
</t>
        </r>
      </text>
    </comment>
    <comment ref="C456" authorId="0">
      <text>
        <r>
          <rPr>
            <b/>
            <sz val="8"/>
            <rFont val="Tahoma"/>
            <family val="0"/>
          </rPr>
          <t>i17
hiliaire</t>
        </r>
        <r>
          <rPr>
            <sz val="8"/>
            <rFont val="Tahoma"/>
            <family val="0"/>
          </rPr>
          <t xml:space="preserve">
</t>
        </r>
      </text>
    </comment>
    <comment ref="C457" authorId="0">
      <text>
        <r>
          <rPr>
            <b/>
            <sz val="8"/>
            <rFont val="Tahoma"/>
            <family val="0"/>
          </rPr>
          <t>i17
Hiliaire</t>
        </r>
        <r>
          <rPr>
            <sz val="8"/>
            <rFont val="Tahoma"/>
            <family val="0"/>
          </rPr>
          <t xml:space="preserve">
</t>
        </r>
      </text>
    </comment>
    <comment ref="C470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472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473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490" authorId="0">
      <text>
        <r>
          <rPr>
            <b/>
            <sz val="8"/>
            <rFont val="Tahoma"/>
            <family val="0"/>
          </rPr>
          <t>i17
Hiliaire</t>
        </r>
        <r>
          <rPr>
            <sz val="8"/>
            <rFont val="Tahoma"/>
            <family val="0"/>
          </rPr>
          <t xml:space="preserve">
</t>
        </r>
      </text>
    </comment>
    <comment ref="C491" authorId="0">
      <text>
        <r>
          <rPr>
            <b/>
            <sz val="8"/>
            <rFont val="Tahoma"/>
            <family val="0"/>
          </rPr>
          <t>i17
Boglie senegalais</t>
        </r>
        <r>
          <rPr>
            <sz val="8"/>
            <rFont val="Tahoma"/>
            <family val="0"/>
          </rPr>
          <t xml:space="preserve">
</t>
        </r>
      </text>
    </comment>
    <comment ref="C478" authorId="0">
      <text>
        <r>
          <rPr>
            <b/>
            <sz val="8"/>
            <rFont val="Tahoma"/>
            <family val="0"/>
          </rPr>
          <t>i17
bangangte town</t>
        </r>
        <r>
          <rPr>
            <sz val="8"/>
            <rFont val="Tahoma"/>
            <family val="0"/>
          </rPr>
          <t xml:space="preserve">
</t>
        </r>
      </text>
    </comment>
    <comment ref="C477" authorId="0">
      <text>
        <r>
          <rPr>
            <b/>
            <sz val="8"/>
            <rFont val="Tahoma"/>
            <family val="0"/>
          </rPr>
          <t>i17
bafut-bda and bda town</t>
        </r>
        <r>
          <rPr>
            <sz val="8"/>
            <rFont val="Tahoma"/>
            <family val="0"/>
          </rPr>
          <t xml:space="preserve">
</t>
        </r>
      </text>
    </comment>
    <comment ref="C504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505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506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507" authorId="0">
      <text>
        <r>
          <rPr>
            <b/>
            <sz val="8"/>
            <rFont val="Tahoma"/>
            <family val="0"/>
          </rPr>
          <t>i17
with one dealer(Felix)</t>
        </r>
        <r>
          <rPr>
            <sz val="8"/>
            <rFont val="Tahoma"/>
            <family val="0"/>
          </rPr>
          <t xml:space="preserve">
no receipt</t>
        </r>
      </text>
    </comment>
    <comment ref="C524" authorId="0">
      <text>
        <r>
          <rPr>
            <b/>
            <sz val="8"/>
            <rFont val="Tahoma"/>
            <family val="0"/>
          </rPr>
          <t>i17
Hiliaire</t>
        </r>
        <r>
          <rPr>
            <sz val="8"/>
            <rFont val="Tahoma"/>
            <family val="0"/>
          </rPr>
          <t xml:space="preserve">
</t>
        </r>
      </text>
    </comment>
    <comment ref="C525" authorId="0">
      <text>
        <r>
          <rPr>
            <b/>
            <sz val="8"/>
            <rFont val="Tahoma"/>
            <family val="0"/>
          </rPr>
          <t>i17
Felix and Augustin</t>
        </r>
        <r>
          <rPr>
            <sz val="8"/>
            <rFont val="Tahoma"/>
            <family val="0"/>
          </rPr>
          <t xml:space="preserve">
</t>
        </r>
      </text>
    </comment>
    <comment ref="C511" authorId="0">
      <text>
        <r>
          <rPr>
            <b/>
            <sz val="8"/>
            <rFont val="Tahoma"/>
            <family val="0"/>
          </rPr>
          <t>i17
Hired motor-bike for 2.5 hours  with informer( Hiliaire)</t>
        </r>
        <r>
          <rPr>
            <sz val="8"/>
            <rFont val="Tahoma"/>
            <family val="0"/>
          </rPr>
          <t xml:space="preserve">
</t>
        </r>
      </text>
    </comment>
    <comment ref="C512" authorId="0">
      <text>
        <r>
          <rPr>
            <b/>
            <sz val="8"/>
            <rFont val="Tahoma"/>
            <family val="0"/>
          </rPr>
          <t>i17
bafut-bda + bda town</t>
        </r>
        <r>
          <rPr>
            <sz val="8"/>
            <rFont val="Tahoma"/>
            <family val="0"/>
          </rPr>
          <t xml:space="preserve">
</t>
        </r>
      </text>
    </comment>
    <comment ref="C56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element</t>
        </r>
      </text>
    </comment>
    <comment ref="C56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no receipt issued</t>
        </r>
      </text>
    </comment>
    <comment ref="C56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no receipt issued</t>
        </r>
      </text>
    </comment>
    <comment ref="C566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element</t>
        </r>
      </text>
    </comment>
    <comment ref="C1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operation</t>
        </r>
      </text>
    </comment>
    <comment ref="C171" authorId="0">
      <text>
        <r>
          <rPr>
            <b/>
            <sz val="8"/>
            <rFont val="Tahoma"/>
            <family val="0"/>
          </rPr>
          <t>i5: negotiated room before day break</t>
        </r>
        <r>
          <rPr>
            <sz val="8"/>
            <rFont val="Tahoma"/>
            <family val="0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0"/>
          </rPr>
          <t>i17
ramon</t>
        </r>
        <r>
          <rPr>
            <sz val="8"/>
            <rFont val="Tahoma"/>
            <family val="0"/>
          </rPr>
          <t xml:space="preserve">
</t>
        </r>
      </text>
    </comment>
    <comment ref="C29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transfer credit</t>
        </r>
      </text>
    </comment>
    <comment ref="C30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bafut-mbengwi-bafut-babangki-bafut 4400,withen mbengui on byke 2500,withen b`da 600</t>
        </r>
      </text>
    </comment>
    <comment ref="C33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intertown without reciepts</t>
        </r>
      </text>
    </comment>
    <comment ref="C33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intertown without receipt</t>
        </r>
      </text>
    </comment>
    <comment ref="C34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b`da 800,withen ndawara 1700 on byke</t>
        </r>
      </text>
    </comment>
    <comment ref="C18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confimed by ofir </t>
        </r>
      </text>
    </comment>
    <comment ref="C23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intertown but with no receipt issued</t>
        </r>
      </text>
    </comment>
    <comment ref="C23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jakiri and b`da</t>
        </r>
      </text>
    </comment>
    <comment ref="C24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bafut-batibo-bafut</t>
        </r>
      </text>
    </comment>
    <comment ref="C24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bafut-wum-bafut and withen  wum to check on chimpanzee</t>
        </r>
      </text>
    </comment>
    <comment ref="C24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bafut-kom-bafut to meet ivory dealer Bobe john</t>
        </r>
      </text>
    </comment>
    <comment ref="C25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 informer samson</t>
        </r>
      </text>
    </comment>
    <comment ref="C597" authorId="1">
      <text>
        <r>
          <rPr>
            <b/>
            <sz val="8"/>
            <rFont val="Tahoma"/>
            <family val="0"/>
          </rPr>
          <t>i5: took private vehicle</t>
        </r>
      </text>
    </comment>
    <comment ref="C598" authorId="1">
      <text>
        <r>
          <rPr>
            <b/>
            <sz val="8"/>
            <rFont val="Tahoma"/>
            <family val="0"/>
          </rPr>
          <t>i5:took private vehicle</t>
        </r>
        <r>
          <rPr>
            <sz val="8"/>
            <rFont val="Tahoma"/>
            <family val="0"/>
          </rPr>
          <t xml:space="preserve">
</t>
        </r>
      </text>
    </comment>
    <comment ref="C599" authorId="1">
      <text>
        <r>
          <rPr>
            <b/>
            <sz val="8"/>
            <rFont val="Tahoma"/>
            <family val="0"/>
          </rPr>
          <t>i5:took private vehicle</t>
        </r>
        <r>
          <rPr>
            <sz val="8"/>
            <rFont val="Tahoma"/>
            <family val="0"/>
          </rPr>
          <t xml:space="preserve">
</t>
        </r>
      </text>
    </comment>
    <comment ref="C592" authorId="1">
      <text>
        <r>
          <rPr>
            <b/>
            <sz val="8"/>
            <rFont val="Tahoma"/>
            <family val="0"/>
          </rPr>
          <t>i5:call box</t>
        </r>
        <r>
          <rPr>
            <sz val="8"/>
            <rFont val="Tahoma"/>
            <family val="0"/>
          </rPr>
          <t xml:space="preserve">
</t>
        </r>
      </text>
    </comment>
    <comment ref="C607" authorId="1">
      <text>
        <r>
          <rPr>
            <b/>
            <sz val="8"/>
            <rFont val="Tahoma"/>
            <family val="0"/>
          </rPr>
          <t>i5: within D'la and limbe</t>
        </r>
      </text>
    </comment>
    <comment ref="C608" authorId="1">
      <text>
        <r>
          <rPr>
            <b/>
            <sz val="8"/>
            <rFont val="Tahoma"/>
            <family val="0"/>
          </rPr>
          <t>i5:x1 depot in Yaounde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 william who helped to transport the wild animals from b`da to y`de for the two d`ys</t>
        </r>
      </text>
    </comment>
    <comment ref="C650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valley,gare,valley, to vogbetsi,SGBC ,gare then to mballa2.</t>
        </r>
      </text>
    </comment>
    <comment ref="C656" authorId="0">
      <text>
        <r>
          <rPr>
            <b/>
            <sz val="8"/>
            <rFont val="Tahoma"/>
            <family val="0"/>
          </rPr>
          <t>i21</t>
        </r>
        <r>
          <rPr>
            <sz val="8"/>
            <rFont val="Tahoma"/>
            <family val="0"/>
          </rPr>
          <t xml:space="preserve">
asked by ofir to sit  and watch dealer in camrail</t>
        </r>
      </text>
    </comment>
    <comment ref="C794" authorId="0">
      <text>
        <r>
          <rPr>
            <b/>
            <sz val="8"/>
            <rFont val="Tahoma"/>
            <family val="0"/>
          </rPr>
          <t>Eunice :</t>
        </r>
        <r>
          <rPr>
            <sz val="8"/>
            <rFont val="Tahoma"/>
            <family val="0"/>
          </rPr>
          <t xml:space="preserve">
special taxi to negociates with elements</t>
        </r>
      </text>
    </comment>
    <comment ref="C795" authorId="0">
      <text>
        <r>
          <rPr>
            <b/>
            <sz val="8"/>
            <rFont val="Tahoma"/>
            <family val="0"/>
          </rPr>
          <t>Eunice :</t>
        </r>
        <r>
          <rPr>
            <sz val="8"/>
            <rFont val="Tahoma"/>
            <family val="0"/>
          </rPr>
          <t xml:space="preserve">
 hired 2 taxis for 2 hrs each, one for elements and one for myself and informer</t>
        </r>
      </text>
    </comment>
    <comment ref="C79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drop informer at hotel and me home</t>
        </r>
      </text>
    </comment>
    <comment ref="C80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second arrest-chimpazee owner</t>
        </r>
      </text>
    </comment>
    <comment ref="C80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Ekono</t>
        </r>
      </text>
    </comment>
    <comment ref="C76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no receipt issued</t>
        </r>
      </text>
    </comment>
    <comment ref="C761" authorId="0">
      <text>
        <r>
          <rPr>
            <b/>
            <sz val="8"/>
            <rFont val="Tahoma"/>
            <family val="0"/>
          </rPr>
          <t>juliusr:</t>
        </r>
        <r>
          <rPr>
            <sz val="8"/>
            <rFont val="Tahoma"/>
            <family val="0"/>
          </rPr>
          <t xml:space="preserve">
no receipts issued</t>
        </r>
      </text>
    </comment>
    <comment ref="C677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678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682" authorId="0">
      <text>
        <r>
          <rPr>
            <b/>
            <sz val="8"/>
            <rFont val="Tahoma"/>
            <family val="0"/>
          </rPr>
          <t>i17
bda + bafoussam towns</t>
        </r>
        <r>
          <rPr>
            <sz val="8"/>
            <rFont val="Tahoma"/>
            <family val="0"/>
          </rPr>
          <t xml:space="preserve">
</t>
        </r>
      </text>
    </comment>
    <comment ref="C683" authorId="0">
      <text>
        <r>
          <rPr>
            <b/>
            <sz val="8"/>
            <rFont val="Tahoma"/>
            <family val="0"/>
          </rPr>
          <t>i17
bafoussam-bangoua</t>
        </r>
        <r>
          <rPr>
            <sz val="8"/>
            <rFont val="Tahoma"/>
            <family val="0"/>
          </rPr>
          <t xml:space="preserve">
+ bangoua town</t>
        </r>
      </text>
    </comment>
    <comment ref="C684" authorId="0">
      <text>
        <r>
          <rPr>
            <b/>
            <sz val="8"/>
            <rFont val="Tahoma"/>
            <family val="0"/>
          </rPr>
          <t>i17bafoussam + bamenda towns and bamenda-bafut</t>
        </r>
        <r>
          <rPr>
            <sz val="8"/>
            <rFont val="Tahoma"/>
            <family val="0"/>
          </rPr>
          <t xml:space="preserve">
</t>
        </r>
      </text>
    </comment>
    <comment ref="C685" authorId="0">
      <text>
        <r>
          <rPr>
            <b/>
            <sz val="8"/>
            <rFont val="Tahoma"/>
            <family val="0"/>
          </rPr>
          <t>i17
bafut-bda-bafut,bda-akum-bda,akum town</t>
        </r>
        <r>
          <rPr>
            <sz val="8"/>
            <rFont val="Tahoma"/>
            <family val="0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0"/>
          </rPr>
          <t>i17
bafut-bda-bafut and bamenda town</t>
        </r>
        <r>
          <rPr>
            <sz val="8"/>
            <rFont val="Tahoma"/>
            <family val="0"/>
          </rPr>
          <t xml:space="preserve">
</t>
        </r>
      </text>
    </comment>
    <comment ref="C700" authorId="0">
      <text>
        <r>
          <rPr>
            <b/>
            <sz val="8"/>
            <rFont val="Tahoma"/>
            <family val="0"/>
          </rPr>
          <t>i17
Augustin</t>
        </r>
        <r>
          <rPr>
            <sz val="8"/>
            <rFont val="Tahoma"/>
            <family val="0"/>
          </rPr>
          <t xml:space="preserve">
</t>
        </r>
      </text>
    </comment>
    <comment ref="C54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bafut-b`da-mbengwi-,withen b`da-bafut</t>
        </r>
      </text>
    </comment>
    <comment ref="C54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bafut-b`da-batibo-bafut and withen b`da </t>
        </r>
      </text>
    </comment>
    <comment ref="C840" authorId="1">
      <text>
        <r>
          <rPr>
            <b/>
            <sz val="8"/>
            <rFont val="Tahoma"/>
            <family val="0"/>
          </rPr>
          <t>Ekono: follow up yaounde shop operation in court</t>
        </r>
        <r>
          <rPr>
            <sz val="8"/>
            <rFont val="Tahoma"/>
            <family val="0"/>
          </rPr>
          <t xml:space="preserve">
</t>
        </r>
      </text>
    </comment>
    <comment ref="C923" authorId="2">
      <text>
        <r>
          <rPr>
            <b/>
            <sz val="8"/>
            <rFont val="Tahoma"/>
            <family val="0"/>
          </rPr>
          <t>Marius:transport in yaoundé, ebolowa and sangmelima</t>
        </r>
      </text>
    </comment>
    <comment ref="C924" authorId="2">
      <text>
        <r>
          <rPr>
            <b/>
            <sz val="8"/>
            <rFont val="Tahoma"/>
            <family val="0"/>
          </rPr>
          <t>Marius:Transport in djoum,ebolowa and yaoundé</t>
        </r>
      </text>
    </comment>
    <comment ref="C937" authorId="2">
      <text>
        <r>
          <rPr>
            <b/>
            <sz val="8"/>
            <rFont val="Tahoma"/>
            <family val="0"/>
          </rPr>
          <t>Marius:rending a car for the operation to mendong with gendarmerie</t>
        </r>
        <r>
          <rPr>
            <sz val="8"/>
            <rFont val="Tahoma"/>
            <family val="0"/>
          </rPr>
          <t xml:space="preserve">
</t>
        </r>
      </text>
    </comment>
    <comment ref="C938" authorId="2">
      <text>
        <r>
          <rPr>
            <b/>
            <sz val="8"/>
            <rFont val="Tahoma"/>
            <family val="0"/>
          </rPr>
          <t>Marius:Taking transport with gendarmes for operation to mendong</t>
        </r>
        <r>
          <rPr>
            <sz val="8"/>
            <rFont val="Tahoma"/>
            <family val="0"/>
          </rPr>
          <t xml:space="preserve">
</t>
        </r>
      </text>
    </comment>
    <comment ref="C1004" authorId="2">
      <text>
        <r>
          <rPr>
            <b/>
            <sz val="8"/>
            <rFont val="Tahoma"/>
            <family val="0"/>
          </rPr>
          <t>Marius:taking transport with gendarmes for operation to mendong</t>
        </r>
        <r>
          <rPr>
            <sz val="8"/>
            <rFont val="Tahoma"/>
            <family val="0"/>
          </rPr>
          <t xml:space="preserve">
</t>
        </r>
      </text>
    </comment>
    <comment ref="C1019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printing on 100 empty CD and burning them</t>
        </r>
      </text>
    </comment>
    <comment ref="C1024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 LAGA package to state counsel Njukeng georges </t>
        </r>
      </text>
    </comment>
    <comment ref="C1064" authorId="0">
      <text>
        <r>
          <rPr>
            <b/>
            <sz val="8"/>
            <rFont val="Tahoma"/>
            <family val="0"/>
          </rPr>
          <t>desmond:</t>
        </r>
        <r>
          <rPr>
            <sz val="8"/>
            <rFont val="Tahoma"/>
            <family val="0"/>
          </rPr>
          <t xml:space="preserve">
call box</t>
        </r>
      </text>
    </comment>
    <comment ref="C1065" authorId="0">
      <text>
        <r>
          <rPr>
            <b/>
            <sz val="8"/>
            <rFont val="Tahoma"/>
            <family val="0"/>
          </rPr>
          <t>desmond:</t>
        </r>
        <r>
          <rPr>
            <sz val="8"/>
            <rFont val="Tahoma"/>
            <family val="0"/>
          </rPr>
          <t xml:space="preserve">
call box</t>
        </r>
      </text>
    </comment>
    <comment ref="C1182" authorId="1">
      <text>
        <r>
          <rPr>
            <b/>
            <sz val="8"/>
            <rFont val="Tahoma"/>
            <family val="0"/>
          </rPr>
          <t>vincent:transfer on interviews from cassette to reel to reel tape</t>
        </r>
      </text>
    </comment>
    <comment ref="C1183" authorId="1">
      <text>
        <r>
          <rPr>
            <b/>
            <sz val="8"/>
            <rFont val="Tahoma"/>
            <family val="0"/>
          </rPr>
          <t>vincent:x15 pages translation of scripts for radio talkshow and newsflashes</t>
        </r>
        <r>
          <rPr>
            <sz val="8"/>
            <rFont val="Tahoma"/>
            <family val="0"/>
          </rPr>
          <t xml:space="preserve">
</t>
        </r>
      </text>
    </comment>
    <comment ref="C1184" authorId="1">
      <text>
        <r>
          <rPr>
            <b/>
            <sz val="8"/>
            <rFont val="Tahoma"/>
            <family val="0"/>
          </rPr>
          <t>vincent:x15 pages translation of scripts from English to French for radio talkshow of 26/08/06 and newsflashes</t>
        </r>
        <r>
          <rPr>
            <sz val="8"/>
            <rFont val="Tahoma"/>
            <family val="0"/>
          </rPr>
          <t xml:space="preserve">
</t>
        </r>
      </text>
    </comment>
    <comment ref="C1185" authorId="1">
      <text>
        <r>
          <rPr>
            <b/>
            <sz val="8"/>
            <rFont val="Tahoma"/>
            <family val="0"/>
          </rPr>
          <t>vincent: recording of radio talkshows/flashes for August 2006</t>
        </r>
        <r>
          <rPr>
            <sz val="8"/>
            <rFont val="Tahoma"/>
            <family val="0"/>
          </rPr>
          <t xml:space="preserve">
</t>
        </r>
      </text>
    </comment>
    <comment ref="C1190" authorId="1">
      <text>
        <r>
          <rPr>
            <b/>
            <sz val="8"/>
            <rFont val="Tahoma"/>
            <family val="0"/>
          </rPr>
          <t>vincent: x8 copies of press release</t>
        </r>
        <r>
          <rPr>
            <sz val="8"/>
            <rFont val="Tahoma"/>
            <family val="0"/>
          </rPr>
          <t xml:space="preserve">
</t>
        </r>
      </text>
    </comment>
    <comment ref="C1192" authorId="1">
      <text>
        <r>
          <rPr>
            <b/>
            <sz val="8"/>
            <rFont val="Tahoma"/>
            <family val="0"/>
          </rPr>
          <t>vincent:press release on lion  skin dealer prosecution</t>
        </r>
        <r>
          <rPr>
            <sz val="8"/>
            <rFont val="Tahoma"/>
            <family val="0"/>
          </rPr>
          <t xml:space="preserve">
</t>
        </r>
      </text>
    </comment>
    <comment ref="C1200" authorId="1">
      <text>
        <r>
          <rPr>
            <b/>
            <sz val="8"/>
            <rFont val="Tahoma"/>
            <family val="0"/>
          </rPr>
          <t>Desmond:x2 copies of financial report sheet</t>
        </r>
        <r>
          <rPr>
            <sz val="8"/>
            <rFont val="Tahoma"/>
            <family val="0"/>
          </rPr>
          <t xml:space="preserve">
</t>
        </r>
      </text>
    </comment>
    <comment ref="C1201" authorId="1">
      <text>
        <r>
          <rPr>
            <b/>
            <sz val="8"/>
            <rFont val="Tahoma"/>
            <family val="0"/>
          </rPr>
          <t>Desmond:x2 chemise to draw media calendar.</t>
        </r>
        <r>
          <rPr>
            <sz val="8"/>
            <rFont val="Tahoma"/>
            <family val="0"/>
          </rPr>
          <t xml:space="preserve">
</t>
        </r>
      </text>
    </comment>
    <comment ref="C1204" authorId="1">
      <text>
        <r>
          <rPr>
            <b/>
            <sz val="8"/>
            <rFont val="Tahoma"/>
            <family val="0"/>
          </rPr>
          <t>Emeline:x10 french introducation
-x10 legal registration f
-x20 articles
-x10 fact and figures 1 F
-X10 fact and figures 2 F
-x10 ministers speech F
-X10 ofirs speech
-x20 copies MOU
-X10 English introduction
-x10 legal registration E
-X10 fact and figures 1E
-X10 facts and figures 2 E
-X10 ministers speech E</t>
        </r>
        <r>
          <rPr>
            <sz val="8"/>
            <rFont val="Tahoma"/>
            <family val="0"/>
          </rPr>
          <t xml:space="preserve">
</t>
        </r>
      </text>
    </comment>
    <comment ref="C1206" authorId="0">
      <text>
        <r>
          <rPr>
            <b/>
            <sz val="8"/>
            <rFont val="Tahoma"/>
            <family val="0"/>
          </rPr>
          <t>Emeline:letter ot Achidi Achu</t>
        </r>
        <r>
          <rPr>
            <sz val="8"/>
            <rFont val="Tahoma"/>
            <family val="0"/>
          </rPr>
          <t xml:space="preserve">
</t>
        </r>
      </text>
    </comment>
    <comment ref="C12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invite film crew</t>
        </r>
      </text>
    </comment>
    <comment ref="C13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3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3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3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344" authorId="1">
      <text>
        <r>
          <rPr>
            <b/>
            <sz val="8"/>
            <rFont val="Tahoma"/>
            <family val="0"/>
          </rPr>
          <t>Emeline: x1 depot to zoo</t>
        </r>
        <r>
          <rPr>
            <sz val="8"/>
            <rFont val="Tahoma"/>
            <family val="0"/>
          </rPr>
          <t xml:space="preserve">
</t>
        </r>
      </text>
    </comment>
    <comment ref="C136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 french legal registrations, 40 articles, 15A4 envelopes, 5 french introductions and 12 English introductions</t>
        </r>
      </text>
    </comment>
    <comment ref="C136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Documents about internet dealers
</t>
        </r>
      </text>
    </comment>
    <comment ref="C136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Documents about internet dealers from india
</t>
        </r>
      </text>
    </comment>
    <comment ref="C1370" authorId="1">
      <text>
        <r>
          <rPr>
            <b/>
            <sz val="8"/>
            <rFont val="Tahoma"/>
            <family val="0"/>
          </rPr>
          <t>Emeline:x10 copies English legal registration
-x20 copies activity report sheets
-x40 copies financial report sheets</t>
        </r>
        <r>
          <rPr>
            <sz val="8"/>
            <rFont val="Tahoma"/>
            <family val="0"/>
          </rPr>
          <t xml:space="preserve">
</t>
        </r>
      </text>
    </comment>
    <comment ref="C1374" authorId="1">
      <text>
        <r>
          <rPr>
            <b/>
            <sz val="8"/>
            <rFont val="Tahoma"/>
            <family val="0"/>
          </rPr>
          <t>Emeline: x2 copies newspapers
-23 copies receipts for BHC</t>
        </r>
        <r>
          <rPr>
            <sz val="8"/>
            <rFont val="Tahoma"/>
            <family val="0"/>
          </rPr>
          <t xml:space="preserve">
</t>
        </r>
      </text>
    </comment>
    <comment ref="C1377" authorId="0">
      <text>
        <r>
          <rPr>
            <b/>
            <sz val="8"/>
            <rFont val="Tahoma"/>
            <family val="0"/>
          </rPr>
          <t>Emeline: x15 pages statistic of ivory from zoo</t>
        </r>
        <r>
          <rPr>
            <sz val="8"/>
            <rFont val="Tahoma"/>
            <family val="0"/>
          </rPr>
          <t xml:space="preserve">
</t>
        </r>
      </text>
    </comment>
    <comment ref="C1381" authorId="1">
      <text>
        <r>
          <rPr>
            <b/>
            <sz val="8"/>
            <rFont val="Tahoma"/>
            <family val="0"/>
          </rPr>
          <t>Emeline:30000 to Julius in D'la</t>
        </r>
        <r>
          <rPr>
            <sz val="8"/>
            <rFont val="Tahoma"/>
            <family val="0"/>
          </rPr>
          <t xml:space="preserve">
</t>
        </r>
      </text>
    </comment>
    <comment ref="C1382" authorId="1">
      <text>
        <r>
          <rPr>
            <b/>
            <sz val="8"/>
            <rFont val="Tahoma"/>
            <family val="0"/>
          </rPr>
          <t>Emeline:70000 to limson in D'la</t>
        </r>
        <r>
          <rPr>
            <sz val="8"/>
            <rFont val="Tahoma"/>
            <family val="0"/>
          </rPr>
          <t xml:space="preserve">
</t>
        </r>
      </text>
    </comment>
    <comment ref="C1383" authorId="1">
      <text>
        <r>
          <rPr>
            <b/>
            <sz val="8"/>
            <rFont val="Tahoma"/>
            <family val="0"/>
          </rPr>
          <t>Emeline: 50000 to Julius in D'la</t>
        </r>
        <r>
          <rPr>
            <sz val="8"/>
            <rFont val="Tahoma"/>
            <family val="0"/>
          </rPr>
          <t xml:space="preserve">
</t>
        </r>
      </text>
    </comment>
    <comment ref="C1384" authorId="1">
      <text>
        <r>
          <rPr>
            <b/>
            <sz val="8"/>
            <rFont val="Tahoma"/>
            <family val="0"/>
          </rPr>
          <t>Emeline:30000 to conelius in B'da</t>
        </r>
        <r>
          <rPr>
            <sz val="8"/>
            <rFont val="Tahoma"/>
            <family val="0"/>
          </rPr>
          <t xml:space="preserve">
</t>
        </r>
      </text>
    </comment>
    <comment ref="C1385" authorId="1">
      <text>
        <r>
          <rPr>
            <b/>
            <sz val="8"/>
            <rFont val="Tahoma"/>
            <family val="0"/>
          </rPr>
          <t>Emeline:100000</t>
        </r>
        <r>
          <rPr>
            <sz val="8"/>
            <rFont val="Tahoma"/>
            <family val="0"/>
          </rPr>
          <t xml:space="preserve">
to limson in Bamenda</t>
        </r>
      </text>
    </comment>
    <comment ref="C1386" authorId="1">
      <text>
        <r>
          <rPr>
            <b/>
            <sz val="8"/>
            <rFont val="Tahoma"/>
            <family val="0"/>
          </rPr>
          <t>Emeline: 25000 to julius in Bamenda</t>
        </r>
        <r>
          <rPr>
            <sz val="8"/>
            <rFont val="Tahoma"/>
            <family val="0"/>
          </rPr>
          <t xml:space="preserve">
</t>
        </r>
      </text>
    </comment>
    <comment ref="C1387" authorId="1">
      <text>
        <r>
          <rPr>
            <b/>
            <sz val="8"/>
            <rFont val="Tahoma"/>
            <family val="0"/>
          </rPr>
          <t>Emeline:100000 to Limson in Bamenda</t>
        </r>
        <r>
          <rPr>
            <sz val="8"/>
            <rFont val="Tahoma"/>
            <family val="0"/>
          </rPr>
          <t xml:space="preserve">
</t>
        </r>
      </text>
    </comment>
    <comment ref="C1388" authorId="1">
      <text>
        <r>
          <rPr>
            <b/>
            <sz val="8"/>
            <rFont val="Tahoma"/>
            <family val="0"/>
          </rPr>
          <t>Emeline: 60000 to limson in B'da</t>
        </r>
        <r>
          <rPr>
            <sz val="8"/>
            <rFont val="Tahoma"/>
            <family val="0"/>
          </rPr>
          <t xml:space="preserve">
</t>
        </r>
      </text>
    </comment>
    <comment ref="C1389" authorId="1">
      <text>
        <r>
          <rPr>
            <b/>
            <sz val="8"/>
            <rFont val="Tahoma"/>
            <family val="0"/>
          </rPr>
          <t>Emeline: 25000 to conelius in Bagangte</t>
        </r>
        <r>
          <rPr>
            <sz val="8"/>
            <rFont val="Tahoma"/>
            <family val="0"/>
          </rPr>
          <t xml:space="preserve">
</t>
        </r>
      </text>
    </comment>
    <comment ref="C1390" authorId="1">
      <text>
        <r>
          <rPr>
            <b/>
            <sz val="8"/>
            <rFont val="Tahoma"/>
            <family val="0"/>
          </rPr>
          <t>Emeline: 10000 to limson in D'la</t>
        </r>
      </text>
    </comment>
    <comment ref="C1391" authorId="1">
      <text>
        <r>
          <rPr>
            <b/>
            <sz val="8"/>
            <rFont val="Tahoma"/>
            <family val="0"/>
          </rPr>
          <t>Emeline: 30000 to limson in D'la</t>
        </r>
        <r>
          <rPr>
            <sz val="8"/>
            <rFont val="Tahoma"/>
            <family val="0"/>
          </rPr>
          <t xml:space="preserve">
</t>
        </r>
      </text>
    </comment>
    <comment ref="C1392" authorId="1">
      <text>
        <r>
          <rPr>
            <b/>
            <sz val="8"/>
            <rFont val="Tahoma"/>
            <family val="0"/>
          </rPr>
          <t>Emeline: 30000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139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25.000 I17 IN BAMENDA</t>
        </r>
      </text>
    </comment>
    <comment ref="C1394" authorId="1">
      <text>
        <r>
          <rPr>
            <b/>
            <sz val="8"/>
            <rFont val="Tahoma"/>
            <family val="0"/>
          </rPr>
          <t>Emeline:30000 to limson in Bafut</t>
        </r>
        <r>
          <rPr>
            <sz val="8"/>
            <rFont val="Tahoma"/>
            <family val="0"/>
          </rPr>
          <t xml:space="preserve">
</t>
        </r>
      </text>
    </comment>
    <comment ref="C1395" authorId="1">
      <text>
        <r>
          <rPr>
            <b/>
            <sz val="8"/>
            <rFont val="Tahoma"/>
            <family val="0"/>
          </rPr>
          <t>Emeline: 45000 to limson in Bafut</t>
        </r>
        <r>
          <rPr>
            <sz val="8"/>
            <rFont val="Tahoma"/>
            <family val="0"/>
          </rPr>
          <t xml:space="preserve">
</t>
        </r>
      </text>
    </comment>
    <comment ref="C1396" authorId="0">
      <text>
        <r>
          <rPr>
            <b/>
            <sz val="8"/>
            <rFont val="Tahoma"/>
            <family val="0"/>
          </rPr>
          <t>Emeline: 30000 to limson in Bafut</t>
        </r>
        <r>
          <rPr>
            <sz val="8"/>
            <rFont val="Tahoma"/>
            <family val="0"/>
          </rPr>
          <t xml:space="preserve">
</t>
        </r>
      </text>
    </comment>
    <comment ref="C139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25.000 to i5 in bafut</t>
        </r>
      </text>
    </comment>
    <comment ref="C1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wooden cage for baboon</t>
        </r>
      </text>
    </comment>
    <comment ref="C118" authorId="0">
      <text>
        <r>
          <rPr>
            <b/>
            <sz val="8"/>
            <rFont val="Tahoma"/>
            <family val="0"/>
          </rPr>
          <t>i5r:</t>
        </r>
        <r>
          <rPr>
            <sz val="8"/>
            <rFont val="Tahoma"/>
            <family val="0"/>
          </rPr>
          <t xml:space="preserve">
for william</t>
        </r>
      </text>
    </comment>
    <comment ref="C119" authorId="0">
      <text>
        <r>
          <rPr>
            <b/>
            <sz val="8"/>
            <rFont val="Tahoma"/>
            <family val="0"/>
          </rPr>
          <t>i5r:</t>
        </r>
        <r>
          <rPr>
            <sz val="8"/>
            <rFont val="Tahoma"/>
            <family val="0"/>
          </rPr>
          <t xml:space="preserve">
for william</t>
        </r>
      </text>
    </comment>
    <comment ref="C939" authorId="0">
      <text>
        <r>
          <rPr>
            <b/>
            <sz val="8"/>
            <rFont val="Tahoma"/>
            <family val="0"/>
          </rPr>
          <t>Marius; taking transport with gendarmes to move to mendong to try to get an operation</t>
        </r>
        <r>
          <rPr>
            <sz val="8"/>
            <rFont val="Tahoma"/>
            <family val="0"/>
          </rPr>
          <t xml:space="preserve">
</t>
        </r>
      </text>
    </comment>
    <comment ref="C719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no receipt issued</t>
        </r>
      </text>
    </comment>
    <comment ref="C72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no receipt issued</t>
        </r>
      </text>
    </comment>
  </commentList>
</comments>
</file>

<file path=xl/sharedStrings.xml><?xml version="1.0" encoding="utf-8"?>
<sst xmlns="http://schemas.openxmlformats.org/spreadsheetml/2006/main" count="4877" uniqueCount="708">
  <si>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</si>
  <si>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</si>
  <si>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</si>
  <si>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</si>
  <si>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</si>
  <si>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</si>
  <si>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</si>
  <si>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</si>
  <si>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</si>
  <si>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</si>
  <si>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The Last Great Ape Organization                                                                                     LAGA</t>
  </si>
  <si>
    <t>investigations</t>
  </si>
  <si>
    <t>i21</t>
  </si>
  <si>
    <t>A-phone-6</t>
  </si>
  <si>
    <t>1/8</t>
  </si>
  <si>
    <t>A-phone-15</t>
  </si>
  <si>
    <t>2/8</t>
  </si>
  <si>
    <t>A-phone-17</t>
  </si>
  <si>
    <t>3/8</t>
  </si>
  <si>
    <t>Temgoua</t>
  </si>
  <si>
    <t>A-phone-23</t>
  </si>
  <si>
    <t>4/8</t>
  </si>
  <si>
    <t>A-phone-25</t>
  </si>
  <si>
    <t>5/8</t>
  </si>
  <si>
    <t>transport</t>
  </si>
  <si>
    <t>local transport</t>
  </si>
  <si>
    <t>A-i21-r</t>
  </si>
  <si>
    <t>Mission A</t>
  </si>
  <si>
    <t>1-50806</t>
  </si>
  <si>
    <t>Mission B</t>
  </si>
  <si>
    <t>i17</t>
  </si>
  <si>
    <t>B-phone-28</t>
  </si>
  <si>
    <t>i5</t>
  </si>
  <si>
    <t>B-phone-29</t>
  </si>
  <si>
    <t>B-phone-34</t>
  </si>
  <si>
    <t>6/8</t>
  </si>
  <si>
    <t>B-phone-35</t>
  </si>
  <si>
    <t>7/8</t>
  </si>
  <si>
    <t>B-phone-41-42</t>
  </si>
  <si>
    <t>Julius</t>
  </si>
  <si>
    <t>B-phone-43-44</t>
  </si>
  <si>
    <t>B-phone-48</t>
  </si>
  <si>
    <t>8/8</t>
  </si>
  <si>
    <t>B-phone-57</t>
  </si>
  <si>
    <t>B-phone-60-61</t>
  </si>
  <si>
    <t>B-phone-62</t>
  </si>
  <si>
    <t>B-phone-70-72</t>
  </si>
  <si>
    <t>9/8</t>
  </si>
  <si>
    <t>B-phone-75-78</t>
  </si>
  <si>
    <t>B-phone-81-82</t>
  </si>
  <si>
    <t>B-phone-86</t>
  </si>
  <si>
    <t>10/8</t>
  </si>
  <si>
    <t>B-phone-96-97</t>
  </si>
  <si>
    <t>11/8</t>
  </si>
  <si>
    <t>B-phone-108</t>
  </si>
  <si>
    <t>12/8</t>
  </si>
  <si>
    <t>Y'de-B'da</t>
  </si>
  <si>
    <t>travelling expenses</t>
  </si>
  <si>
    <t>B-i5-1</t>
  </si>
  <si>
    <t>Mbengwi-Bamenda</t>
  </si>
  <si>
    <t>B-i5-r</t>
  </si>
  <si>
    <t>communication</t>
  </si>
  <si>
    <t>B-i17-r</t>
  </si>
  <si>
    <t>B'da-Limbe</t>
  </si>
  <si>
    <t>Yde-bda</t>
  </si>
  <si>
    <t>B-i17-1</t>
  </si>
  <si>
    <t>inter-city transport</t>
  </si>
  <si>
    <t>feeding</t>
  </si>
  <si>
    <t>informer`s fees</t>
  </si>
  <si>
    <t>external assistance</t>
  </si>
  <si>
    <t>Fuel</t>
  </si>
  <si>
    <t>B-i5-3-5</t>
  </si>
  <si>
    <t>lodging</t>
  </si>
  <si>
    <t>cages x2</t>
  </si>
  <si>
    <t>material</t>
  </si>
  <si>
    <t xml:space="preserve">nails </t>
  </si>
  <si>
    <t>dog chain</t>
  </si>
  <si>
    <t>B-i5-2</t>
  </si>
  <si>
    <t>Bamenda-chimp/baboon</t>
  </si>
  <si>
    <t>5-120806</t>
  </si>
  <si>
    <t>16/8</t>
  </si>
  <si>
    <t>B1-phone-154</t>
  </si>
  <si>
    <t>17/8</t>
  </si>
  <si>
    <t>MissionB1</t>
  </si>
  <si>
    <t>B1-i17-r</t>
  </si>
  <si>
    <t>15/8</t>
  </si>
  <si>
    <t>B1-i17-6b</t>
  </si>
  <si>
    <t>Bamenda-skins/ivory</t>
  </si>
  <si>
    <t>MissionC</t>
  </si>
  <si>
    <t>15-170806</t>
  </si>
  <si>
    <t>C-phone-47</t>
  </si>
  <si>
    <t>C-phone-58-59</t>
  </si>
  <si>
    <t>C-phone-83</t>
  </si>
  <si>
    <t>y`de-bafia</t>
  </si>
  <si>
    <t>C-i21-1</t>
  </si>
  <si>
    <t xml:space="preserve">bafia-bupu </t>
  </si>
  <si>
    <t>C-i21-r</t>
  </si>
  <si>
    <t>bupu-bafia</t>
  </si>
  <si>
    <t>bafia-ndiki</t>
  </si>
  <si>
    <t>ndiki -yaounde.</t>
  </si>
  <si>
    <t>C-i21-2</t>
  </si>
  <si>
    <t>Bafia-chimp</t>
  </si>
  <si>
    <t>7-90806</t>
  </si>
  <si>
    <t>MissionB2</t>
  </si>
  <si>
    <t>Bamenda-protected species</t>
  </si>
  <si>
    <t>B2-phone-163-164</t>
  </si>
  <si>
    <t>23/8</t>
  </si>
  <si>
    <t>B2-i17-r</t>
  </si>
  <si>
    <t>19/8</t>
  </si>
  <si>
    <t>20/8</t>
  </si>
  <si>
    <t>21/8</t>
  </si>
  <si>
    <t>22/8</t>
  </si>
  <si>
    <t>19-230806</t>
  </si>
  <si>
    <t>MissionB3</t>
  </si>
  <si>
    <t>B3-phone-170</t>
  </si>
  <si>
    <t>24/8</t>
  </si>
  <si>
    <t>MissionB4</t>
  </si>
  <si>
    <t>B4-i17-r</t>
  </si>
  <si>
    <t>25/8</t>
  </si>
  <si>
    <t>26/8</t>
  </si>
  <si>
    <t>27/8</t>
  </si>
  <si>
    <t>28/8</t>
  </si>
  <si>
    <t>25-280806</t>
  </si>
  <si>
    <t>MissionB5</t>
  </si>
  <si>
    <t>B5-i17-r</t>
  </si>
  <si>
    <t>31/8</t>
  </si>
  <si>
    <t>1/9</t>
  </si>
  <si>
    <t>31-01806</t>
  </si>
  <si>
    <t>MissionB6</t>
  </si>
  <si>
    <t>B6-phone-238-239</t>
  </si>
  <si>
    <t>B6-phone-240</t>
  </si>
  <si>
    <t>B6-phone-241</t>
  </si>
  <si>
    <t>B6-phone-242</t>
  </si>
  <si>
    <t>bda-Jakiri</t>
  </si>
  <si>
    <t>B6-i17-r</t>
  </si>
  <si>
    <t>2/9</t>
  </si>
  <si>
    <t>Kumbo-bda</t>
  </si>
  <si>
    <t>3/9</t>
  </si>
  <si>
    <t>bda-yde</t>
  </si>
  <si>
    <t>B6-i17-12</t>
  </si>
  <si>
    <t>4/9</t>
  </si>
  <si>
    <t>B6-i17-11</t>
  </si>
  <si>
    <t>31-04806</t>
  </si>
  <si>
    <t>MissionD</t>
  </si>
  <si>
    <t>D-phone-92-93</t>
  </si>
  <si>
    <t>D-phone-94</t>
  </si>
  <si>
    <t>D-phone-95</t>
  </si>
  <si>
    <t>D-phone-106</t>
  </si>
  <si>
    <t>D-phone-107</t>
  </si>
  <si>
    <t>D-phone-114-116</t>
  </si>
  <si>
    <t>D-phone-117</t>
  </si>
  <si>
    <t>D-phone-124</t>
  </si>
  <si>
    <t>13/8</t>
  </si>
  <si>
    <t>D-i17-4</t>
  </si>
  <si>
    <t>D-i17-r</t>
  </si>
  <si>
    <t>D-i17-6</t>
  </si>
  <si>
    <t>bda-bafoussam</t>
  </si>
  <si>
    <t>bafoussam-bangangte</t>
  </si>
  <si>
    <t>bangangte-bafoussam</t>
  </si>
  <si>
    <t>14/8</t>
  </si>
  <si>
    <t>bafoussam-bda</t>
  </si>
  <si>
    <t>D-i17-2</t>
  </si>
  <si>
    <t>D-i17-3</t>
  </si>
  <si>
    <t>D-i17-5</t>
  </si>
  <si>
    <t>D-i17-5a</t>
  </si>
  <si>
    <t>10-15806</t>
  </si>
  <si>
    <t>West-ivory</t>
  </si>
  <si>
    <t>D1-i17-7</t>
  </si>
  <si>
    <t>18/8</t>
  </si>
  <si>
    <t>D1-i17-r</t>
  </si>
  <si>
    <t>D1-i17-8</t>
  </si>
  <si>
    <t>MissionD1</t>
  </si>
  <si>
    <t>MissionD2</t>
  </si>
  <si>
    <t>D2-phone-171-172</t>
  </si>
  <si>
    <t>D2-i17-9</t>
  </si>
  <si>
    <t>D2-i17-r</t>
  </si>
  <si>
    <t>25/9</t>
  </si>
  <si>
    <t>24-25806</t>
  </si>
  <si>
    <t>18-19806</t>
  </si>
  <si>
    <t>B'foussam-kumba</t>
  </si>
  <si>
    <t>travelling experience</t>
  </si>
  <si>
    <t>E-julius-4</t>
  </si>
  <si>
    <t>southwest-Eco-guard killer</t>
  </si>
  <si>
    <t>MissionE</t>
  </si>
  <si>
    <t>kumba-nguti</t>
  </si>
  <si>
    <t>E-julius-5</t>
  </si>
  <si>
    <t>nguti-tungang</t>
  </si>
  <si>
    <t>E-julius-7</t>
  </si>
  <si>
    <t>tungang-nguti</t>
  </si>
  <si>
    <t>nguti-kumba</t>
  </si>
  <si>
    <t>E-julius-8</t>
  </si>
  <si>
    <t>kumba-b'foussam</t>
  </si>
  <si>
    <t>E-julius-9</t>
  </si>
  <si>
    <t>E-julius-r</t>
  </si>
  <si>
    <t>element x1</t>
  </si>
  <si>
    <t>E-julius-6</t>
  </si>
  <si>
    <t>MissionE1</t>
  </si>
  <si>
    <t>E1-phone-123</t>
  </si>
  <si>
    <t>E1-phone-132-133</t>
  </si>
  <si>
    <t>E1-phone-140</t>
  </si>
  <si>
    <t>B1-i5-r</t>
  </si>
  <si>
    <t>taxi x5hrs</t>
  </si>
  <si>
    <t>taxi x3hrs</t>
  </si>
  <si>
    <t>y`de-b`da</t>
  </si>
  <si>
    <t>B1-i5-10</t>
  </si>
  <si>
    <t>B5-i5-r</t>
  </si>
  <si>
    <t>B5-i5-13</t>
  </si>
  <si>
    <t>B5-phone-229</t>
  </si>
  <si>
    <t>B5-phone-226</t>
  </si>
  <si>
    <t>bafut-ndawara</t>
  </si>
  <si>
    <t>B6-i5-r</t>
  </si>
  <si>
    <t>ndawara-bafut</t>
  </si>
  <si>
    <t>b`da-y`de</t>
  </si>
  <si>
    <t>B6-i5-16</t>
  </si>
  <si>
    <t>JAKIRI-Ndawara-protected species</t>
  </si>
  <si>
    <t>B6-i5-14</t>
  </si>
  <si>
    <t>B6-i5-15</t>
  </si>
  <si>
    <t>bafut-jakiri</t>
  </si>
  <si>
    <t>B3-i5-r</t>
  </si>
  <si>
    <t>jakiri-bafut</t>
  </si>
  <si>
    <t>30/8</t>
  </si>
  <si>
    <t>28/5</t>
  </si>
  <si>
    <t xml:space="preserve">drinks </t>
  </si>
  <si>
    <t>extenal assistance</t>
  </si>
  <si>
    <t>limbe-D'la</t>
  </si>
  <si>
    <t>E1-i5-r</t>
  </si>
  <si>
    <t>D'la-Limbe</t>
  </si>
  <si>
    <t>D'la-y'de</t>
  </si>
  <si>
    <t>E1-i5-9</t>
  </si>
  <si>
    <t>E1-i5-6</t>
  </si>
  <si>
    <t>E1-i5-7</t>
  </si>
  <si>
    <t>E1-i5-8</t>
  </si>
  <si>
    <t>13-15806</t>
  </si>
  <si>
    <t>Douala protected species</t>
  </si>
  <si>
    <t>B1-phone-144-145</t>
  </si>
  <si>
    <t>B3-phone-178</t>
  </si>
  <si>
    <t>B3-phone-190-191</t>
  </si>
  <si>
    <t>B3-phone-201</t>
  </si>
  <si>
    <t>29/8</t>
  </si>
  <si>
    <t>Daniel</t>
  </si>
  <si>
    <t>B3-phone-215</t>
  </si>
  <si>
    <t>B3-phone-216</t>
  </si>
  <si>
    <t>D-phone-119</t>
  </si>
  <si>
    <t>MissionF</t>
  </si>
  <si>
    <t>F-phone-105</t>
  </si>
  <si>
    <t>F-phone-210</t>
  </si>
  <si>
    <t>F-phone-219</t>
  </si>
  <si>
    <t>F-phone-237</t>
  </si>
  <si>
    <t>F-i21-r</t>
  </si>
  <si>
    <t>trust building</t>
  </si>
  <si>
    <t>Camrail-protected species</t>
  </si>
  <si>
    <t>elements x5</t>
  </si>
  <si>
    <t>operations</t>
  </si>
  <si>
    <t>bonus</t>
  </si>
  <si>
    <t>F1-Eun-5</t>
  </si>
  <si>
    <t>elements x4</t>
  </si>
  <si>
    <t>F1-Eun-6</t>
  </si>
  <si>
    <t>minfof x 2days</t>
  </si>
  <si>
    <t>F1-Eun-7</t>
  </si>
  <si>
    <t>F1-Eun-r</t>
  </si>
  <si>
    <t>taxi x 2</t>
  </si>
  <si>
    <t>taxi x 1hr</t>
  </si>
  <si>
    <t>Operations</t>
  </si>
  <si>
    <t>Eunice</t>
  </si>
  <si>
    <t>F1-phone-166-168</t>
  </si>
  <si>
    <t>Marius</t>
  </si>
  <si>
    <t>F1-phone-169</t>
  </si>
  <si>
    <t>F1-phone-173</t>
  </si>
  <si>
    <t>F1-phone-175</t>
  </si>
  <si>
    <t>Ekono</t>
  </si>
  <si>
    <t>F1-phone-183-184</t>
  </si>
  <si>
    <t>B1-phone-142</t>
  </si>
  <si>
    <t>B1-phone-150-152</t>
  </si>
  <si>
    <t>b'foussam-b'da</t>
  </si>
  <si>
    <t>B1-julius-r</t>
  </si>
  <si>
    <t>b'da-bafoussam</t>
  </si>
  <si>
    <t>taxi x3.5 hours</t>
  </si>
  <si>
    <t>B1-julius-1</t>
  </si>
  <si>
    <t>B1-julius-2</t>
  </si>
  <si>
    <t>B1-julius-3</t>
  </si>
  <si>
    <t>police bonus x3</t>
  </si>
  <si>
    <t>MissionF1</t>
  </si>
  <si>
    <t>Yaounde-chimpazee</t>
  </si>
  <si>
    <t>Bamenda skins and ivory</t>
  </si>
  <si>
    <t>16-17806</t>
  </si>
  <si>
    <t>MissionG</t>
  </si>
  <si>
    <t>G-phone-195-196</t>
  </si>
  <si>
    <t>G-phone-197</t>
  </si>
  <si>
    <t>G-phone-199</t>
  </si>
  <si>
    <t>G-phone-208</t>
  </si>
  <si>
    <t>G-phone-217</t>
  </si>
  <si>
    <t>G-phone-221</t>
  </si>
  <si>
    <t>G-phone-235</t>
  </si>
  <si>
    <t>G-phone-236</t>
  </si>
  <si>
    <t>1/6</t>
  </si>
  <si>
    <t>G-i17-r</t>
  </si>
  <si>
    <t>G-i17-10</t>
  </si>
  <si>
    <t>28-31806</t>
  </si>
  <si>
    <t>West-protected species</t>
  </si>
  <si>
    <t>MissionD3</t>
  </si>
  <si>
    <t>D3-phone-158</t>
  </si>
  <si>
    <t>D3-i5-11</t>
  </si>
  <si>
    <t>D3-i5-12</t>
  </si>
  <si>
    <t>18-23806</t>
  </si>
  <si>
    <t>minfof bonus</t>
  </si>
  <si>
    <t>D3-i5-r</t>
  </si>
  <si>
    <t>bank file</t>
  </si>
  <si>
    <t>salaries</t>
  </si>
  <si>
    <t>julius</t>
  </si>
  <si>
    <t>Salaries</t>
  </si>
  <si>
    <t>legal</t>
  </si>
  <si>
    <t>Legal</t>
  </si>
  <si>
    <t>phone-5</t>
  </si>
  <si>
    <t>phone-7</t>
  </si>
  <si>
    <t>Horline</t>
  </si>
  <si>
    <t>phone-9</t>
  </si>
  <si>
    <t>phone-12</t>
  </si>
  <si>
    <t>phone-16</t>
  </si>
  <si>
    <t>phone-18</t>
  </si>
  <si>
    <t>phone-19</t>
  </si>
  <si>
    <t>phone-20</t>
  </si>
  <si>
    <t>phone-21</t>
  </si>
  <si>
    <t>phone-27</t>
  </si>
  <si>
    <t>phone-31</t>
  </si>
  <si>
    <t>phone-36</t>
  </si>
  <si>
    <t>phone-45-46</t>
  </si>
  <si>
    <t>phone-52-54</t>
  </si>
  <si>
    <t>phone-56</t>
  </si>
  <si>
    <t>W.P Delegate</t>
  </si>
  <si>
    <t>phone-63</t>
  </si>
  <si>
    <t>phone-67-69</t>
  </si>
  <si>
    <t>phone-79-80</t>
  </si>
  <si>
    <t>phone-87</t>
  </si>
  <si>
    <t>phone-90-91</t>
  </si>
  <si>
    <t>phone-102</t>
  </si>
  <si>
    <t>phone-103-104</t>
  </si>
  <si>
    <t>phone-109</t>
  </si>
  <si>
    <t>phone-118</t>
  </si>
  <si>
    <t>phone-122</t>
  </si>
  <si>
    <t>phone-125-126</t>
  </si>
  <si>
    <t>phone-134</t>
  </si>
  <si>
    <t>phone-138-139</t>
  </si>
  <si>
    <t>phone-141</t>
  </si>
  <si>
    <t>phone-146-147</t>
  </si>
  <si>
    <t>phone-153</t>
  </si>
  <si>
    <t>phone-160</t>
  </si>
  <si>
    <t>phone-165</t>
  </si>
  <si>
    <t>phone-174</t>
  </si>
  <si>
    <t>phone-180</t>
  </si>
  <si>
    <t>phone-181-182</t>
  </si>
  <si>
    <t>phone-185</t>
  </si>
  <si>
    <t>phone-189</t>
  </si>
  <si>
    <t>phone-194</t>
  </si>
  <si>
    <t>phone-200</t>
  </si>
  <si>
    <t>phone-206-207</t>
  </si>
  <si>
    <t>phone-213-214</t>
  </si>
  <si>
    <t>phone-218</t>
  </si>
  <si>
    <t>phone-230-231</t>
  </si>
  <si>
    <t>phone-233-234</t>
  </si>
  <si>
    <t>mar-4</t>
  </si>
  <si>
    <t>mar-1</t>
  </si>
  <si>
    <t>mar-2</t>
  </si>
  <si>
    <t>stephane phone</t>
  </si>
  <si>
    <t>mar-3</t>
  </si>
  <si>
    <t>akono phone</t>
  </si>
  <si>
    <t>marius</t>
  </si>
  <si>
    <t>Ofir-4</t>
  </si>
  <si>
    <t>ydé-dla</t>
  </si>
  <si>
    <t>hor-4</t>
  </si>
  <si>
    <t>dla-ydé</t>
  </si>
  <si>
    <t>hor-5</t>
  </si>
  <si>
    <t>hor-r</t>
  </si>
  <si>
    <t>mar-r</t>
  </si>
  <si>
    <t>10/9</t>
  </si>
  <si>
    <t>stephane bfssm-fbn</t>
  </si>
  <si>
    <t>stephane local transport</t>
  </si>
  <si>
    <t>stephane fban-bfssm</t>
  </si>
  <si>
    <t>akono ebwa-sangmelima</t>
  </si>
  <si>
    <t>akono local transport</t>
  </si>
  <si>
    <t>akono sangmelima-djoum</t>
  </si>
  <si>
    <t>akono djoum ebwa</t>
  </si>
  <si>
    <t>jail visit douala</t>
  </si>
  <si>
    <t>mar-7</t>
  </si>
  <si>
    <t>jail visit garoua</t>
  </si>
  <si>
    <t>mar-6</t>
  </si>
  <si>
    <t>jail visit bafia</t>
  </si>
  <si>
    <t>mar-5</t>
  </si>
  <si>
    <t>stephane bfssm-bamenda</t>
  </si>
  <si>
    <t>stephane bamenda-bfssm</t>
  </si>
  <si>
    <t>stephane fees</t>
  </si>
  <si>
    <t>akono fees</t>
  </si>
  <si>
    <t>amouzong fees</t>
  </si>
  <si>
    <t>mohamadou fees</t>
  </si>
  <si>
    <t>adamou fees</t>
  </si>
  <si>
    <t>photocopies</t>
  </si>
  <si>
    <t>office</t>
  </si>
  <si>
    <t>printing</t>
  </si>
  <si>
    <t>CD for legal programm</t>
  </si>
  <si>
    <t>hor-1</t>
  </si>
  <si>
    <t xml:space="preserve">2 empty CD rw&amp;2dvd-r </t>
  </si>
  <si>
    <t>hor-3</t>
  </si>
  <si>
    <t>11/9</t>
  </si>
  <si>
    <t>sending letter in buéa</t>
  </si>
  <si>
    <t>hor-2</t>
  </si>
  <si>
    <t>letter of condemnation hassana and expedition fees</t>
  </si>
  <si>
    <t>court fees</t>
  </si>
  <si>
    <t>letter of condemnation souleyman ali and expedition fees</t>
  </si>
  <si>
    <t>horline</t>
  </si>
  <si>
    <t>media</t>
  </si>
  <si>
    <t>Vincent</t>
  </si>
  <si>
    <t>phone-3</t>
  </si>
  <si>
    <t>Desmond</t>
  </si>
  <si>
    <t>phone-13</t>
  </si>
  <si>
    <t>phone-22</t>
  </si>
  <si>
    <t>phone-40</t>
  </si>
  <si>
    <t>phone-55</t>
  </si>
  <si>
    <t>phone-74</t>
  </si>
  <si>
    <t>phone-89</t>
  </si>
  <si>
    <t>phone-101</t>
  </si>
  <si>
    <t>phone-112</t>
  </si>
  <si>
    <t>phone-161</t>
  </si>
  <si>
    <t>phone-198</t>
  </si>
  <si>
    <t>phone-202</t>
  </si>
  <si>
    <t>phone-225</t>
  </si>
  <si>
    <t>vin-3</t>
  </si>
  <si>
    <t>vin-5</t>
  </si>
  <si>
    <t>vin-8</t>
  </si>
  <si>
    <t>vin-11</t>
  </si>
  <si>
    <t>vin-12</t>
  </si>
  <si>
    <t>vin-13</t>
  </si>
  <si>
    <t>vin-15</t>
  </si>
  <si>
    <t>vin-18</t>
  </si>
  <si>
    <t>des-r</t>
  </si>
  <si>
    <t>Y'de-Bafoussam</t>
  </si>
  <si>
    <t>vin-2</t>
  </si>
  <si>
    <t>Bafoussam-Y'de</t>
  </si>
  <si>
    <t>vin-6</t>
  </si>
  <si>
    <t>vin-r</t>
  </si>
  <si>
    <t>x2 lodging</t>
  </si>
  <si>
    <t>vin-4</t>
  </si>
  <si>
    <t>bonuses scaled to result</t>
  </si>
  <si>
    <t>Radio newsflash F</t>
  </si>
  <si>
    <t>Ivory arrest in Bafut</t>
  </si>
  <si>
    <t>Le Messageer F</t>
  </si>
  <si>
    <t>Radio newsflash E</t>
  </si>
  <si>
    <t>prosecution/sangmelima</t>
  </si>
  <si>
    <t>Radio newsflaah F</t>
  </si>
  <si>
    <t>Radio newsflaah E</t>
  </si>
  <si>
    <t xml:space="preserve">prosecution sangmelima/chimp Bafia </t>
  </si>
  <si>
    <t>prosecution lion skin dealer/north</t>
  </si>
  <si>
    <t>Radio talkshow F</t>
  </si>
  <si>
    <t>prosecution/north west ivory dealer</t>
  </si>
  <si>
    <t>prosecution of ivory dealer/north west</t>
  </si>
  <si>
    <t>prosecution chimp/Bamenda</t>
  </si>
  <si>
    <t>The Herald</t>
  </si>
  <si>
    <t>chimp dealer faces jail</t>
  </si>
  <si>
    <t>editing costs</t>
  </si>
  <si>
    <t>editing</t>
  </si>
  <si>
    <t>interviews</t>
  </si>
  <si>
    <t>vin-7</t>
  </si>
  <si>
    <t>x15 pages translation</t>
  </si>
  <si>
    <t>radio talkshow and newsflashes</t>
  </si>
  <si>
    <t>vin-9a</t>
  </si>
  <si>
    <t>vin-14a</t>
  </si>
  <si>
    <t>recording</t>
  </si>
  <si>
    <t>vin-16</t>
  </si>
  <si>
    <t>x1 messager</t>
  </si>
  <si>
    <t>vin-1</t>
  </si>
  <si>
    <t>photocopy</t>
  </si>
  <si>
    <t>vin-9</t>
  </si>
  <si>
    <t>x1 Herald</t>
  </si>
  <si>
    <t>vin-14</t>
  </si>
  <si>
    <t>vin-17</t>
  </si>
  <si>
    <t>vin-19</t>
  </si>
  <si>
    <t>des-1</t>
  </si>
  <si>
    <t>des-2</t>
  </si>
  <si>
    <t>x2 chemise</t>
  </si>
  <si>
    <t>des-3</t>
  </si>
  <si>
    <t>des-4</t>
  </si>
  <si>
    <t>des-5</t>
  </si>
  <si>
    <t>Eme-2</t>
  </si>
  <si>
    <t>x3 page printing</t>
  </si>
  <si>
    <t>Eme-22</t>
  </si>
  <si>
    <t>Eme-r</t>
  </si>
  <si>
    <t>x2 packet batteries</t>
  </si>
  <si>
    <t>vin-10</t>
  </si>
  <si>
    <t>media Assistant 1</t>
  </si>
  <si>
    <t>media Assistant 2</t>
  </si>
  <si>
    <t>media officer</t>
  </si>
  <si>
    <t>Policy and external relations</t>
  </si>
  <si>
    <t>policy and external relations</t>
  </si>
  <si>
    <t>ofir</t>
  </si>
  <si>
    <t>Eun-3</t>
  </si>
  <si>
    <t>phone-international</t>
  </si>
  <si>
    <t>Ofir</t>
  </si>
  <si>
    <t>phone-168a</t>
  </si>
  <si>
    <t>ofir-5</t>
  </si>
  <si>
    <t>fax</t>
  </si>
  <si>
    <t>management</t>
  </si>
  <si>
    <t>phone-1-2</t>
  </si>
  <si>
    <t>phone-10-11</t>
  </si>
  <si>
    <t>phone-24</t>
  </si>
  <si>
    <t>phone-30a</t>
  </si>
  <si>
    <t>phone-32-33</t>
  </si>
  <si>
    <t>phone-37-38</t>
  </si>
  <si>
    <t>phone-49-51</t>
  </si>
  <si>
    <t>phone-64-66</t>
  </si>
  <si>
    <t>phone-84-85</t>
  </si>
  <si>
    <t>phone-98-100</t>
  </si>
  <si>
    <t>phone-110-111a</t>
  </si>
  <si>
    <t>phone-120-121</t>
  </si>
  <si>
    <t>phone-127-128</t>
  </si>
  <si>
    <t>phone-130-131</t>
  </si>
  <si>
    <t>phone-135-137</t>
  </si>
  <si>
    <t xml:space="preserve">phone-148-149a-b </t>
  </si>
  <si>
    <t>phone-155-a</t>
  </si>
  <si>
    <t>phone-156</t>
  </si>
  <si>
    <t>phone-157</t>
  </si>
  <si>
    <t>phone-162</t>
  </si>
  <si>
    <t>phone-168b</t>
  </si>
  <si>
    <t>phone-176-177</t>
  </si>
  <si>
    <t>phone-186</t>
  </si>
  <si>
    <t>phone-187-189</t>
  </si>
  <si>
    <t>phone-192-193</t>
  </si>
  <si>
    <t>phone-203-204</t>
  </si>
  <si>
    <t>phone-209</t>
  </si>
  <si>
    <t>phone-211-112</t>
  </si>
  <si>
    <t>phone-222-224</t>
  </si>
  <si>
    <t>phone-227</t>
  </si>
  <si>
    <t>phone-232</t>
  </si>
  <si>
    <t>ofir-1</t>
  </si>
  <si>
    <t>ofir-2</t>
  </si>
  <si>
    <t>ofir-3</t>
  </si>
  <si>
    <t>Ofir-r</t>
  </si>
  <si>
    <t>salary+management</t>
  </si>
  <si>
    <t>Director</t>
  </si>
  <si>
    <t>salary</t>
  </si>
  <si>
    <t>ofir -report</t>
  </si>
  <si>
    <t>rent-Director`s house</t>
  </si>
  <si>
    <t>Emeline</t>
  </si>
  <si>
    <t>phone-4</t>
  </si>
  <si>
    <t>phone-14</t>
  </si>
  <si>
    <t>phone-26</t>
  </si>
  <si>
    <t>phone-39</t>
  </si>
  <si>
    <t>phone-73</t>
  </si>
  <si>
    <t>phone-88</t>
  </si>
  <si>
    <t>phone-113</t>
  </si>
  <si>
    <t>phone-129</t>
  </si>
  <si>
    <t>phone-143</t>
  </si>
  <si>
    <t>phone-159</t>
  </si>
  <si>
    <t>phone-179</t>
  </si>
  <si>
    <t>phone-205</t>
  </si>
  <si>
    <t>phone-220</t>
  </si>
  <si>
    <t>phone-228</t>
  </si>
  <si>
    <t>Eun-r</t>
  </si>
  <si>
    <t xml:space="preserve">transport </t>
  </si>
  <si>
    <t>Eun-1</t>
  </si>
  <si>
    <t>Eun-2</t>
  </si>
  <si>
    <t>toilet paper</t>
  </si>
  <si>
    <t>disket</t>
  </si>
  <si>
    <t>Eun-4</t>
  </si>
  <si>
    <t>Eun-10</t>
  </si>
  <si>
    <t>Eun-11</t>
  </si>
  <si>
    <t>Eme-1</t>
  </si>
  <si>
    <t>x1 permanent marker</t>
  </si>
  <si>
    <t>Eme-7a</t>
  </si>
  <si>
    <t>x1 packet ink (black)</t>
  </si>
  <si>
    <t>Eme-11</t>
  </si>
  <si>
    <t>x2 permanent maker</t>
  </si>
  <si>
    <t>Eme-14</t>
  </si>
  <si>
    <t>x4 toilet tissues</t>
  </si>
  <si>
    <t>Eme-19</t>
  </si>
  <si>
    <t>x3 bulbs</t>
  </si>
  <si>
    <t>Eme-21</t>
  </si>
  <si>
    <t>transfer fees</t>
  </si>
  <si>
    <t>Express union</t>
  </si>
  <si>
    <t>Eme-3</t>
  </si>
  <si>
    <t>Eme-4</t>
  </si>
  <si>
    <t>Eme-5</t>
  </si>
  <si>
    <t>Eme-6</t>
  </si>
  <si>
    <t>Eme-8</t>
  </si>
  <si>
    <t>Eme-9</t>
  </si>
  <si>
    <t>Eme-10</t>
  </si>
  <si>
    <t>Eme-12</t>
  </si>
  <si>
    <t>Eme-13</t>
  </si>
  <si>
    <t>Eme-15</t>
  </si>
  <si>
    <t>Eme-16</t>
  </si>
  <si>
    <t>Eme-17</t>
  </si>
  <si>
    <t xml:space="preserve">Express union </t>
  </si>
  <si>
    <t>Eun-9</t>
  </si>
  <si>
    <t>unics</t>
  </si>
  <si>
    <t>Eme-18</t>
  </si>
  <si>
    <t>Eme-20</t>
  </si>
  <si>
    <t>Eme-23</t>
  </si>
  <si>
    <t>Unics</t>
  </si>
  <si>
    <t>Eun-8</t>
  </si>
  <si>
    <t>electricity-SONEL</t>
  </si>
  <si>
    <t>Rent+bills</t>
  </si>
  <si>
    <t>office report</t>
  </si>
  <si>
    <t>water-SNEC</t>
  </si>
  <si>
    <t>rent+bills</t>
  </si>
  <si>
    <t>rent</t>
  </si>
  <si>
    <t>house-repoert</t>
  </si>
  <si>
    <t>night watch</t>
  </si>
  <si>
    <t>security</t>
  </si>
  <si>
    <t>office assistant</t>
  </si>
  <si>
    <t>total exp</t>
  </si>
  <si>
    <t>MissionF2</t>
  </si>
  <si>
    <t xml:space="preserve"> Ivory storage room</t>
  </si>
  <si>
    <t>Tem-r</t>
  </si>
  <si>
    <t>8/9</t>
  </si>
  <si>
    <t>01-31806</t>
  </si>
  <si>
    <t xml:space="preserve">cages </t>
  </si>
  <si>
    <t xml:space="preserve">bonuses </t>
  </si>
  <si>
    <t>Bamenda chimp and baboon</t>
  </si>
  <si>
    <t>B-Julius-</t>
  </si>
  <si>
    <t>B-julius-r</t>
  </si>
  <si>
    <t>B-Julius-r</t>
  </si>
  <si>
    <t>taxi x4 hrs</t>
  </si>
  <si>
    <t>B-Julius-2a</t>
  </si>
  <si>
    <t>B-Julius-3a</t>
  </si>
  <si>
    <t>B-Julius-1a</t>
  </si>
  <si>
    <t>07-09806</t>
  </si>
  <si>
    <t>Yaounde - Camrail</t>
  </si>
  <si>
    <t>batteries</t>
  </si>
  <si>
    <t>Ivory Storage Room</t>
  </si>
  <si>
    <t>CDs and books</t>
  </si>
  <si>
    <t>prosecution lion skin dealer north</t>
  </si>
  <si>
    <t>Lion and ivory prosecution/north and north west provinces</t>
  </si>
  <si>
    <t>South prosecution</t>
  </si>
  <si>
    <t>north west and west ivory dealers</t>
  </si>
  <si>
    <t>operation Edea chimpanzee dealer</t>
  </si>
  <si>
    <t>salary file</t>
  </si>
  <si>
    <t>certification visa invitation</t>
  </si>
  <si>
    <t>1/7</t>
  </si>
  <si>
    <t>11/7</t>
  </si>
  <si>
    <t>31/7</t>
  </si>
  <si>
    <t>Media</t>
  </si>
  <si>
    <t>Office</t>
  </si>
  <si>
    <t>UNICS</t>
  </si>
  <si>
    <t>Management</t>
  </si>
  <si>
    <t>Amount CFA</t>
  </si>
  <si>
    <t>Budget line</t>
  </si>
  <si>
    <t>Details</t>
  </si>
  <si>
    <t>Amount USD</t>
  </si>
  <si>
    <t>Investigations</t>
  </si>
  <si>
    <t>Policy and External Relations</t>
  </si>
  <si>
    <t>Coordination</t>
  </si>
  <si>
    <t>LAGA Family - Investing in team spirit and professional level</t>
  </si>
  <si>
    <t>AmountCFA</t>
  </si>
  <si>
    <t>Donor</t>
  </si>
  <si>
    <t>Born Free</t>
  </si>
  <si>
    <t>Used</t>
  </si>
  <si>
    <t>World Bank</t>
  </si>
  <si>
    <t>BHC</t>
  </si>
  <si>
    <t>FWS</t>
  </si>
  <si>
    <t>Arcus</t>
  </si>
  <si>
    <t>TOTAL</t>
  </si>
  <si>
    <t>Balance end 2005</t>
  </si>
  <si>
    <t>Donated February</t>
  </si>
  <si>
    <t>Bank file</t>
  </si>
  <si>
    <t>15/2</t>
  </si>
  <si>
    <t>Used January</t>
  </si>
  <si>
    <t>Used February</t>
  </si>
  <si>
    <t>Used March</t>
  </si>
  <si>
    <t>Donated April</t>
  </si>
  <si>
    <t>Used April</t>
  </si>
  <si>
    <t>Donated May</t>
  </si>
  <si>
    <t>western union</t>
  </si>
  <si>
    <t>Used May</t>
  </si>
  <si>
    <t>Donated June</t>
  </si>
  <si>
    <t>14/6</t>
  </si>
  <si>
    <t>Used June</t>
  </si>
  <si>
    <t>The World Bank</t>
  </si>
  <si>
    <t>Balance end May</t>
  </si>
  <si>
    <t>Balance end March</t>
  </si>
  <si>
    <t>Donated December</t>
  </si>
  <si>
    <t>31/12</t>
  </si>
  <si>
    <t>US FWS</t>
  </si>
  <si>
    <t xml:space="preserve">Advance payments  </t>
  </si>
  <si>
    <t>Guarantee</t>
  </si>
  <si>
    <t>equipping office</t>
  </si>
  <si>
    <t>House-rep</t>
  </si>
  <si>
    <t>Internal transfer fees</t>
  </si>
  <si>
    <t>Express union/UNICS</t>
  </si>
  <si>
    <t>Bank charges</t>
  </si>
  <si>
    <t>Afriland</t>
  </si>
  <si>
    <t>Donated July</t>
  </si>
  <si>
    <t>Used July</t>
  </si>
  <si>
    <t>Bankfile</t>
  </si>
  <si>
    <t>$1=515CFA</t>
  </si>
  <si>
    <t xml:space="preserve">FINANCIAL REPORT      -   August    2006        </t>
  </si>
  <si>
    <t xml:space="preserve">      TOTAL EXPENDITURE AUGUST</t>
  </si>
  <si>
    <t>August</t>
  </si>
  <si>
    <t>MissionB1+B2</t>
  </si>
  <si>
    <t>Special Police</t>
  </si>
  <si>
    <t xml:space="preserve">feeding </t>
  </si>
  <si>
    <t>Used August</t>
  </si>
  <si>
    <t>Passing to September</t>
  </si>
  <si>
    <t>Donated August</t>
  </si>
  <si>
    <t>follow up 24 cases12 locked subjects</t>
  </si>
  <si>
    <t xml:space="preserve">4 operations </t>
  </si>
  <si>
    <t>31 media pieces</t>
  </si>
  <si>
    <t>MissionB3+B4</t>
  </si>
  <si>
    <t>Jail visits</t>
  </si>
  <si>
    <t>postal cost</t>
  </si>
  <si>
    <t xml:space="preserve">FINANCIAL REPORT      -   August    2006 - Summary       </t>
  </si>
  <si>
    <t>17 investigations, 5 provinces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</si>
</sst>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#,##0\ _€"/>
    <numFmt numFmtId="194" formatCode="_ [$€]\ * #,##0.00_ ;_ [$€]\ * \-#,##0.00_ ;_ [$€]\ * &quot;-&quot;??_ ;_ @_ "/>
    <numFmt numFmtId="195" formatCode="[$$-409]#,##0;[Red][$$-409]#,##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10"/>
      <color indexed="19"/>
      <name val="Arial"/>
      <family val="2"/>
    </font>
    <font>
      <sz val="8"/>
      <color indexed="19"/>
      <name val="Arial"/>
      <family val="2"/>
    </font>
    <font>
      <sz val="8"/>
      <color indexed="60"/>
      <name val="Arial"/>
      <family val="2"/>
    </font>
    <font>
      <sz val="8"/>
      <color indexed="5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u val="single"/>
      <sz val="10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193" fontId="0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19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19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195" fontId="1" fillId="0" borderId="3" xfId="0" applyNumberFormat="1" applyFont="1" applyBorder="1" applyAlignment="1">
      <alignment/>
    </xf>
    <xf numFmtId="192" fontId="13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92" fontId="13" fillId="0" borderId="0" xfId="0" applyNumberFormat="1" applyFont="1" applyAlignment="1">
      <alignment/>
    </xf>
    <xf numFmtId="192" fontId="0" fillId="0" borderId="3" xfId="0" applyNumberFormat="1" applyBorder="1" applyAlignment="1">
      <alignment/>
    </xf>
    <xf numFmtId="3" fontId="14" fillId="0" borderId="3" xfId="0" applyNumberFormat="1" applyFont="1" applyFill="1" applyBorder="1" applyAlignment="1">
      <alignment/>
    </xf>
    <xf numFmtId="49" fontId="14" fillId="0" borderId="3" xfId="0" applyNumberFormat="1" applyFont="1" applyBorder="1" applyAlignment="1">
      <alignment/>
    </xf>
    <xf numFmtId="49" fontId="14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9" fontId="15" fillId="0" borderId="0" xfId="0" applyNumberFormat="1" applyFont="1" applyFill="1" applyAlignment="1">
      <alignment/>
    </xf>
    <xf numFmtId="3" fontId="15" fillId="0" borderId="3" xfId="0" applyNumberFormat="1" applyFont="1" applyBorder="1" applyAlignment="1">
      <alignment/>
    </xf>
    <xf numFmtId="49" fontId="15" fillId="0" borderId="3" xfId="0" applyNumberFormat="1" applyFont="1" applyFill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6" fillId="0" borderId="0" xfId="0" applyNumberFormat="1" applyFont="1" applyFill="1" applyAlignment="1">
      <alignment/>
    </xf>
    <xf numFmtId="3" fontId="17" fillId="0" borderId="3" xfId="0" applyNumberFormat="1" applyFont="1" applyBorder="1" applyAlignment="1">
      <alignment/>
    </xf>
    <xf numFmtId="49" fontId="17" fillId="0" borderId="3" xfId="0" applyNumberFormat="1" applyFont="1" applyFill="1" applyBorder="1" applyAlignment="1">
      <alignment/>
    </xf>
    <xf numFmtId="49" fontId="17" fillId="0" borderId="3" xfId="0" applyNumberFormat="1" applyFont="1" applyBorder="1" applyAlignment="1">
      <alignment/>
    </xf>
    <xf numFmtId="49" fontId="16" fillId="0" borderId="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" fontId="18" fillId="0" borderId="3" xfId="0" applyNumberFormat="1" applyFont="1" applyBorder="1" applyAlignment="1">
      <alignment/>
    </xf>
    <xf numFmtId="49" fontId="18" fillId="0" borderId="3" xfId="0" applyNumberFormat="1" applyFont="1" applyFill="1" applyBorder="1" applyAlignment="1">
      <alignment/>
    </xf>
    <xf numFmtId="49" fontId="18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192" fontId="13" fillId="0" borderId="3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3" fontId="14" fillId="0" borderId="0" xfId="22" applyNumberFormat="1" applyFont="1" applyFill="1" applyBorder="1">
      <alignment/>
      <protection/>
    </xf>
    <xf numFmtId="49" fontId="14" fillId="0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192" fontId="1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/>
    </xf>
    <xf numFmtId="192" fontId="13" fillId="2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0" xfId="22" applyNumberFormat="1" applyFont="1" applyBorder="1">
      <alignment/>
      <protection/>
    </xf>
    <xf numFmtId="3" fontId="15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192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/>
    </xf>
    <xf numFmtId="192" fontId="2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3" fontId="18" fillId="0" borderId="0" xfId="22" applyNumberFormat="1" applyFont="1" applyBorder="1">
      <alignment/>
      <protection/>
    </xf>
    <xf numFmtId="3" fontId="26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3" fontId="27" fillId="2" borderId="0" xfId="0" applyNumberFormat="1" applyFont="1" applyFill="1" applyAlignment="1">
      <alignment/>
    </xf>
    <xf numFmtId="192" fontId="27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3" fontId="17" fillId="0" borderId="0" xfId="22" applyNumberFormat="1" applyFont="1" applyBorder="1">
      <alignment/>
      <protection/>
    </xf>
    <xf numFmtId="3" fontId="1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3" fontId="28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8" fillId="0" borderId="0" xfId="0" applyNumberFormat="1" applyFont="1" applyAlignment="1">
      <alignment/>
    </xf>
    <xf numFmtId="3" fontId="18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19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9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49" fontId="2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 quotePrefix="1">
      <alignment/>
    </xf>
    <xf numFmtId="3" fontId="30" fillId="0" borderId="2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3" fontId="30" fillId="2" borderId="0" xfId="0" applyNumberFormat="1" applyFont="1" applyFill="1" applyAlignment="1">
      <alignment/>
    </xf>
    <xf numFmtId="3" fontId="15" fillId="2" borderId="0" xfId="0" applyNumberFormat="1" applyFont="1" applyFill="1" applyAlignment="1" quotePrefix="1">
      <alignment/>
    </xf>
    <xf numFmtId="3" fontId="15" fillId="0" borderId="0" xfId="0" applyNumberFormat="1" applyFont="1" applyAlignment="1" quotePrefix="1">
      <alignment/>
    </xf>
    <xf numFmtId="3" fontId="15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 quotePrefix="1">
      <alignment/>
    </xf>
    <xf numFmtId="3" fontId="17" fillId="0" borderId="0" xfId="0" applyNumberFormat="1" applyFont="1" applyAlignment="1" quotePrefix="1">
      <alignment/>
    </xf>
    <xf numFmtId="3" fontId="28" fillId="0" borderId="2" xfId="0" applyNumberFormat="1" applyFont="1" applyFill="1" applyBorder="1" applyAlignment="1">
      <alignment/>
    </xf>
    <xf numFmtId="3" fontId="31" fillId="0" borderId="2" xfId="0" applyNumberFormat="1" applyFont="1" applyBorder="1" applyAlignment="1" quotePrefix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31" fillId="0" borderId="2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3" fontId="31" fillId="2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3" fillId="2" borderId="0" xfId="0" applyNumberFormat="1" applyFont="1" applyFill="1" applyAlignment="1" quotePrefix="1">
      <alignment/>
    </xf>
    <xf numFmtId="192" fontId="13" fillId="0" borderId="2" xfId="0" applyNumberFormat="1" applyFont="1" applyBorder="1" applyAlignment="1">
      <alignment/>
    </xf>
    <xf numFmtId="3" fontId="14" fillId="2" borderId="0" xfId="0" applyNumberFormat="1" applyFont="1" applyFill="1" applyAlignment="1">
      <alignment/>
    </xf>
    <xf numFmtId="1" fontId="14" fillId="0" borderId="0" xfId="0" applyNumberFormat="1" applyFont="1" applyAlignment="1">
      <alignment/>
    </xf>
    <xf numFmtId="3" fontId="32" fillId="2" borderId="0" xfId="0" applyNumberFormat="1" applyFont="1" applyFill="1" applyAlignment="1">
      <alignment/>
    </xf>
    <xf numFmtId="3" fontId="32" fillId="0" borderId="0" xfId="0" applyNumberFormat="1" applyFont="1" applyAlignment="1">
      <alignment/>
    </xf>
    <xf numFmtId="3" fontId="14" fillId="0" borderId="0" xfId="0" applyNumberFormat="1" applyFont="1" applyAlignment="1" quotePrefix="1">
      <alignment/>
    </xf>
    <xf numFmtId="1" fontId="14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All donor balanc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8"/>
  <sheetViews>
    <sheetView workbookViewId="0" topLeftCell="A1">
      <pane ySplit="5" topLeftCell="BM6" activePane="bottomLeft" state="frozen"/>
      <selection pane="topLeft" activeCell="A1" sqref="A1"/>
      <selection pane="bottomLeft" activeCell="G7" sqref="G7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9" t="s">
        <v>10</v>
      </c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245" t="s">
        <v>706</v>
      </c>
      <c r="C2" s="245"/>
      <c r="D2" s="245"/>
      <c r="E2" s="245"/>
      <c r="F2" s="245"/>
      <c r="G2" s="245"/>
      <c r="H2" s="245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20" t="s">
        <v>4</v>
      </c>
      <c r="G4" s="18" t="s">
        <v>6</v>
      </c>
      <c r="H4" s="21" t="s">
        <v>5</v>
      </c>
      <c r="I4" s="22" t="s">
        <v>7</v>
      </c>
    </row>
    <row r="5" spans="1:11" ht="18.75" customHeight="1">
      <c r="A5" s="25"/>
      <c r="B5" s="25" t="s">
        <v>690</v>
      </c>
      <c r="C5" s="25"/>
      <c r="D5" s="25"/>
      <c r="E5" s="25"/>
      <c r="F5" s="30"/>
      <c r="G5" s="28"/>
      <c r="H5" s="26">
        <v>0</v>
      </c>
      <c r="I5" s="27">
        <v>515</v>
      </c>
      <c r="K5" s="2">
        <v>515</v>
      </c>
    </row>
    <row r="6" spans="2:11" ht="12.75">
      <c r="B6" s="31"/>
      <c r="C6" s="14"/>
      <c r="D6" s="14"/>
      <c r="E6" s="14"/>
      <c r="F6" s="32"/>
      <c r="H6" s="6">
        <v>0</v>
      </c>
      <c r="I6" s="24">
        <v>0</v>
      </c>
      <c r="K6" s="2">
        <v>515</v>
      </c>
    </row>
    <row r="7" spans="2:11" ht="12.75">
      <c r="B7" s="31"/>
      <c r="C7" s="14"/>
      <c r="D7" s="14"/>
      <c r="E7" s="14"/>
      <c r="F7" s="32"/>
      <c r="H7" s="6">
        <v>0</v>
      </c>
      <c r="I7" s="24">
        <v>0</v>
      </c>
      <c r="K7" s="2">
        <v>515</v>
      </c>
    </row>
    <row r="8" spans="1:11" ht="12.75">
      <c r="A8" s="79"/>
      <c r="B8" s="88" t="s">
        <v>641</v>
      </c>
      <c r="C8" s="89"/>
      <c r="D8" s="89" t="s">
        <v>642</v>
      </c>
      <c r="E8" s="89" t="s">
        <v>643</v>
      </c>
      <c r="F8" s="90"/>
      <c r="G8" s="91"/>
      <c r="H8" s="92"/>
      <c r="I8" s="93" t="s">
        <v>644</v>
      </c>
      <c r="J8" s="94"/>
      <c r="K8" s="2">
        <v>515</v>
      </c>
    </row>
    <row r="9" spans="1:12" ht="12.75">
      <c r="A9" s="79"/>
      <c r="B9" s="88">
        <v>1313300</v>
      </c>
      <c r="C9" s="95"/>
      <c r="D9" s="89" t="s">
        <v>645</v>
      </c>
      <c r="E9" s="96" t="s">
        <v>707</v>
      </c>
      <c r="F9" s="97"/>
      <c r="G9" s="98"/>
      <c r="H9" s="99">
        <v>-1313300</v>
      </c>
      <c r="I9" s="100">
        <v>2550.097087378641</v>
      </c>
      <c r="J9" s="2"/>
      <c r="K9" s="2">
        <v>515</v>
      </c>
      <c r="L9" s="101"/>
    </row>
    <row r="10" spans="1:12" ht="12.75">
      <c r="A10" s="79"/>
      <c r="B10" s="88">
        <v>715900</v>
      </c>
      <c r="C10" s="95"/>
      <c r="D10" s="89" t="s">
        <v>262</v>
      </c>
      <c r="E10" s="96" t="s">
        <v>701</v>
      </c>
      <c r="F10" s="97"/>
      <c r="G10" s="98"/>
      <c r="H10" s="99">
        <v>-2029200</v>
      </c>
      <c r="I10" s="100">
        <v>1390.0970873786407</v>
      </c>
      <c r="J10" s="2"/>
      <c r="K10" s="2">
        <v>515</v>
      </c>
      <c r="L10" s="101"/>
    </row>
    <row r="11" spans="1:12" ht="12.75">
      <c r="A11" s="79"/>
      <c r="B11" s="88">
        <v>971550</v>
      </c>
      <c r="C11" s="95"/>
      <c r="D11" s="89" t="s">
        <v>310</v>
      </c>
      <c r="E11" s="96" t="s">
        <v>700</v>
      </c>
      <c r="F11" s="97"/>
      <c r="G11" s="98"/>
      <c r="H11" s="99">
        <v>-3000750</v>
      </c>
      <c r="I11" s="100">
        <v>1886.504854368932</v>
      </c>
      <c r="J11" s="2"/>
      <c r="K11" s="2">
        <v>515</v>
      </c>
      <c r="L11" s="101"/>
    </row>
    <row r="12" spans="1:12" ht="12.75">
      <c r="A12" s="79"/>
      <c r="B12" s="88">
        <v>758125</v>
      </c>
      <c r="C12" s="95"/>
      <c r="D12" s="89" t="s">
        <v>637</v>
      </c>
      <c r="E12" s="96" t="s">
        <v>702</v>
      </c>
      <c r="F12" s="97"/>
      <c r="G12" s="98"/>
      <c r="H12" s="99">
        <v>-3758875</v>
      </c>
      <c r="I12" s="100">
        <v>1472.0873786407767</v>
      </c>
      <c r="J12" s="2"/>
      <c r="K12" s="2">
        <v>515</v>
      </c>
      <c r="L12" s="101"/>
    </row>
    <row r="13" spans="1:12" ht="12.75">
      <c r="A13" s="79"/>
      <c r="B13" s="88">
        <v>91758</v>
      </c>
      <c r="C13" s="95"/>
      <c r="D13" s="89" t="s">
        <v>646</v>
      </c>
      <c r="E13" s="96"/>
      <c r="F13" s="97"/>
      <c r="G13" s="98"/>
      <c r="H13" s="99">
        <v>-3850633</v>
      </c>
      <c r="I13" s="100">
        <v>178.17087378640775</v>
      </c>
      <c r="J13" s="2"/>
      <c r="K13" s="2">
        <v>515</v>
      </c>
      <c r="L13" s="101"/>
    </row>
    <row r="14" spans="1:12" ht="12.75">
      <c r="A14" s="79"/>
      <c r="B14" s="88">
        <v>1366300</v>
      </c>
      <c r="C14" s="95"/>
      <c r="D14" s="89" t="s">
        <v>640</v>
      </c>
      <c r="E14" s="95" t="s">
        <v>647</v>
      </c>
      <c r="F14" s="97"/>
      <c r="G14" s="98"/>
      <c r="H14" s="99">
        <v>-5216933</v>
      </c>
      <c r="I14" s="100">
        <v>2653.009708737864</v>
      </c>
      <c r="J14" s="2"/>
      <c r="K14" s="2">
        <v>515</v>
      </c>
      <c r="L14" s="101"/>
    </row>
    <row r="15" spans="1:12" ht="12.75">
      <c r="A15" s="79"/>
      <c r="B15" s="88">
        <v>524312</v>
      </c>
      <c r="C15" s="95"/>
      <c r="D15" s="89" t="s">
        <v>638</v>
      </c>
      <c r="E15" s="95"/>
      <c r="F15" s="97"/>
      <c r="G15" s="98"/>
      <c r="H15" s="99">
        <v>-5741245</v>
      </c>
      <c r="I15" s="100">
        <v>1018.0815533980583</v>
      </c>
      <c r="J15" s="2"/>
      <c r="K15" s="2">
        <v>515</v>
      </c>
      <c r="L15" s="101"/>
    </row>
    <row r="16" spans="1:12" ht="12.75">
      <c r="A16" s="79"/>
      <c r="B16" s="88">
        <v>0</v>
      </c>
      <c r="C16" s="95"/>
      <c r="D16" s="89" t="s">
        <v>648</v>
      </c>
      <c r="E16" s="95"/>
      <c r="F16" s="97"/>
      <c r="G16" s="98"/>
      <c r="H16" s="99">
        <v>-5741245</v>
      </c>
      <c r="I16" s="100">
        <v>0</v>
      </c>
      <c r="J16" s="2"/>
      <c r="K16" s="2">
        <v>515</v>
      </c>
      <c r="L16" s="101"/>
    </row>
    <row r="17" spans="1:12" ht="12.75">
      <c r="A17" s="79"/>
      <c r="B17" s="92">
        <v>5741245</v>
      </c>
      <c r="C17" s="102" t="s">
        <v>692</v>
      </c>
      <c r="D17" s="103"/>
      <c r="E17" s="103"/>
      <c r="F17" s="98"/>
      <c r="G17" s="98"/>
      <c r="H17" s="99">
        <v>0</v>
      </c>
      <c r="I17" s="104">
        <v>11148.04854368932</v>
      </c>
      <c r="J17" s="2"/>
      <c r="K17" s="2">
        <v>515</v>
      </c>
      <c r="L17" s="101"/>
    </row>
    <row r="18" spans="2:11" ht="12.75">
      <c r="B18" s="31"/>
      <c r="C18" s="14"/>
      <c r="D18" s="14"/>
      <c r="E18" s="14"/>
      <c r="F18" s="32"/>
      <c r="H18" s="6">
        <v>0</v>
      </c>
      <c r="I18" s="24">
        <v>0</v>
      </c>
      <c r="K18" s="2">
        <v>515</v>
      </c>
    </row>
    <row r="19" spans="1:11" s="70" customFormat="1" ht="13.5" thickBot="1">
      <c r="A19" s="65"/>
      <c r="B19" s="72">
        <v>5741245</v>
      </c>
      <c r="C19" s="73" t="s">
        <v>606</v>
      </c>
      <c r="D19" s="71"/>
      <c r="E19" s="71"/>
      <c r="F19" s="66"/>
      <c r="G19" s="67"/>
      <c r="H19" s="68">
        <v>-5741245</v>
      </c>
      <c r="I19" s="238">
        <v>11148.04854368932</v>
      </c>
      <c r="K19" s="2">
        <v>515</v>
      </c>
    </row>
    <row r="20" spans="2:11" ht="12.75">
      <c r="B20" s="31"/>
      <c r="C20" s="14"/>
      <c r="D20" s="14"/>
      <c r="E20" s="14"/>
      <c r="F20" s="32"/>
      <c r="H20" s="6">
        <v>0</v>
      </c>
      <c r="I20" s="24">
        <v>0</v>
      </c>
      <c r="K20" s="2">
        <v>515</v>
      </c>
    </row>
    <row r="21" spans="2:11" ht="12.75">
      <c r="B21" s="31"/>
      <c r="C21" s="14"/>
      <c r="D21" s="14"/>
      <c r="E21" s="14"/>
      <c r="F21" s="32"/>
      <c r="H21" s="6">
        <v>0</v>
      </c>
      <c r="I21" s="24">
        <v>0</v>
      </c>
      <c r="K21" s="2">
        <v>515</v>
      </c>
    </row>
    <row r="22" spans="1:11" s="70" customFormat="1" ht="13.5" thickBot="1">
      <c r="A22" s="65"/>
      <c r="B22" s="62">
        <v>1313300</v>
      </c>
      <c r="C22" s="63"/>
      <c r="D22" s="64" t="s">
        <v>11</v>
      </c>
      <c r="E22" s="63"/>
      <c r="F22" s="66"/>
      <c r="G22" s="67"/>
      <c r="H22" s="68">
        <v>-1313300</v>
      </c>
      <c r="I22" s="69">
        <v>2550.097087378641</v>
      </c>
      <c r="K22" s="2">
        <v>515</v>
      </c>
    </row>
    <row r="23" spans="2:11" ht="12.75">
      <c r="B23" s="31"/>
      <c r="C23" s="14"/>
      <c r="D23" s="14"/>
      <c r="E23" s="14"/>
      <c r="F23" s="32"/>
      <c r="H23" s="6">
        <v>0</v>
      </c>
      <c r="I23" s="24">
        <v>0</v>
      </c>
      <c r="K23" s="2">
        <v>515</v>
      </c>
    </row>
    <row r="24" spans="4:11" ht="12.75">
      <c r="D24" s="14"/>
      <c r="H24" s="6">
        <v>0</v>
      </c>
      <c r="I24" s="24">
        <v>0</v>
      </c>
      <c r="K24" s="2">
        <v>515</v>
      </c>
    </row>
    <row r="25" spans="1:11" s="48" customFormat="1" ht="12.75">
      <c r="A25" s="13"/>
      <c r="B25" s="159">
        <v>13300</v>
      </c>
      <c r="C25" s="49" t="s">
        <v>27</v>
      </c>
      <c r="D25" s="50" t="s">
        <v>28</v>
      </c>
      <c r="E25" s="49" t="s">
        <v>623</v>
      </c>
      <c r="F25" s="20"/>
      <c r="G25" s="51"/>
      <c r="H25" s="46">
        <v>-13300</v>
      </c>
      <c r="I25" s="47">
        <v>25.825242718446603</v>
      </c>
      <c r="K25" s="2">
        <v>515</v>
      </c>
    </row>
    <row r="26" spans="2:11" ht="12.75">
      <c r="B26" s="156"/>
      <c r="C26" s="35"/>
      <c r="D26" s="14"/>
      <c r="E26" s="35"/>
      <c r="G26" s="33"/>
      <c r="H26" s="6">
        <v>0</v>
      </c>
      <c r="I26" s="24">
        <v>0</v>
      </c>
      <c r="K26" s="2">
        <v>515</v>
      </c>
    </row>
    <row r="27" spans="1:11" s="48" customFormat="1" ht="12.75">
      <c r="A27" s="13"/>
      <c r="B27" s="239">
        <v>321250</v>
      </c>
      <c r="C27" s="49" t="s">
        <v>29</v>
      </c>
      <c r="D27" s="50" t="s">
        <v>79</v>
      </c>
      <c r="E27" s="49" t="s">
        <v>78</v>
      </c>
      <c r="F27" s="20"/>
      <c r="G27" s="51"/>
      <c r="H27" s="46">
        <v>-321250</v>
      </c>
      <c r="I27" s="47">
        <v>623.7864077669902</v>
      </c>
      <c r="K27" s="2">
        <v>515</v>
      </c>
    </row>
    <row r="28" spans="2:11" ht="12.75">
      <c r="B28" s="139"/>
      <c r="H28" s="6">
        <v>0</v>
      </c>
      <c r="I28" s="24">
        <v>0</v>
      </c>
      <c r="K28" s="2">
        <v>515</v>
      </c>
    </row>
    <row r="29" spans="1:11" s="48" customFormat="1" ht="12.75">
      <c r="A29" s="13"/>
      <c r="B29" s="239">
        <v>70800</v>
      </c>
      <c r="C29" s="49" t="s">
        <v>83</v>
      </c>
      <c r="D29" s="50" t="s">
        <v>89</v>
      </c>
      <c r="E29" s="49" t="s">
        <v>87</v>
      </c>
      <c r="F29" s="20"/>
      <c r="G29" s="51"/>
      <c r="H29" s="46">
        <v>-70800</v>
      </c>
      <c r="I29" s="47">
        <v>137.4757281553398</v>
      </c>
      <c r="K29" s="2">
        <v>515</v>
      </c>
    </row>
    <row r="30" spans="2:11" ht="12.75">
      <c r="B30" s="139"/>
      <c r="H30" s="6">
        <v>0</v>
      </c>
      <c r="I30" s="24">
        <v>0</v>
      </c>
      <c r="K30" s="2">
        <v>515</v>
      </c>
    </row>
    <row r="31" spans="1:11" s="48" customFormat="1" ht="12.75">
      <c r="A31" s="13"/>
      <c r="B31" s="239">
        <v>20400</v>
      </c>
      <c r="C31" s="49" t="s">
        <v>103</v>
      </c>
      <c r="D31" s="50" t="s">
        <v>112</v>
      </c>
      <c r="E31" s="49" t="s">
        <v>104</v>
      </c>
      <c r="F31" s="20"/>
      <c r="G31" s="51"/>
      <c r="H31" s="46">
        <v>-20400</v>
      </c>
      <c r="I31" s="47">
        <v>39.61165048543689</v>
      </c>
      <c r="K31" s="2">
        <v>515</v>
      </c>
    </row>
    <row r="32" spans="2:11" ht="12.75">
      <c r="B32" s="139"/>
      <c r="H32" s="6">
        <v>0</v>
      </c>
      <c r="I32" s="24">
        <v>0</v>
      </c>
      <c r="K32" s="2">
        <v>515</v>
      </c>
    </row>
    <row r="33" spans="1:11" s="48" customFormat="1" ht="12.75">
      <c r="A33" s="13"/>
      <c r="B33" s="239">
        <v>45500</v>
      </c>
      <c r="C33" s="49" t="s">
        <v>113</v>
      </c>
      <c r="D33" s="50" t="s">
        <v>89</v>
      </c>
      <c r="E33" s="49" t="s">
        <v>104</v>
      </c>
      <c r="F33" s="20"/>
      <c r="G33" s="51"/>
      <c r="H33" s="46">
        <v>-45500</v>
      </c>
      <c r="I33" s="47">
        <v>88.3495145631068</v>
      </c>
      <c r="K33" s="2">
        <v>515</v>
      </c>
    </row>
    <row r="34" spans="1:11" s="17" customFormat="1" ht="12.75">
      <c r="A34" s="14"/>
      <c r="B34" s="208"/>
      <c r="C34" s="53"/>
      <c r="D34" s="35"/>
      <c r="E34" s="53"/>
      <c r="F34" s="32"/>
      <c r="G34" s="32"/>
      <c r="H34" s="31">
        <v>0</v>
      </c>
      <c r="I34" s="43">
        <v>0</v>
      </c>
      <c r="K34" s="2">
        <v>515</v>
      </c>
    </row>
    <row r="35" spans="1:11" s="48" customFormat="1" ht="12.75">
      <c r="A35" s="13"/>
      <c r="B35" s="239">
        <v>12500</v>
      </c>
      <c r="C35" s="49" t="s">
        <v>116</v>
      </c>
      <c r="D35" s="50" t="s">
        <v>122</v>
      </c>
      <c r="E35" s="49" t="s">
        <v>104</v>
      </c>
      <c r="F35" s="20"/>
      <c r="G35" s="51"/>
      <c r="H35" s="46">
        <v>-12500</v>
      </c>
      <c r="I35" s="47">
        <v>24.271844660194176</v>
      </c>
      <c r="K35" s="2">
        <v>515</v>
      </c>
    </row>
    <row r="36" spans="2:11" ht="12.75">
      <c r="B36" s="139"/>
      <c r="H36" s="6">
        <v>0</v>
      </c>
      <c r="I36" s="24">
        <v>0</v>
      </c>
      <c r="K36" s="2">
        <v>515</v>
      </c>
    </row>
    <row r="37" spans="1:11" s="48" customFormat="1" ht="12.75">
      <c r="A37" s="13"/>
      <c r="B37" s="159">
        <v>24850</v>
      </c>
      <c r="C37" s="49" t="s">
        <v>123</v>
      </c>
      <c r="D37" s="50" t="s">
        <v>127</v>
      </c>
      <c r="E37" s="49" t="s">
        <v>104</v>
      </c>
      <c r="F37" s="20"/>
      <c r="G37" s="51"/>
      <c r="H37" s="46">
        <v>-28850</v>
      </c>
      <c r="I37" s="47">
        <v>48.25242718446602</v>
      </c>
      <c r="K37" s="2">
        <v>515</v>
      </c>
    </row>
    <row r="38" spans="2:11" ht="12.75">
      <c r="B38" s="9"/>
      <c r="H38" s="6">
        <v>0</v>
      </c>
      <c r="I38" s="24">
        <v>0</v>
      </c>
      <c r="K38" s="2">
        <v>515</v>
      </c>
    </row>
    <row r="39" spans="1:11" s="48" customFormat="1" ht="12.75">
      <c r="A39" s="13"/>
      <c r="B39" s="159">
        <v>71550</v>
      </c>
      <c r="C39" s="49" t="s">
        <v>128</v>
      </c>
      <c r="D39" s="50" t="s">
        <v>142</v>
      </c>
      <c r="E39" s="49" t="s">
        <v>214</v>
      </c>
      <c r="F39" s="20"/>
      <c r="G39" s="51"/>
      <c r="H39" s="46">
        <v>-71550</v>
      </c>
      <c r="I39" s="47">
        <v>138.93203883495147</v>
      </c>
      <c r="K39" s="2">
        <v>515</v>
      </c>
    </row>
    <row r="40" spans="1:11" s="17" customFormat="1" ht="12.75">
      <c r="A40" s="14"/>
      <c r="B40" s="156"/>
      <c r="C40" s="14"/>
      <c r="D40" s="14"/>
      <c r="E40" s="14"/>
      <c r="F40" s="32"/>
      <c r="G40" s="32"/>
      <c r="H40" s="31">
        <v>0</v>
      </c>
      <c r="I40" s="43">
        <v>0</v>
      </c>
      <c r="K40" s="2">
        <v>515</v>
      </c>
    </row>
    <row r="41" spans="1:11" s="48" customFormat="1" ht="12.75">
      <c r="A41" s="13"/>
      <c r="B41" s="159">
        <v>26500</v>
      </c>
      <c r="C41" s="49" t="s">
        <v>88</v>
      </c>
      <c r="D41" s="50" t="s">
        <v>102</v>
      </c>
      <c r="E41" s="49" t="s">
        <v>101</v>
      </c>
      <c r="F41" s="20"/>
      <c r="G41" s="20"/>
      <c r="H41" s="46">
        <v>-26500</v>
      </c>
      <c r="I41" s="47">
        <v>51.45631067961165</v>
      </c>
      <c r="K41" s="2">
        <v>515</v>
      </c>
    </row>
    <row r="42" spans="2:11" ht="12.75">
      <c r="B42" s="9"/>
      <c r="H42" s="6">
        <v>0</v>
      </c>
      <c r="I42" s="24">
        <v>0</v>
      </c>
      <c r="K42" s="2">
        <v>515</v>
      </c>
    </row>
    <row r="43" spans="1:11" s="48" customFormat="1" ht="12.75">
      <c r="A43" s="13"/>
      <c r="B43" s="159">
        <v>85450</v>
      </c>
      <c r="C43" s="49" t="s">
        <v>143</v>
      </c>
      <c r="D43" s="50" t="s">
        <v>165</v>
      </c>
      <c r="E43" s="49" t="s">
        <v>166</v>
      </c>
      <c r="F43" s="20"/>
      <c r="G43" s="20"/>
      <c r="H43" s="46">
        <v>-85450</v>
      </c>
      <c r="I43" s="47">
        <v>165.92233009708738</v>
      </c>
      <c r="K43" s="2">
        <v>515</v>
      </c>
    </row>
    <row r="44" spans="2:11" ht="12.75">
      <c r="B44" s="9"/>
      <c r="H44" s="6">
        <v>0</v>
      </c>
      <c r="I44" s="24">
        <v>0</v>
      </c>
      <c r="K44" s="2">
        <v>515</v>
      </c>
    </row>
    <row r="45" spans="1:11" s="48" customFormat="1" ht="12.75">
      <c r="A45" s="13"/>
      <c r="B45" s="239">
        <v>17000</v>
      </c>
      <c r="C45" s="49" t="s">
        <v>171</v>
      </c>
      <c r="D45" s="50" t="s">
        <v>178</v>
      </c>
      <c r="E45" s="49" t="s">
        <v>166</v>
      </c>
      <c r="F45" s="20"/>
      <c r="G45" s="20"/>
      <c r="H45" s="46">
        <v>-17000</v>
      </c>
      <c r="I45" s="47">
        <v>33.00970873786408</v>
      </c>
      <c r="K45" s="2">
        <v>515</v>
      </c>
    </row>
    <row r="46" spans="2:11" ht="12.75">
      <c r="B46" s="139"/>
      <c r="H46" s="6">
        <v>0</v>
      </c>
      <c r="I46" s="24">
        <v>0</v>
      </c>
      <c r="K46" s="2">
        <v>515</v>
      </c>
    </row>
    <row r="47" spans="1:11" s="48" customFormat="1" ht="12.75">
      <c r="A47" s="13"/>
      <c r="B47" s="239">
        <v>24000</v>
      </c>
      <c r="C47" s="49" t="s">
        <v>172</v>
      </c>
      <c r="D47" s="50" t="s">
        <v>177</v>
      </c>
      <c r="E47" s="49" t="s">
        <v>166</v>
      </c>
      <c r="F47" s="20"/>
      <c r="G47" s="20"/>
      <c r="H47" s="46">
        <v>-24000</v>
      </c>
      <c r="I47" s="47">
        <v>46.601941747572816</v>
      </c>
      <c r="K47" s="2">
        <v>515</v>
      </c>
    </row>
    <row r="48" spans="2:11" ht="12.75">
      <c r="B48" s="139"/>
      <c r="H48" s="6">
        <v>0</v>
      </c>
      <c r="I48" s="24">
        <v>0</v>
      </c>
      <c r="K48" s="2">
        <v>515</v>
      </c>
    </row>
    <row r="49" spans="1:11" s="48" customFormat="1" ht="12.75">
      <c r="A49" s="13"/>
      <c r="B49" s="239">
        <v>31000</v>
      </c>
      <c r="C49" s="49" t="s">
        <v>299</v>
      </c>
      <c r="D49" s="50" t="s">
        <v>303</v>
      </c>
      <c r="E49" s="49" t="s">
        <v>104</v>
      </c>
      <c r="F49" s="20"/>
      <c r="G49" s="20"/>
      <c r="H49" s="46">
        <v>-31000</v>
      </c>
      <c r="I49" s="47">
        <v>60.19417475728155</v>
      </c>
      <c r="K49" s="2">
        <v>515</v>
      </c>
    </row>
    <row r="50" spans="2:11" ht="12.75">
      <c r="B50" s="139"/>
      <c r="H50" s="6">
        <v>0</v>
      </c>
      <c r="I50" s="24">
        <v>0</v>
      </c>
      <c r="K50" s="2">
        <v>515</v>
      </c>
    </row>
    <row r="51" spans="1:11" s="48" customFormat="1" ht="12.75">
      <c r="A51" s="13"/>
      <c r="B51" s="239">
        <v>36600</v>
      </c>
      <c r="C51" s="49" t="s">
        <v>183</v>
      </c>
      <c r="D51" s="50" t="s">
        <v>178</v>
      </c>
      <c r="E51" s="49" t="s">
        <v>182</v>
      </c>
      <c r="F51" s="20"/>
      <c r="G51" s="20"/>
      <c r="H51" s="46">
        <v>-36600</v>
      </c>
      <c r="I51" s="47">
        <v>71.06796116504854</v>
      </c>
      <c r="K51" s="2">
        <v>515</v>
      </c>
    </row>
    <row r="52" spans="2:11" ht="12.75">
      <c r="B52" s="139"/>
      <c r="H52" s="6">
        <v>0</v>
      </c>
      <c r="I52" s="24">
        <v>0</v>
      </c>
      <c r="K52" s="2">
        <v>515</v>
      </c>
    </row>
    <row r="53" spans="1:11" s="48" customFormat="1" ht="12.75">
      <c r="A53" s="13"/>
      <c r="B53" s="239">
        <v>50000</v>
      </c>
      <c r="C53" s="49" t="s">
        <v>196</v>
      </c>
      <c r="D53" s="50" t="s">
        <v>232</v>
      </c>
      <c r="E53" s="49" t="s">
        <v>233</v>
      </c>
      <c r="F53" s="20"/>
      <c r="G53" s="20"/>
      <c r="H53" s="46">
        <v>-50000</v>
      </c>
      <c r="I53" s="47">
        <v>97.0873786407767</v>
      </c>
      <c r="K53" s="2">
        <v>515</v>
      </c>
    </row>
    <row r="54" spans="2:11" ht="12.75">
      <c r="B54" s="139"/>
      <c r="H54" s="6">
        <v>0</v>
      </c>
      <c r="I54" s="24">
        <v>0</v>
      </c>
      <c r="K54" s="2">
        <v>515</v>
      </c>
    </row>
    <row r="55" spans="1:11" s="48" customFormat="1" ht="12.75">
      <c r="A55" s="13"/>
      <c r="B55" s="159">
        <v>17800</v>
      </c>
      <c r="C55" s="49" t="s">
        <v>243</v>
      </c>
      <c r="D55" s="50" t="s">
        <v>232</v>
      </c>
      <c r="E55" s="49" t="s">
        <v>250</v>
      </c>
      <c r="F55" s="20"/>
      <c r="G55" s="20"/>
      <c r="H55" s="46">
        <v>-17800</v>
      </c>
      <c r="I55" s="47">
        <v>34.56310679611651</v>
      </c>
      <c r="K55" s="2">
        <v>515</v>
      </c>
    </row>
    <row r="56" spans="2:11" ht="12.75">
      <c r="B56" s="9"/>
      <c r="H56" s="6">
        <v>0</v>
      </c>
      <c r="I56" s="24">
        <v>0</v>
      </c>
      <c r="K56" s="2">
        <v>515</v>
      </c>
    </row>
    <row r="57" spans="1:11" s="48" customFormat="1" ht="12.75">
      <c r="A57" s="13"/>
      <c r="B57" s="239">
        <v>44800</v>
      </c>
      <c r="C57" s="49" t="s">
        <v>285</v>
      </c>
      <c r="D57" s="50" t="s">
        <v>297</v>
      </c>
      <c r="E57" s="49" t="s">
        <v>298</v>
      </c>
      <c r="F57" s="20"/>
      <c r="G57" s="20"/>
      <c r="H57" s="46">
        <v>-44800</v>
      </c>
      <c r="I57" s="47">
        <v>86.99029126213593</v>
      </c>
      <c r="K57" s="2">
        <v>515</v>
      </c>
    </row>
    <row r="58" spans="2:11" ht="12.75">
      <c r="B58" s="139"/>
      <c r="H58" s="6">
        <v>0</v>
      </c>
      <c r="I58" s="24">
        <v>0</v>
      </c>
      <c r="K58" s="2">
        <v>515</v>
      </c>
    </row>
    <row r="59" spans="1:11" s="84" customFormat="1" ht="12.75">
      <c r="A59" s="49"/>
      <c r="B59" s="235">
        <v>400000</v>
      </c>
      <c r="C59" s="49" t="s">
        <v>307</v>
      </c>
      <c r="D59" s="49"/>
      <c r="E59" s="49"/>
      <c r="F59" s="82"/>
      <c r="G59" s="82"/>
      <c r="H59" s="81">
        <v>0</v>
      </c>
      <c r="I59" s="83">
        <v>776.6990291262136</v>
      </c>
      <c r="K59" s="2">
        <v>515</v>
      </c>
    </row>
    <row r="60" spans="2:11" ht="12.75">
      <c r="B60" s="55"/>
      <c r="D60" s="14"/>
      <c r="H60" s="6">
        <v>0</v>
      </c>
      <c r="I60" s="24">
        <v>0</v>
      </c>
      <c r="K60" s="2">
        <v>515</v>
      </c>
    </row>
    <row r="61" spans="2:11" ht="12.75">
      <c r="B61" s="55"/>
      <c r="D61" s="14"/>
      <c r="H61" s="6">
        <v>0</v>
      </c>
      <c r="I61" s="24">
        <v>0</v>
      </c>
      <c r="K61" s="2">
        <v>515</v>
      </c>
    </row>
    <row r="62" spans="2:11" ht="12.75">
      <c r="B62" s="55"/>
      <c r="D62" s="14"/>
      <c r="H62" s="6">
        <v>0</v>
      </c>
      <c r="I62" s="24">
        <v>0</v>
      </c>
      <c r="K62" s="2">
        <v>515</v>
      </c>
    </row>
    <row r="63" spans="1:11" s="70" customFormat="1" ht="13.5" thickBot="1">
      <c r="A63" s="65"/>
      <c r="B63" s="228">
        <v>715900</v>
      </c>
      <c r="C63" s="71"/>
      <c r="D63" s="64" t="s">
        <v>262</v>
      </c>
      <c r="E63" s="65"/>
      <c r="F63" s="67"/>
      <c r="G63" s="67"/>
      <c r="H63" s="68">
        <v>0</v>
      </c>
      <c r="I63" s="69">
        <v>1390.0970873786407</v>
      </c>
      <c r="K63" s="2">
        <v>515</v>
      </c>
    </row>
    <row r="64" spans="2:11" ht="12.75">
      <c r="B64" s="205"/>
      <c r="D64" s="14"/>
      <c r="H64" s="6">
        <v>0</v>
      </c>
      <c r="I64" s="24">
        <v>0</v>
      </c>
      <c r="K64" s="2">
        <v>515</v>
      </c>
    </row>
    <row r="65" spans="2:11" ht="12.75">
      <c r="B65" s="205"/>
      <c r="H65" s="6">
        <v>0</v>
      </c>
      <c r="I65" s="24">
        <v>0</v>
      </c>
      <c r="K65" s="2">
        <v>515</v>
      </c>
    </row>
    <row r="66" spans="1:11" s="48" customFormat="1" ht="12.75">
      <c r="A66" s="13"/>
      <c r="B66" s="206">
        <v>70400</v>
      </c>
      <c r="C66" s="49" t="s">
        <v>694</v>
      </c>
      <c r="D66" s="50" t="s">
        <v>622</v>
      </c>
      <c r="E66" s="49" t="s">
        <v>614</v>
      </c>
      <c r="F66" s="20"/>
      <c r="G66" s="20"/>
      <c r="H66" s="46">
        <v>-70400</v>
      </c>
      <c r="I66" s="47">
        <v>136.6990291262136</v>
      </c>
      <c r="K66" s="2">
        <v>515</v>
      </c>
    </row>
    <row r="67" spans="2:11" ht="12.75">
      <c r="B67" s="205"/>
      <c r="D67" s="14"/>
      <c r="H67" s="6">
        <v>0</v>
      </c>
      <c r="I67" s="24">
        <v>0</v>
      </c>
      <c r="K67" s="2">
        <v>515</v>
      </c>
    </row>
    <row r="68" spans="1:11" s="48" customFormat="1" ht="12.75">
      <c r="A68" s="13"/>
      <c r="B68" s="206">
        <v>64400</v>
      </c>
      <c r="C68" s="49" t="s">
        <v>703</v>
      </c>
      <c r="D68" s="50" t="s">
        <v>284</v>
      </c>
      <c r="E68" s="49" t="s">
        <v>283</v>
      </c>
      <c r="F68" s="20"/>
      <c r="G68" s="20"/>
      <c r="H68" s="46">
        <v>-64400</v>
      </c>
      <c r="I68" s="47">
        <v>125.04854368932038</v>
      </c>
      <c r="K68" s="2">
        <v>515</v>
      </c>
    </row>
    <row r="69" spans="2:11" ht="12.75">
      <c r="B69" s="205"/>
      <c r="H69" s="6">
        <v>0</v>
      </c>
      <c r="I69" s="24">
        <v>0</v>
      </c>
      <c r="K69" s="2">
        <v>515</v>
      </c>
    </row>
    <row r="70" spans="1:11" s="48" customFormat="1" ht="12.75">
      <c r="A70" s="13"/>
      <c r="B70" s="206">
        <v>208500</v>
      </c>
      <c r="C70" s="49" t="s">
        <v>281</v>
      </c>
      <c r="D70" s="50" t="s">
        <v>177</v>
      </c>
      <c r="E70" s="49" t="s">
        <v>282</v>
      </c>
      <c r="F70" s="20"/>
      <c r="G70" s="20"/>
      <c r="H70" s="46">
        <v>-208500</v>
      </c>
      <c r="I70" s="47">
        <v>404.8543689320388</v>
      </c>
      <c r="K70" s="2">
        <v>515</v>
      </c>
    </row>
    <row r="71" spans="2:11" ht="12.75">
      <c r="B71" s="205"/>
      <c r="H71" s="6">
        <v>0</v>
      </c>
      <c r="I71" s="24">
        <v>0</v>
      </c>
      <c r="K71" s="2">
        <v>515</v>
      </c>
    </row>
    <row r="72" spans="1:11" s="48" customFormat="1" ht="12.75">
      <c r="A72" s="13"/>
      <c r="B72" s="206">
        <v>12600</v>
      </c>
      <c r="C72" s="49" t="s">
        <v>607</v>
      </c>
      <c r="D72" s="50" t="s">
        <v>611</v>
      </c>
      <c r="E72" s="13" t="s">
        <v>625</v>
      </c>
      <c r="F72" s="20"/>
      <c r="G72" s="20"/>
      <c r="H72" s="46">
        <v>-12600</v>
      </c>
      <c r="I72" s="47">
        <v>24.466019417475728</v>
      </c>
      <c r="K72" s="2">
        <v>515</v>
      </c>
    </row>
    <row r="73" spans="2:11" ht="12.75">
      <c r="B73" s="205"/>
      <c r="H73" s="31">
        <v>0</v>
      </c>
      <c r="I73" s="24">
        <v>0</v>
      </c>
      <c r="K73" s="2">
        <v>515</v>
      </c>
    </row>
    <row r="74" spans="1:11" s="48" customFormat="1" ht="12.75">
      <c r="A74" s="13"/>
      <c r="B74" s="206">
        <v>360000</v>
      </c>
      <c r="C74" s="13" t="s">
        <v>309</v>
      </c>
      <c r="D74" s="13"/>
      <c r="E74" s="13"/>
      <c r="F74" s="20"/>
      <c r="G74" s="20"/>
      <c r="H74" s="46">
        <v>0</v>
      </c>
      <c r="I74" s="47">
        <v>699.0291262135922</v>
      </c>
      <c r="K74" s="2">
        <v>515</v>
      </c>
    </row>
    <row r="75" spans="8:11" ht="12.75">
      <c r="H75" s="6">
        <v>0</v>
      </c>
      <c r="I75" s="24">
        <v>0</v>
      </c>
      <c r="K75" s="2">
        <v>515</v>
      </c>
    </row>
    <row r="76" spans="1:11" s="17" customFormat="1" ht="12.75">
      <c r="A76" s="14"/>
      <c r="B76" s="31"/>
      <c r="C76" s="14"/>
      <c r="D76" s="14"/>
      <c r="E76" s="14"/>
      <c r="F76" s="32"/>
      <c r="G76" s="32"/>
      <c r="H76" s="6">
        <v>0</v>
      </c>
      <c r="I76" s="43">
        <v>0</v>
      </c>
      <c r="K76" s="2">
        <v>515</v>
      </c>
    </row>
    <row r="77" spans="8:11" ht="12.75">
      <c r="H77" s="6">
        <v>0</v>
      </c>
      <c r="I77" s="24">
        <v>0</v>
      </c>
      <c r="K77" s="2">
        <v>515</v>
      </c>
    </row>
    <row r="78" spans="1:11" s="70" customFormat="1" ht="13.5" thickBot="1">
      <c r="A78" s="65"/>
      <c r="B78" s="72">
        <v>971550</v>
      </c>
      <c r="C78" s="65"/>
      <c r="D78" s="73" t="s">
        <v>310</v>
      </c>
      <c r="E78" s="65"/>
      <c r="F78" s="67"/>
      <c r="G78" s="67"/>
      <c r="H78" s="68">
        <v>-971550</v>
      </c>
      <c r="I78" s="69">
        <v>1886.504854368932</v>
      </c>
      <c r="K78" s="2">
        <v>515</v>
      </c>
    </row>
    <row r="79" spans="8:11" ht="12.75">
      <c r="H79" s="6">
        <v>0</v>
      </c>
      <c r="I79" s="24">
        <v>0</v>
      </c>
      <c r="K79" s="2">
        <v>515</v>
      </c>
    </row>
    <row r="80" spans="2:11" ht="12.75">
      <c r="B80" s="34"/>
      <c r="C80" s="35"/>
      <c r="D80" s="14"/>
      <c r="E80" s="35"/>
      <c r="G80" s="33"/>
      <c r="H80" s="6">
        <v>0</v>
      </c>
      <c r="I80" s="24">
        <v>0</v>
      </c>
      <c r="K80" s="2">
        <v>515</v>
      </c>
    </row>
    <row r="81" spans="1:11" s="48" customFormat="1" ht="12.75">
      <c r="A81" s="13"/>
      <c r="B81" s="200">
        <v>208500</v>
      </c>
      <c r="C81" s="13" t="s">
        <v>0</v>
      </c>
      <c r="D81" s="13"/>
      <c r="E81" s="13"/>
      <c r="F81" s="20"/>
      <c r="G81" s="20"/>
      <c r="H81" s="46">
        <v>0</v>
      </c>
      <c r="I81" s="47">
        <v>404.8543689320388</v>
      </c>
      <c r="K81" s="2">
        <v>515</v>
      </c>
    </row>
    <row r="82" spans="8:11" ht="12.75">
      <c r="H82" s="6">
        <v>0</v>
      </c>
      <c r="I82" s="24">
        <v>0</v>
      </c>
      <c r="K82" s="2">
        <v>515</v>
      </c>
    </row>
    <row r="83" spans="1:11" s="48" customFormat="1" ht="12.75">
      <c r="A83" s="13"/>
      <c r="B83" s="200">
        <v>7600</v>
      </c>
      <c r="C83" s="13" t="s">
        <v>66</v>
      </c>
      <c r="D83" s="13"/>
      <c r="E83" s="13"/>
      <c r="F83" s="20"/>
      <c r="G83" s="20"/>
      <c r="H83" s="46">
        <v>0</v>
      </c>
      <c r="I83" s="47">
        <v>14.757281553398059</v>
      </c>
      <c r="K83" s="2">
        <v>515</v>
      </c>
    </row>
    <row r="84" spans="2:11" ht="12.75">
      <c r="B84" s="224"/>
      <c r="H84" s="6">
        <v>0</v>
      </c>
      <c r="I84" s="24">
        <v>0</v>
      </c>
      <c r="K84" s="2">
        <v>515</v>
      </c>
    </row>
    <row r="85" spans="1:11" s="48" customFormat="1" ht="12.75">
      <c r="A85" s="13"/>
      <c r="B85" s="225">
        <v>2000</v>
      </c>
      <c r="C85" s="13" t="s">
        <v>67</v>
      </c>
      <c r="D85" s="13"/>
      <c r="E85" s="13"/>
      <c r="F85" s="20"/>
      <c r="G85" s="20"/>
      <c r="H85" s="46">
        <v>0</v>
      </c>
      <c r="I85" s="47">
        <v>3.883495145631068</v>
      </c>
      <c r="K85" s="2">
        <v>515</v>
      </c>
    </row>
    <row r="86" spans="2:11" ht="12.75">
      <c r="B86" s="224"/>
      <c r="H86" s="6">
        <v>0</v>
      </c>
      <c r="I86" s="24">
        <v>0</v>
      </c>
      <c r="K86" s="2">
        <v>515</v>
      </c>
    </row>
    <row r="87" spans="1:11" s="48" customFormat="1" ht="12.75">
      <c r="A87" s="13"/>
      <c r="B87" s="226">
        <v>117700</v>
      </c>
      <c r="C87" s="13"/>
      <c r="D87" s="13"/>
      <c r="E87" s="13" t="s">
        <v>25</v>
      </c>
      <c r="F87" s="20"/>
      <c r="G87" s="20"/>
      <c r="H87" s="46">
        <v>0</v>
      </c>
      <c r="I87" s="47">
        <v>228.54368932038835</v>
      </c>
      <c r="K87" s="2">
        <v>515</v>
      </c>
    </row>
    <row r="88" spans="2:11" ht="12.75">
      <c r="B88" s="227"/>
      <c r="H88" s="6">
        <v>0</v>
      </c>
      <c r="I88" s="24">
        <v>0</v>
      </c>
      <c r="K88" s="2">
        <v>515</v>
      </c>
    </row>
    <row r="89" spans="1:11" s="48" customFormat="1" ht="12.75">
      <c r="A89" s="13"/>
      <c r="B89" s="200">
        <v>185200</v>
      </c>
      <c r="C89" s="13" t="s">
        <v>704</v>
      </c>
      <c r="D89" s="13"/>
      <c r="E89" s="13" t="s">
        <v>69</v>
      </c>
      <c r="F89" s="20"/>
      <c r="G89" s="20"/>
      <c r="H89" s="46">
        <v>0</v>
      </c>
      <c r="I89" s="47">
        <v>359.6116504854369</v>
      </c>
      <c r="K89" s="2">
        <v>515</v>
      </c>
    </row>
    <row r="90" spans="2:11" ht="12.75">
      <c r="B90" s="224"/>
      <c r="H90" s="6">
        <v>0</v>
      </c>
      <c r="I90" s="24">
        <v>0</v>
      </c>
      <c r="K90" s="2">
        <v>515</v>
      </c>
    </row>
    <row r="91" spans="1:11" s="48" customFormat="1" ht="12.75">
      <c r="A91" s="13"/>
      <c r="B91" s="200">
        <v>3150</v>
      </c>
      <c r="C91" s="75"/>
      <c r="D91" s="75"/>
      <c r="E91" s="75" t="s">
        <v>395</v>
      </c>
      <c r="F91" s="76"/>
      <c r="G91" s="76"/>
      <c r="H91" s="46">
        <v>0</v>
      </c>
      <c r="I91" s="47">
        <v>6.116504854368932</v>
      </c>
      <c r="K91" s="2">
        <v>515</v>
      </c>
    </row>
    <row r="92" spans="2:11" ht="12.75">
      <c r="B92" s="224"/>
      <c r="H92" s="6">
        <v>0</v>
      </c>
      <c r="I92" s="24">
        <v>0</v>
      </c>
      <c r="K92" s="2">
        <v>515</v>
      </c>
    </row>
    <row r="93" spans="1:11" s="48" customFormat="1" ht="12.75">
      <c r="A93" s="13"/>
      <c r="B93" s="173">
        <v>66400</v>
      </c>
      <c r="C93" s="13" t="s">
        <v>626</v>
      </c>
      <c r="D93" s="13"/>
      <c r="E93" s="13" t="s">
        <v>395</v>
      </c>
      <c r="F93" s="20"/>
      <c r="G93" s="20"/>
      <c r="H93" s="46">
        <v>0</v>
      </c>
      <c r="I93" s="47">
        <v>128.93203883495147</v>
      </c>
      <c r="K93" s="2">
        <v>515</v>
      </c>
    </row>
    <row r="94" spans="2:11" ht="12.75">
      <c r="B94" s="224"/>
      <c r="H94" s="6">
        <v>0</v>
      </c>
      <c r="I94" s="24">
        <v>0</v>
      </c>
      <c r="K94" s="2">
        <v>515</v>
      </c>
    </row>
    <row r="95" spans="1:11" s="48" customFormat="1" ht="12.75">
      <c r="A95" s="13"/>
      <c r="B95" s="200">
        <v>1000</v>
      </c>
      <c r="C95" s="13" t="s">
        <v>705</v>
      </c>
      <c r="D95" s="13"/>
      <c r="E95" s="13" t="s">
        <v>61</v>
      </c>
      <c r="F95" s="20"/>
      <c r="G95" s="20"/>
      <c r="H95" s="46">
        <v>0</v>
      </c>
      <c r="I95" s="47">
        <v>1.941747572815534</v>
      </c>
      <c r="K95" s="2">
        <v>515</v>
      </c>
    </row>
    <row r="96" spans="2:11" ht="12.75">
      <c r="B96" s="224"/>
      <c r="H96" s="6">
        <v>0</v>
      </c>
      <c r="I96" s="24">
        <v>0</v>
      </c>
      <c r="K96" s="2">
        <v>515</v>
      </c>
    </row>
    <row r="97" spans="1:11" s="48" customFormat="1" ht="12.75">
      <c r="A97" s="13"/>
      <c r="B97" s="173">
        <v>20000</v>
      </c>
      <c r="C97" s="13"/>
      <c r="D97" s="13"/>
      <c r="E97" s="13" t="s">
        <v>405</v>
      </c>
      <c r="F97" s="20"/>
      <c r="G97" s="20"/>
      <c r="H97" s="46">
        <v>0</v>
      </c>
      <c r="I97" s="47">
        <v>38.83495145631068</v>
      </c>
      <c r="K97" s="2">
        <v>515</v>
      </c>
    </row>
    <row r="98" spans="8:11" ht="12.75">
      <c r="H98" s="6">
        <v>0</v>
      </c>
      <c r="I98" s="24">
        <v>0</v>
      </c>
      <c r="K98" s="2">
        <v>515</v>
      </c>
    </row>
    <row r="99" spans="1:11" s="48" customFormat="1" ht="12.75">
      <c r="A99" s="13"/>
      <c r="B99" s="173">
        <v>360000</v>
      </c>
      <c r="C99" s="13" t="s">
        <v>307</v>
      </c>
      <c r="D99" s="13"/>
      <c r="E99" s="13"/>
      <c r="F99" s="20"/>
      <c r="G99" s="20"/>
      <c r="H99" s="46">
        <v>0</v>
      </c>
      <c r="I99" s="47">
        <v>699.0291262135922</v>
      </c>
      <c r="K99" s="2">
        <v>515</v>
      </c>
    </row>
    <row r="100" spans="8:11" ht="12.75">
      <c r="H100" s="6">
        <v>0</v>
      </c>
      <c r="I100" s="24">
        <v>0</v>
      </c>
      <c r="K100" s="2">
        <v>515</v>
      </c>
    </row>
    <row r="101" spans="8:11" ht="12.75">
      <c r="H101" s="6">
        <v>0</v>
      </c>
      <c r="I101" s="24">
        <v>0</v>
      </c>
      <c r="K101" s="2">
        <v>515</v>
      </c>
    </row>
    <row r="102" spans="8:11" ht="12.75">
      <c r="H102" s="6">
        <v>0</v>
      </c>
      <c r="I102" s="24">
        <v>0</v>
      </c>
      <c r="K102" s="2">
        <v>515</v>
      </c>
    </row>
    <row r="103" spans="1:11" s="70" customFormat="1" ht="13.5" thickBot="1">
      <c r="A103" s="65"/>
      <c r="B103" s="216">
        <v>758125</v>
      </c>
      <c r="C103" s="63"/>
      <c r="D103" s="64" t="s">
        <v>408</v>
      </c>
      <c r="E103" s="65"/>
      <c r="F103" s="67"/>
      <c r="G103" s="67"/>
      <c r="H103" s="68">
        <v>-758125</v>
      </c>
      <c r="I103" s="69">
        <v>1472.0873786407767</v>
      </c>
      <c r="K103" s="2">
        <v>515</v>
      </c>
    </row>
    <row r="104" spans="2:11" ht="12.75">
      <c r="B104" s="217"/>
      <c r="H104" s="6">
        <v>0</v>
      </c>
      <c r="I104" s="24">
        <v>0</v>
      </c>
      <c r="K104" s="2">
        <v>515</v>
      </c>
    </row>
    <row r="105" spans="2:11" ht="12.75">
      <c r="B105" s="217"/>
      <c r="H105" s="6">
        <v>0</v>
      </c>
      <c r="I105" s="24">
        <v>0</v>
      </c>
      <c r="K105" s="2">
        <v>515</v>
      </c>
    </row>
    <row r="106" spans="1:11" s="48" customFormat="1" ht="12.75">
      <c r="A106" s="13"/>
      <c r="B106" s="173">
        <v>59000</v>
      </c>
      <c r="C106" s="13" t="s">
        <v>0</v>
      </c>
      <c r="D106" s="13"/>
      <c r="E106" s="13"/>
      <c r="F106" s="20"/>
      <c r="G106" s="20"/>
      <c r="H106" s="46">
        <v>0</v>
      </c>
      <c r="I106" s="47">
        <v>114.5631067961165</v>
      </c>
      <c r="K106" s="2">
        <v>515</v>
      </c>
    </row>
    <row r="107" spans="2:11" ht="12.75">
      <c r="B107" s="217"/>
      <c r="H107" s="6">
        <v>0</v>
      </c>
      <c r="I107" s="24">
        <v>0</v>
      </c>
      <c r="K107" s="2">
        <v>515</v>
      </c>
    </row>
    <row r="108" spans="1:11" s="48" customFormat="1" ht="12.75">
      <c r="A108" s="13"/>
      <c r="B108" s="173">
        <v>7300</v>
      </c>
      <c r="C108" s="13" t="s">
        <v>66</v>
      </c>
      <c r="D108" s="13"/>
      <c r="E108" s="13"/>
      <c r="F108" s="20"/>
      <c r="G108" s="20"/>
      <c r="H108" s="46">
        <v>0</v>
      </c>
      <c r="I108" s="47">
        <v>14.174757281553399</v>
      </c>
      <c r="K108" s="2">
        <v>515</v>
      </c>
    </row>
    <row r="109" spans="2:11" ht="12.75">
      <c r="B109" s="217"/>
      <c r="H109" s="6">
        <v>0</v>
      </c>
      <c r="I109" s="24">
        <v>0</v>
      </c>
      <c r="K109" s="2">
        <v>515</v>
      </c>
    </row>
    <row r="110" spans="1:11" s="48" customFormat="1" ht="12.75">
      <c r="A110" s="13"/>
      <c r="B110" s="173">
        <v>67000</v>
      </c>
      <c r="C110" s="13"/>
      <c r="D110" s="13"/>
      <c r="E110" s="13" t="s">
        <v>25</v>
      </c>
      <c r="F110" s="20"/>
      <c r="G110" s="20"/>
      <c r="H110" s="46">
        <v>0</v>
      </c>
      <c r="I110" s="47">
        <v>130.09708737864077</v>
      </c>
      <c r="K110" s="2">
        <v>515</v>
      </c>
    </row>
    <row r="111" spans="2:11" ht="12.75">
      <c r="B111" s="217"/>
      <c r="H111" s="6">
        <v>0</v>
      </c>
      <c r="I111" s="24">
        <v>0</v>
      </c>
      <c r="K111" s="2">
        <v>515</v>
      </c>
    </row>
    <row r="112" spans="1:11" s="48" customFormat="1" ht="12.75">
      <c r="A112" s="13"/>
      <c r="B112" s="173">
        <v>10000</v>
      </c>
      <c r="C112" s="13" t="s">
        <v>72</v>
      </c>
      <c r="D112" s="13"/>
      <c r="E112" s="13"/>
      <c r="F112" s="20"/>
      <c r="G112" s="20"/>
      <c r="H112" s="46">
        <v>0</v>
      </c>
      <c r="I112" s="47">
        <v>19.41747572815534</v>
      </c>
      <c r="K112" s="2">
        <v>515</v>
      </c>
    </row>
    <row r="113" spans="2:11" ht="12.75">
      <c r="B113" s="217"/>
      <c r="H113" s="6">
        <v>0</v>
      </c>
      <c r="I113" s="24">
        <v>0</v>
      </c>
      <c r="K113" s="2">
        <v>515</v>
      </c>
    </row>
    <row r="114" spans="2:11" ht="12.75">
      <c r="B114" s="217"/>
      <c r="H114" s="6">
        <v>0</v>
      </c>
      <c r="I114" s="24">
        <v>0</v>
      </c>
      <c r="K114" s="2">
        <v>515</v>
      </c>
    </row>
    <row r="115" spans="1:11" s="84" customFormat="1" ht="12.75">
      <c r="A115" s="49"/>
      <c r="B115" s="219">
        <v>250000</v>
      </c>
      <c r="C115" s="49" t="s">
        <v>440</v>
      </c>
      <c r="D115" s="49"/>
      <c r="E115" s="49"/>
      <c r="F115" s="82"/>
      <c r="G115" s="82"/>
      <c r="H115" s="81">
        <v>-250000</v>
      </c>
      <c r="I115" s="83">
        <v>485.43689320388347</v>
      </c>
      <c r="K115" s="2">
        <v>515</v>
      </c>
    </row>
    <row r="116" spans="2:11" ht="12.75">
      <c r="B116" s="217"/>
      <c r="H116" s="6">
        <v>0</v>
      </c>
      <c r="I116" s="24">
        <v>0</v>
      </c>
      <c r="K116" s="2">
        <v>515</v>
      </c>
    </row>
    <row r="117" spans="1:11" s="48" customFormat="1" ht="12.75">
      <c r="A117" s="13"/>
      <c r="B117" s="173">
        <v>25000</v>
      </c>
      <c r="C117" s="13" t="s">
        <v>440</v>
      </c>
      <c r="D117" s="13"/>
      <c r="E117" s="13" t="s">
        <v>442</v>
      </c>
      <c r="F117" s="20"/>
      <c r="G117" s="20"/>
      <c r="H117" s="46">
        <v>0</v>
      </c>
      <c r="I117" s="47">
        <v>48.54368932038835</v>
      </c>
      <c r="K117" s="2">
        <v>515</v>
      </c>
    </row>
    <row r="118" spans="2:11" ht="12.75">
      <c r="B118" s="217"/>
      <c r="H118" s="6">
        <v>0</v>
      </c>
      <c r="I118" s="24">
        <v>0</v>
      </c>
      <c r="K118" s="2">
        <v>515</v>
      </c>
    </row>
    <row r="119" spans="1:11" s="48" customFormat="1" ht="12.75">
      <c r="A119" s="13"/>
      <c r="B119" s="173">
        <v>80000</v>
      </c>
      <c r="C119" s="13" t="s">
        <v>440</v>
      </c>
      <c r="D119" s="13"/>
      <c r="E119" s="13" t="s">
        <v>448</v>
      </c>
      <c r="F119" s="20"/>
      <c r="G119" s="20"/>
      <c r="H119" s="46"/>
      <c r="I119" s="47">
        <v>155.3398058252427</v>
      </c>
      <c r="K119" s="2">
        <v>515</v>
      </c>
    </row>
    <row r="120" spans="2:11" ht="12.75">
      <c r="B120" s="217"/>
      <c r="H120" s="6">
        <v>0</v>
      </c>
      <c r="I120" s="24">
        <v>0</v>
      </c>
      <c r="K120" s="2">
        <v>515</v>
      </c>
    </row>
    <row r="121" spans="1:11" s="48" customFormat="1" ht="12.75">
      <c r="A121" s="13"/>
      <c r="B121" s="173">
        <v>75000</v>
      </c>
      <c r="C121" s="13" t="s">
        <v>440</v>
      </c>
      <c r="D121" s="13"/>
      <c r="E121" s="13" t="s">
        <v>627</v>
      </c>
      <c r="F121" s="20"/>
      <c r="G121" s="20"/>
      <c r="H121" s="46"/>
      <c r="I121" s="47">
        <v>145.63106796116506</v>
      </c>
      <c r="K121" s="2">
        <v>515</v>
      </c>
    </row>
    <row r="122" spans="2:11" ht="12.75">
      <c r="B122" s="217"/>
      <c r="H122" s="6">
        <v>0</v>
      </c>
      <c r="I122" s="24">
        <v>0</v>
      </c>
      <c r="K122" s="2">
        <v>515</v>
      </c>
    </row>
    <row r="123" spans="1:11" s="48" customFormat="1" ht="12.75">
      <c r="A123" s="13"/>
      <c r="B123" s="220">
        <v>60000</v>
      </c>
      <c r="C123" s="13" t="s">
        <v>440</v>
      </c>
      <c r="D123" s="13"/>
      <c r="E123" s="13" t="s">
        <v>453</v>
      </c>
      <c r="F123" s="20"/>
      <c r="G123" s="20"/>
      <c r="H123" s="46">
        <v>0</v>
      </c>
      <c r="I123" s="47">
        <v>116.50485436893204</v>
      </c>
      <c r="K123" s="2">
        <v>515</v>
      </c>
    </row>
    <row r="124" spans="2:11" ht="12.75">
      <c r="B124" s="221"/>
      <c r="H124" s="6">
        <v>0</v>
      </c>
      <c r="I124" s="24">
        <v>0</v>
      </c>
      <c r="K124" s="2">
        <v>515</v>
      </c>
    </row>
    <row r="125" spans="1:11" s="48" customFormat="1" ht="12.75">
      <c r="A125" s="13"/>
      <c r="B125" s="173">
        <v>10000</v>
      </c>
      <c r="C125" s="13" t="s">
        <v>440</v>
      </c>
      <c r="D125" s="13"/>
      <c r="E125" s="13" t="s">
        <v>631</v>
      </c>
      <c r="F125" s="20"/>
      <c r="G125" s="20"/>
      <c r="H125" s="46">
        <v>0</v>
      </c>
      <c r="I125" s="47">
        <v>19.41747572815534</v>
      </c>
      <c r="K125" s="2">
        <v>515</v>
      </c>
    </row>
    <row r="126" spans="2:11" ht="12.75">
      <c r="B126" s="217"/>
      <c r="H126" s="6">
        <v>0</v>
      </c>
      <c r="I126" s="24">
        <v>0</v>
      </c>
      <c r="K126" s="2">
        <v>515</v>
      </c>
    </row>
    <row r="127" spans="2:11" ht="12.75">
      <c r="B127" s="217"/>
      <c r="H127" s="6">
        <v>0</v>
      </c>
      <c r="I127" s="24">
        <v>0</v>
      </c>
      <c r="K127" s="2">
        <v>515</v>
      </c>
    </row>
    <row r="128" spans="1:11" s="48" customFormat="1" ht="12.75">
      <c r="A128" s="13"/>
      <c r="B128" s="173">
        <v>30000</v>
      </c>
      <c r="C128" s="13" t="s">
        <v>456</v>
      </c>
      <c r="D128" s="13"/>
      <c r="E128" s="13"/>
      <c r="F128" s="20"/>
      <c r="G128" s="20"/>
      <c r="H128" s="46">
        <v>-30000</v>
      </c>
      <c r="I128" s="47">
        <v>58.25242718446602</v>
      </c>
      <c r="K128" s="2">
        <v>515</v>
      </c>
    </row>
    <row r="129" spans="2:11" ht="12.75">
      <c r="B129" s="217"/>
      <c r="H129" s="6">
        <v>0</v>
      </c>
      <c r="I129" s="24">
        <v>0</v>
      </c>
      <c r="K129" s="2">
        <v>515</v>
      </c>
    </row>
    <row r="130" spans="2:11" ht="12.75">
      <c r="B130" s="217"/>
      <c r="H130" s="6">
        <v>0</v>
      </c>
      <c r="I130" s="24">
        <v>0</v>
      </c>
      <c r="K130" s="2">
        <v>515</v>
      </c>
    </row>
    <row r="131" spans="1:11" s="48" customFormat="1" ht="12.75">
      <c r="A131" s="13"/>
      <c r="B131" s="173">
        <v>14825</v>
      </c>
      <c r="C131" s="13"/>
      <c r="D131" s="13"/>
      <c r="E131" s="13" t="s">
        <v>395</v>
      </c>
      <c r="F131" s="20"/>
      <c r="G131" s="20"/>
      <c r="H131" s="46">
        <v>0</v>
      </c>
      <c r="I131" s="47">
        <v>28.78640776699029</v>
      </c>
      <c r="K131" s="2">
        <v>515</v>
      </c>
    </row>
    <row r="132" spans="2:11" ht="12.75">
      <c r="B132" s="217"/>
      <c r="H132" s="6">
        <v>0</v>
      </c>
      <c r="I132" s="24">
        <v>0</v>
      </c>
      <c r="K132" s="2">
        <v>515</v>
      </c>
    </row>
    <row r="133" spans="1:11" s="48" customFormat="1" ht="12.75">
      <c r="A133" s="13"/>
      <c r="B133" s="173">
        <v>5000</v>
      </c>
      <c r="C133" s="13"/>
      <c r="D133" s="13"/>
      <c r="E133" s="13" t="s">
        <v>74</v>
      </c>
      <c r="F133" s="20"/>
      <c r="G133" s="20"/>
      <c r="H133" s="46">
        <v>0</v>
      </c>
      <c r="I133" s="47">
        <v>9.70873786407767</v>
      </c>
      <c r="K133" s="2">
        <v>515</v>
      </c>
    </row>
    <row r="134" spans="2:11" ht="12.75">
      <c r="B134" s="217"/>
      <c r="H134" s="6">
        <v>0</v>
      </c>
      <c r="I134" s="24">
        <v>0</v>
      </c>
      <c r="K134" s="2">
        <v>515</v>
      </c>
    </row>
    <row r="135" spans="1:11" s="48" customFormat="1" ht="12.75">
      <c r="A135" s="13"/>
      <c r="B135" s="173">
        <v>315000</v>
      </c>
      <c r="C135" s="13" t="s">
        <v>307</v>
      </c>
      <c r="D135" s="13"/>
      <c r="E135" s="13"/>
      <c r="F135" s="20"/>
      <c r="G135" s="20"/>
      <c r="H135" s="46">
        <v>0</v>
      </c>
      <c r="I135" s="47">
        <v>611.6504854368932</v>
      </c>
      <c r="K135" s="2">
        <v>515</v>
      </c>
    </row>
    <row r="136" spans="2:11" ht="12.75">
      <c r="B136" s="36"/>
      <c r="C136" s="14"/>
      <c r="D136" s="14"/>
      <c r="E136" s="37"/>
      <c r="G136" s="38"/>
      <c r="H136" s="6">
        <v>0</v>
      </c>
      <c r="I136" s="24">
        <v>0</v>
      </c>
      <c r="K136" s="2">
        <v>515</v>
      </c>
    </row>
    <row r="137" spans="1:11" s="17" customFormat="1" ht="12.75">
      <c r="A137" s="14"/>
      <c r="B137" s="31"/>
      <c r="C137" s="14"/>
      <c r="D137" s="14"/>
      <c r="E137" s="14"/>
      <c r="F137" s="29"/>
      <c r="G137" s="32"/>
      <c r="H137" s="6">
        <v>0</v>
      </c>
      <c r="I137" s="43">
        <v>0</v>
      </c>
      <c r="K137" s="2">
        <v>515</v>
      </c>
    </row>
    <row r="138" spans="3:11" ht="12.75">
      <c r="C138" s="14"/>
      <c r="D138" s="14"/>
      <c r="H138" s="6">
        <v>0</v>
      </c>
      <c r="I138" s="24">
        <v>0</v>
      </c>
      <c r="K138" s="2">
        <v>515</v>
      </c>
    </row>
    <row r="139" spans="1:11" s="70" customFormat="1" ht="13.5" thickBot="1">
      <c r="A139" s="65"/>
      <c r="B139" s="232">
        <v>91758</v>
      </c>
      <c r="C139" s="71"/>
      <c r="D139" s="64" t="s">
        <v>489</v>
      </c>
      <c r="E139" s="65"/>
      <c r="F139" s="67"/>
      <c r="G139" s="67"/>
      <c r="H139" s="68">
        <v>-91758</v>
      </c>
      <c r="I139" s="69">
        <v>178.17087378640775</v>
      </c>
      <c r="K139" s="2">
        <v>515</v>
      </c>
    </row>
    <row r="140" spans="2:11" ht="12.75">
      <c r="B140" s="233"/>
      <c r="C140" s="77"/>
      <c r="D140" s="78"/>
      <c r="E140" s="79"/>
      <c r="F140" s="80"/>
      <c r="G140" s="80"/>
      <c r="H140" s="6">
        <v>0</v>
      </c>
      <c r="I140" s="24">
        <v>0</v>
      </c>
      <c r="K140" s="2">
        <v>515</v>
      </c>
    </row>
    <row r="141" spans="2:12" ht="12.75">
      <c r="B141" s="233"/>
      <c r="C141" s="77"/>
      <c r="D141" s="78"/>
      <c r="E141" s="79"/>
      <c r="F141" s="80"/>
      <c r="G141" s="80"/>
      <c r="H141" s="6">
        <v>0</v>
      </c>
      <c r="I141" s="24">
        <v>0</v>
      </c>
      <c r="J141" s="39"/>
      <c r="K141" s="2">
        <v>515</v>
      </c>
      <c r="L141" s="42">
        <v>500</v>
      </c>
    </row>
    <row r="142" spans="1:11" s="48" customFormat="1" ht="12.75">
      <c r="A142" s="13"/>
      <c r="B142" s="159">
        <v>91758</v>
      </c>
      <c r="C142" s="13"/>
      <c r="D142" s="13" t="s">
        <v>489</v>
      </c>
      <c r="E142" s="13"/>
      <c r="F142" s="20"/>
      <c r="G142" s="20"/>
      <c r="H142" s="46">
        <v>0</v>
      </c>
      <c r="I142" s="47">
        <v>178.17087378640775</v>
      </c>
      <c r="K142" s="2">
        <v>515</v>
      </c>
    </row>
    <row r="143" spans="2:11" ht="12.75">
      <c r="B143" s="31"/>
      <c r="C143" s="14"/>
      <c r="D143" s="14"/>
      <c r="E143" s="14"/>
      <c r="G143" s="32"/>
      <c r="H143" s="6">
        <v>0</v>
      </c>
      <c r="I143" s="24">
        <v>0</v>
      </c>
      <c r="K143" s="2">
        <v>515</v>
      </c>
    </row>
    <row r="144" spans="2:11" ht="12.75">
      <c r="B144" s="31"/>
      <c r="C144" s="14"/>
      <c r="D144" s="14"/>
      <c r="E144" s="14"/>
      <c r="G144" s="32"/>
      <c r="H144" s="6">
        <v>0</v>
      </c>
      <c r="I144" s="24">
        <v>0</v>
      </c>
      <c r="K144" s="2">
        <v>515</v>
      </c>
    </row>
    <row r="145" spans="3:11" ht="12.75">
      <c r="C145" s="14"/>
      <c r="D145" s="14"/>
      <c r="H145" s="6">
        <v>0</v>
      </c>
      <c r="I145" s="24">
        <v>0</v>
      </c>
      <c r="K145" s="2">
        <v>515</v>
      </c>
    </row>
    <row r="146" spans="1:11" s="70" customFormat="1" ht="13.5" thickBot="1">
      <c r="A146" s="65"/>
      <c r="B146" s="72">
        <v>1366300</v>
      </c>
      <c r="C146" s="65"/>
      <c r="D146" s="73" t="s">
        <v>640</v>
      </c>
      <c r="E146" s="65"/>
      <c r="F146" s="66"/>
      <c r="G146" s="67"/>
      <c r="H146" s="68">
        <v>-1366300</v>
      </c>
      <c r="I146" s="69">
        <v>2653.009708737864</v>
      </c>
      <c r="K146" s="2">
        <v>515</v>
      </c>
    </row>
    <row r="147" spans="8:11" ht="12.75">
      <c r="H147" s="6">
        <v>0</v>
      </c>
      <c r="I147" s="24">
        <v>0</v>
      </c>
      <c r="K147" s="2">
        <v>515</v>
      </c>
    </row>
    <row r="148" spans="2:11" ht="12.75">
      <c r="B148" s="39"/>
      <c r="C148" s="40"/>
      <c r="D148" s="40"/>
      <c r="E148" s="40"/>
      <c r="G148" s="41"/>
      <c r="H148" s="6">
        <v>0</v>
      </c>
      <c r="I148" s="24">
        <v>0</v>
      </c>
      <c r="K148" s="2">
        <v>515</v>
      </c>
    </row>
    <row r="149" spans="1:11" s="48" customFormat="1" ht="12.75">
      <c r="A149" s="13"/>
      <c r="B149" s="159">
        <v>209000</v>
      </c>
      <c r="C149" s="13" t="s">
        <v>0</v>
      </c>
      <c r="D149" s="13"/>
      <c r="E149" s="13"/>
      <c r="F149" s="20"/>
      <c r="G149" s="20"/>
      <c r="H149" s="46">
        <v>0</v>
      </c>
      <c r="I149" s="47">
        <v>405.8252427184466</v>
      </c>
      <c r="K149" s="2">
        <v>515</v>
      </c>
    </row>
    <row r="150" spans="2:11" ht="12.75">
      <c r="B150" s="9"/>
      <c r="H150" s="6">
        <v>0</v>
      </c>
      <c r="I150" s="24">
        <v>0</v>
      </c>
      <c r="K150" s="2">
        <v>515</v>
      </c>
    </row>
    <row r="151" spans="1:11" s="48" customFormat="1" ht="12.75">
      <c r="A151" s="13"/>
      <c r="B151" s="159">
        <v>7300</v>
      </c>
      <c r="C151" s="13" t="s">
        <v>25</v>
      </c>
      <c r="D151" s="13"/>
      <c r="E151" s="13"/>
      <c r="F151" s="20"/>
      <c r="G151" s="20" t="s">
        <v>125</v>
      </c>
      <c r="H151" s="46">
        <v>0</v>
      </c>
      <c r="I151" s="47">
        <v>14.174757281553399</v>
      </c>
      <c r="K151" s="2">
        <v>515</v>
      </c>
    </row>
    <row r="152" spans="8:11" ht="12.75">
      <c r="H152" s="6">
        <v>0</v>
      </c>
      <c r="I152" s="24">
        <v>0</v>
      </c>
      <c r="K152" s="2">
        <v>515</v>
      </c>
    </row>
    <row r="153" spans="1:11" s="48" customFormat="1" ht="12.75">
      <c r="A153" s="13"/>
      <c r="B153" s="46">
        <v>1150000</v>
      </c>
      <c r="C153" s="13" t="s">
        <v>309</v>
      </c>
      <c r="D153" s="13"/>
      <c r="E153" s="13"/>
      <c r="F153" s="20"/>
      <c r="G153" s="20"/>
      <c r="H153" s="46">
        <v>0</v>
      </c>
      <c r="I153" s="47">
        <v>2233.009708737864</v>
      </c>
      <c r="K153" s="2">
        <v>515</v>
      </c>
    </row>
    <row r="154" spans="8:11" ht="12.75">
      <c r="H154" s="6">
        <v>0</v>
      </c>
      <c r="I154" s="24">
        <v>0</v>
      </c>
      <c r="K154" s="2">
        <v>515</v>
      </c>
    </row>
    <row r="155" spans="8:11" ht="12.75">
      <c r="H155" s="6">
        <v>0</v>
      </c>
      <c r="I155" s="24">
        <v>0</v>
      </c>
      <c r="K155" s="2">
        <v>515</v>
      </c>
    </row>
    <row r="156" spans="8:11" ht="12.75">
      <c r="H156" s="6">
        <v>0</v>
      </c>
      <c r="I156" s="24">
        <v>0</v>
      </c>
      <c r="K156" s="2">
        <v>515</v>
      </c>
    </row>
    <row r="157" spans="1:11" s="70" customFormat="1" ht="13.5" thickBot="1">
      <c r="A157" s="65"/>
      <c r="B157" s="229">
        <v>524312</v>
      </c>
      <c r="C157" s="65"/>
      <c r="D157" s="73" t="s">
        <v>395</v>
      </c>
      <c r="E157" s="65"/>
      <c r="F157" s="67"/>
      <c r="G157" s="67"/>
      <c r="H157" s="68">
        <v>-524312</v>
      </c>
      <c r="I157" s="69">
        <v>1018.0815533980583</v>
      </c>
      <c r="K157" s="2">
        <v>515</v>
      </c>
    </row>
    <row r="158" spans="2:11" ht="12.75">
      <c r="B158" s="9"/>
      <c r="H158" s="6">
        <v>0</v>
      </c>
      <c r="I158" s="24">
        <v>0</v>
      </c>
      <c r="K158" s="2">
        <v>515</v>
      </c>
    </row>
    <row r="159" spans="2:11" ht="12.75">
      <c r="B159" s="9"/>
      <c r="H159" s="6">
        <v>0</v>
      </c>
      <c r="I159" s="24">
        <v>0</v>
      </c>
      <c r="K159" s="2">
        <v>515</v>
      </c>
    </row>
    <row r="160" spans="1:11" s="48" customFormat="1" ht="12.75">
      <c r="A160" s="13"/>
      <c r="B160" s="159">
        <v>35000</v>
      </c>
      <c r="C160" s="13" t="s">
        <v>0</v>
      </c>
      <c r="D160" s="13"/>
      <c r="E160" s="13"/>
      <c r="F160" s="20"/>
      <c r="G160" s="20"/>
      <c r="H160" s="46">
        <v>0</v>
      </c>
      <c r="I160" s="47">
        <v>67.96116504854369</v>
      </c>
      <c r="K160" s="2">
        <v>515</v>
      </c>
    </row>
    <row r="161" spans="2:11" ht="12.75">
      <c r="B161" s="9"/>
      <c r="H161" s="6">
        <v>0</v>
      </c>
      <c r="I161" s="24">
        <v>0</v>
      </c>
      <c r="K161" s="2">
        <v>515</v>
      </c>
    </row>
    <row r="162" spans="1:11" s="48" customFormat="1" ht="12.75">
      <c r="A162" s="13"/>
      <c r="B162" s="159">
        <v>45050</v>
      </c>
      <c r="C162" s="13"/>
      <c r="D162" s="13"/>
      <c r="E162" s="13" t="s">
        <v>25</v>
      </c>
      <c r="F162" s="20"/>
      <c r="G162" s="20"/>
      <c r="H162" s="46">
        <v>0</v>
      </c>
      <c r="I162" s="47">
        <v>87.47572815533981</v>
      </c>
      <c r="K162" s="2">
        <v>515</v>
      </c>
    </row>
    <row r="163" spans="2:11" ht="12.75">
      <c r="B163" s="9"/>
      <c r="H163" s="6">
        <v>0</v>
      </c>
      <c r="I163" s="24">
        <v>0</v>
      </c>
      <c r="K163" s="2">
        <v>515</v>
      </c>
    </row>
    <row r="164" spans="1:11" s="48" customFormat="1" ht="12.75">
      <c r="A164" s="13"/>
      <c r="B164" s="159">
        <v>30750</v>
      </c>
      <c r="C164" s="13"/>
      <c r="D164" s="13" t="s">
        <v>395</v>
      </c>
      <c r="E164" s="13" t="s">
        <v>395</v>
      </c>
      <c r="F164" s="20"/>
      <c r="G164" s="20"/>
      <c r="H164" s="46">
        <v>0</v>
      </c>
      <c r="I164" s="47">
        <v>59.70873786407767</v>
      </c>
      <c r="K164" s="2">
        <v>515</v>
      </c>
    </row>
    <row r="165" spans="2:11" ht="12.75">
      <c r="B165" s="9"/>
      <c r="H165" s="6">
        <v>0</v>
      </c>
      <c r="I165" s="24">
        <v>0</v>
      </c>
      <c r="K165" s="2">
        <v>515</v>
      </c>
    </row>
    <row r="166" spans="1:11" s="48" customFormat="1" ht="12.75">
      <c r="A166" s="13"/>
      <c r="B166" s="159">
        <v>33400</v>
      </c>
      <c r="C166" s="13" t="s">
        <v>683</v>
      </c>
      <c r="D166" s="13"/>
      <c r="E166" s="13" t="s">
        <v>684</v>
      </c>
      <c r="F166" s="20"/>
      <c r="G166" s="20"/>
      <c r="H166" s="46">
        <v>0</v>
      </c>
      <c r="I166" s="47">
        <v>64.85436893203884</v>
      </c>
      <c r="K166" s="2">
        <v>515</v>
      </c>
    </row>
    <row r="167" spans="2:11" ht="12.75">
      <c r="B167" s="9"/>
      <c r="H167" s="6">
        <v>0</v>
      </c>
      <c r="I167" s="24">
        <v>0</v>
      </c>
      <c r="K167" s="2">
        <v>515</v>
      </c>
    </row>
    <row r="168" spans="1:11" s="87" customFormat="1" ht="12.75">
      <c r="A168" s="50"/>
      <c r="B168" s="159">
        <v>4200</v>
      </c>
      <c r="C168" s="50" t="s">
        <v>685</v>
      </c>
      <c r="D168" s="50"/>
      <c r="E168" s="50"/>
      <c r="F168" s="51"/>
      <c r="G168" s="51"/>
      <c r="H168" s="56">
        <v>-8400</v>
      </c>
      <c r="I168" s="86">
        <v>8.155339805825243</v>
      </c>
      <c r="K168" s="2">
        <v>515</v>
      </c>
    </row>
    <row r="169" spans="2:11" ht="12.75">
      <c r="B169" s="9"/>
      <c r="H169" s="6">
        <v>-8400</v>
      </c>
      <c r="I169" s="24">
        <v>0</v>
      </c>
      <c r="K169" s="2">
        <v>515</v>
      </c>
    </row>
    <row r="170" spans="1:11" s="48" customFormat="1" ht="12.75">
      <c r="A170" s="13"/>
      <c r="B170" s="159">
        <v>226270</v>
      </c>
      <c r="C170" s="13"/>
      <c r="D170" s="13"/>
      <c r="E170" s="13" t="s">
        <v>597</v>
      </c>
      <c r="F170" s="20"/>
      <c r="G170" s="20"/>
      <c r="H170" s="46">
        <v>0</v>
      </c>
      <c r="I170" s="47">
        <v>439.3592233009709</v>
      </c>
      <c r="K170" s="2">
        <v>515</v>
      </c>
    </row>
    <row r="171" spans="2:11" ht="12.75">
      <c r="B171" s="9"/>
      <c r="H171" s="6">
        <v>0</v>
      </c>
      <c r="I171" s="24">
        <v>0</v>
      </c>
      <c r="K171" s="2">
        <v>515</v>
      </c>
    </row>
    <row r="172" spans="1:11" s="48" customFormat="1" ht="12.75">
      <c r="A172" s="13"/>
      <c r="B172" s="159">
        <v>69642</v>
      </c>
      <c r="C172" s="13" t="s">
        <v>604</v>
      </c>
      <c r="D172" s="13"/>
      <c r="E172" s="13"/>
      <c r="F172" s="20"/>
      <c r="G172" s="20"/>
      <c r="H172" s="46">
        <v>0</v>
      </c>
      <c r="I172" s="47">
        <v>135.22718446601942</v>
      </c>
      <c r="K172" s="2">
        <v>515</v>
      </c>
    </row>
    <row r="173" spans="2:11" ht="12.75">
      <c r="B173" s="9"/>
      <c r="H173" s="6">
        <v>0</v>
      </c>
      <c r="I173" s="24">
        <v>0</v>
      </c>
      <c r="K173" s="2">
        <v>515</v>
      </c>
    </row>
    <row r="174" spans="1:11" s="48" customFormat="1" ht="12.75">
      <c r="A174" s="13"/>
      <c r="B174" s="159">
        <v>80000</v>
      </c>
      <c r="C174" s="13" t="s">
        <v>536</v>
      </c>
      <c r="D174" s="13"/>
      <c r="E174" s="13"/>
      <c r="F174" s="20"/>
      <c r="G174" s="20"/>
      <c r="H174" s="46">
        <v>0</v>
      </c>
      <c r="I174" s="47">
        <v>155.3398058252427</v>
      </c>
      <c r="K174" s="2">
        <v>515</v>
      </c>
    </row>
    <row r="175" spans="2:11" ht="12.75">
      <c r="B175" s="9"/>
      <c r="H175" s="6">
        <v>0</v>
      </c>
      <c r="I175" s="24">
        <v>0</v>
      </c>
      <c r="K175" s="2">
        <v>515</v>
      </c>
    </row>
    <row r="176" spans="2:11" ht="12.75">
      <c r="B176" s="9"/>
      <c r="H176" s="6">
        <v>0</v>
      </c>
      <c r="I176" s="24">
        <v>0</v>
      </c>
      <c r="K176" s="2">
        <v>515</v>
      </c>
    </row>
    <row r="177" spans="2:11" ht="12.75">
      <c r="B177" s="9"/>
      <c r="H177" s="6">
        <v>0</v>
      </c>
      <c r="I177" s="24">
        <v>0</v>
      </c>
      <c r="K177" s="2">
        <v>515</v>
      </c>
    </row>
    <row r="178" spans="8:11" ht="12.75">
      <c r="H178" s="6">
        <v>0</v>
      </c>
      <c r="I178" s="24">
        <v>0</v>
      </c>
      <c r="K178" s="2">
        <v>515</v>
      </c>
    </row>
    <row r="179" spans="1:11" ht="12.75">
      <c r="A179" s="14"/>
      <c r="I179" s="24"/>
      <c r="K179" s="2">
        <v>515</v>
      </c>
    </row>
    <row r="180" spans="1:11" s="70" customFormat="1" ht="13.5" thickBot="1">
      <c r="A180" s="71"/>
      <c r="B180" s="72">
        <v>5741245</v>
      </c>
      <c r="C180" s="73" t="s">
        <v>692</v>
      </c>
      <c r="D180" s="65"/>
      <c r="E180" s="65"/>
      <c r="F180" s="67"/>
      <c r="G180" s="67"/>
      <c r="H180" s="68">
        <v>0</v>
      </c>
      <c r="I180" s="105">
        <v>11148.04854368932</v>
      </c>
      <c r="K180" s="2">
        <v>515</v>
      </c>
    </row>
    <row r="181" spans="1:11" ht="12.75">
      <c r="A181" s="14"/>
      <c r="B181" s="106"/>
      <c r="C181" s="107"/>
      <c r="I181" s="108"/>
      <c r="K181" s="2">
        <v>515</v>
      </c>
    </row>
    <row r="182" spans="1:11" ht="12.75">
      <c r="A182" s="14"/>
      <c r="B182" s="99" t="s">
        <v>649</v>
      </c>
      <c r="C182" s="103" t="s">
        <v>650</v>
      </c>
      <c r="D182" s="103"/>
      <c r="E182" s="103"/>
      <c r="F182" s="98"/>
      <c r="G182" s="98"/>
      <c r="H182" s="99"/>
      <c r="I182" s="109" t="s">
        <v>644</v>
      </c>
      <c r="K182" s="2">
        <v>515</v>
      </c>
    </row>
    <row r="183" spans="1:11" ht="12.75">
      <c r="A183" s="14"/>
      <c r="B183" s="110">
        <v>673850</v>
      </c>
      <c r="C183" s="111" t="s">
        <v>651</v>
      </c>
      <c r="D183" s="111" t="s">
        <v>652</v>
      </c>
      <c r="E183" s="111" t="s">
        <v>693</v>
      </c>
      <c r="F183" s="112"/>
      <c r="G183" s="112"/>
      <c r="H183" s="113">
        <v>-673850</v>
      </c>
      <c r="I183" s="109">
        <v>1308.4466019417475</v>
      </c>
      <c r="K183" s="2">
        <v>515</v>
      </c>
    </row>
    <row r="184" spans="1:11" ht="12.75">
      <c r="A184" s="14"/>
      <c r="B184" s="114">
        <v>1521820</v>
      </c>
      <c r="C184" s="115" t="s">
        <v>653</v>
      </c>
      <c r="D184" s="115" t="s">
        <v>652</v>
      </c>
      <c r="E184" s="115" t="s">
        <v>693</v>
      </c>
      <c r="F184" s="116"/>
      <c r="G184" s="116"/>
      <c r="H184" s="113">
        <v>-2195670</v>
      </c>
      <c r="I184" s="109">
        <v>2954.990291262136</v>
      </c>
      <c r="K184" s="2">
        <v>515</v>
      </c>
    </row>
    <row r="185" spans="1:11" s="122" customFormat="1" ht="12.75">
      <c r="A185" s="117"/>
      <c r="B185" s="118">
        <v>1204525</v>
      </c>
      <c r="C185" s="119" t="s">
        <v>654</v>
      </c>
      <c r="D185" s="119" t="s">
        <v>652</v>
      </c>
      <c r="E185" s="120" t="s">
        <v>693</v>
      </c>
      <c r="F185" s="121"/>
      <c r="G185" s="121"/>
      <c r="H185" s="113">
        <v>-3400195</v>
      </c>
      <c r="I185" s="109">
        <v>2338.883495145631</v>
      </c>
      <c r="K185" s="2">
        <v>515</v>
      </c>
    </row>
    <row r="186" spans="1:11" s="128" customFormat="1" ht="12.75">
      <c r="A186" s="123"/>
      <c r="B186" s="124">
        <v>1325150</v>
      </c>
      <c r="C186" s="125" t="s">
        <v>655</v>
      </c>
      <c r="D186" s="125" t="s">
        <v>652</v>
      </c>
      <c r="E186" s="126" t="s">
        <v>693</v>
      </c>
      <c r="F186" s="127"/>
      <c r="G186" s="127"/>
      <c r="H186" s="113">
        <v>-4725345</v>
      </c>
      <c r="I186" s="109">
        <v>2573.106796116505</v>
      </c>
      <c r="K186" s="2">
        <v>515</v>
      </c>
    </row>
    <row r="187" spans="1:11" s="128" customFormat="1" ht="12.75">
      <c r="A187" s="123"/>
      <c r="B187" s="129">
        <v>1015900</v>
      </c>
      <c r="C187" s="130" t="s">
        <v>656</v>
      </c>
      <c r="D187" s="130" t="s">
        <v>652</v>
      </c>
      <c r="E187" s="131" t="s">
        <v>693</v>
      </c>
      <c r="F187" s="127"/>
      <c r="G187" s="127"/>
      <c r="H187" s="113">
        <v>-5741245</v>
      </c>
      <c r="I187" s="109">
        <v>1972.621359223301</v>
      </c>
      <c r="K187" s="2">
        <v>515</v>
      </c>
    </row>
    <row r="188" spans="1:11" ht="12.75">
      <c r="A188" s="14"/>
      <c r="B188" s="132">
        <v>5741245</v>
      </c>
      <c r="C188" s="133" t="s">
        <v>657</v>
      </c>
      <c r="D188" s="115"/>
      <c r="E188" s="115"/>
      <c r="F188" s="116"/>
      <c r="G188" s="116"/>
      <c r="H188" s="134"/>
      <c r="I188" s="135">
        <v>11148.04854368932</v>
      </c>
      <c r="K188" s="2">
        <v>515</v>
      </c>
    </row>
    <row r="189" spans="1:11" ht="12.75">
      <c r="A189" s="14"/>
      <c r="I189" s="24"/>
      <c r="K189" s="2">
        <v>515</v>
      </c>
    </row>
    <row r="190" spans="1:11" ht="12.75">
      <c r="A190" s="14"/>
      <c r="B190" s="136">
        <v>-50561</v>
      </c>
      <c r="C190" s="137" t="s">
        <v>651</v>
      </c>
      <c r="D190" s="137" t="s">
        <v>658</v>
      </c>
      <c r="E190" s="137"/>
      <c r="F190" s="138"/>
      <c r="G190" s="138"/>
      <c r="H190" s="6">
        <v>50561</v>
      </c>
      <c r="I190" s="24">
        <v>-93.63148148148149</v>
      </c>
      <c r="K190" s="44">
        <v>540</v>
      </c>
    </row>
    <row r="191" spans="1:11" ht="12.75">
      <c r="A191" s="14"/>
      <c r="B191" s="139">
        <v>-1912771</v>
      </c>
      <c r="C191" s="137" t="s">
        <v>651</v>
      </c>
      <c r="D191" s="137" t="s">
        <v>659</v>
      </c>
      <c r="E191" s="137"/>
      <c r="F191" s="138" t="s">
        <v>660</v>
      </c>
      <c r="G191" s="138" t="s">
        <v>661</v>
      </c>
      <c r="H191" s="6">
        <v>1963332</v>
      </c>
      <c r="I191" s="24">
        <v>-3477.7654545454548</v>
      </c>
      <c r="K191" s="44">
        <v>550</v>
      </c>
    </row>
    <row r="192" spans="1:11" ht="12.75">
      <c r="A192" s="14"/>
      <c r="B192" s="139">
        <v>1152600</v>
      </c>
      <c r="C192" s="137" t="s">
        <v>651</v>
      </c>
      <c r="D192" s="137" t="s">
        <v>662</v>
      </c>
      <c r="E192" s="137"/>
      <c r="F192" s="138"/>
      <c r="G192" s="138"/>
      <c r="H192" s="6">
        <v>810732</v>
      </c>
      <c r="I192" s="24">
        <v>2134.4444444444443</v>
      </c>
      <c r="K192" s="44">
        <v>540</v>
      </c>
    </row>
    <row r="193" spans="1:11" ht="12.75">
      <c r="A193" s="14"/>
      <c r="B193" s="139">
        <v>2352750</v>
      </c>
      <c r="C193" s="137" t="s">
        <v>651</v>
      </c>
      <c r="D193" s="137" t="s">
        <v>663</v>
      </c>
      <c r="E193" s="137"/>
      <c r="F193" s="138"/>
      <c r="G193" s="138"/>
      <c r="H193" s="6">
        <v>-1542018</v>
      </c>
      <c r="I193" s="24">
        <v>4277.727272727273</v>
      </c>
      <c r="K193" s="44">
        <v>550</v>
      </c>
    </row>
    <row r="194" spans="1:11" ht="12.75">
      <c r="A194" s="14"/>
      <c r="B194" s="139">
        <v>375103</v>
      </c>
      <c r="C194" s="137" t="s">
        <v>651</v>
      </c>
      <c r="D194" s="137" t="s">
        <v>664</v>
      </c>
      <c r="E194" s="137"/>
      <c r="F194" s="138"/>
      <c r="G194" s="138"/>
      <c r="H194" s="6">
        <v>-1917121</v>
      </c>
      <c r="I194" s="24">
        <v>688.262385321101</v>
      </c>
      <c r="K194" s="44">
        <v>545</v>
      </c>
    </row>
    <row r="195" spans="1:11" ht="12.75">
      <c r="A195" s="14"/>
      <c r="B195" s="139">
        <v>-2777426</v>
      </c>
      <c r="C195" s="137" t="s">
        <v>651</v>
      </c>
      <c r="D195" s="137" t="s">
        <v>665</v>
      </c>
      <c r="E195" s="137"/>
      <c r="F195" s="138"/>
      <c r="G195" s="138"/>
      <c r="H195" s="6">
        <v>860305</v>
      </c>
      <c r="I195" s="24">
        <v>-5191.450467289719</v>
      </c>
      <c r="K195" s="44">
        <v>535</v>
      </c>
    </row>
    <row r="196" spans="1:11" ht="12.75">
      <c r="A196" s="14"/>
      <c r="B196" s="139">
        <v>1647400</v>
      </c>
      <c r="C196" s="137" t="s">
        <v>651</v>
      </c>
      <c r="D196" s="137" t="s">
        <v>666</v>
      </c>
      <c r="E196" s="137"/>
      <c r="F196" s="138"/>
      <c r="G196" s="138"/>
      <c r="H196" s="6">
        <v>-787095</v>
      </c>
      <c r="I196" s="24">
        <v>3079.2523364485983</v>
      </c>
      <c r="K196" s="44">
        <v>535</v>
      </c>
    </row>
    <row r="197" spans="1:11" ht="12.75">
      <c r="A197" s="14"/>
      <c r="B197" s="139">
        <v>-1251924</v>
      </c>
      <c r="C197" s="137" t="s">
        <v>651</v>
      </c>
      <c r="D197" s="137" t="s">
        <v>667</v>
      </c>
      <c r="E197" s="137"/>
      <c r="F197" s="140" t="s">
        <v>668</v>
      </c>
      <c r="G197" s="138"/>
      <c r="H197" s="6">
        <v>464829</v>
      </c>
      <c r="I197" s="24">
        <v>-2430.9203883495147</v>
      </c>
      <c r="K197" s="44">
        <v>515</v>
      </c>
    </row>
    <row r="198" spans="1:11" ht="12.75">
      <c r="A198" s="14"/>
      <c r="B198" s="141">
        <v>1304333</v>
      </c>
      <c r="C198" s="137" t="s">
        <v>651</v>
      </c>
      <c r="D198" s="137" t="s">
        <v>669</v>
      </c>
      <c r="E198" s="137"/>
      <c r="F198" s="140"/>
      <c r="G198" s="138"/>
      <c r="H198" s="6">
        <v>-839504</v>
      </c>
      <c r="I198" s="24">
        <v>2532.685436893204</v>
      </c>
      <c r="K198" s="44">
        <v>515</v>
      </c>
    </row>
    <row r="199" spans="1:11" ht="12.75">
      <c r="A199" s="14"/>
      <c r="B199" s="139">
        <v>-1251924</v>
      </c>
      <c r="C199" s="137" t="s">
        <v>651</v>
      </c>
      <c r="D199" s="137" t="s">
        <v>670</v>
      </c>
      <c r="E199" s="137"/>
      <c r="F199" s="140" t="s">
        <v>668</v>
      </c>
      <c r="G199" s="138" t="s">
        <v>671</v>
      </c>
      <c r="H199" s="6">
        <v>412420</v>
      </c>
      <c r="I199" s="24">
        <v>-2407.5461538461536</v>
      </c>
      <c r="K199" s="44">
        <v>520</v>
      </c>
    </row>
    <row r="200" spans="1:11" ht="12.75">
      <c r="A200" s="14"/>
      <c r="B200" s="139">
        <v>2409350</v>
      </c>
      <c r="C200" s="137" t="s">
        <v>651</v>
      </c>
      <c r="D200" s="137" t="s">
        <v>672</v>
      </c>
      <c r="E200" s="137"/>
      <c r="F200" s="140"/>
      <c r="G200" s="138"/>
      <c r="H200" s="6">
        <v>-1996930</v>
      </c>
      <c r="I200" s="24">
        <v>4633.365384615385</v>
      </c>
      <c r="K200" s="44">
        <v>520</v>
      </c>
    </row>
    <row r="201" spans="1:11" ht="12.75">
      <c r="A201" s="14"/>
      <c r="B201" s="139">
        <v>-997424</v>
      </c>
      <c r="C201" s="137" t="s">
        <v>651</v>
      </c>
      <c r="D201" s="137" t="s">
        <v>687</v>
      </c>
      <c r="E201" s="137"/>
      <c r="F201" s="140" t="s">
        <v>689</v>
      </c>
      <c r="G201" s="142" t="s">
        <v>635</v>
      </c>
      <c r="H201" s="6">
        <v>-999506</v>
      </c>
      <c r="I201" s="24">
        <v>-1918.123076923077</v>
      </c>
      <c r="K201" s="44">
        <v>520</v>
      </c>
    </row>
    <row r="202" spans="1:11" ht="12.75">
      <c r="A202" s="14"/>
      <c r="B202" s="139">
        <v>-2810896</v>
      </c>
      <c r="C202" s="137" t="s">
        <v>651</v>
      </c>
      <c r="D202" s="137" t="s">
        <v>687</v>
      </c>
      <c r="E202" s="137"/>
      <c r="F202" s="140" t="s">
        <v>689</v>
      </c>
      <c r="G202" s="142" t="s">
        <v>636</v>
      </c>
      <c r="H202" s="6">
        <v>1811390</v>
      </c>
      <c r="I202" s="24">
        <v>-5405.569230769231</v>
      </c>
      <c r="K202" s="44">
        <v>520</v>
      </c>
    </row>
    <row r="203" spans="1:11" ht="12.75">
      <c r="A203" s="14"/>
      <c r="B203" s="139">
        <v>898600</v>
      </c>
      <c r="C203" s="137" t="s">
        <v>651</v>
      </c>
      <c r="D203" s="137" t="s">
        <v>688</v>
      </c>
      <c r="E203" s="137"/>
      <c r="F203" s="140"/>
      <c r="G203" s="138"/>
      <c r="H203" s="6">
        <v>912790</v>
      </c>
      <c r="I203" s="24">
        <v>1728.076923076923</v>
      </c>
      <c r="K203" s="44">
        <v>520</v>
      </c>
    </row>
    <row r="204" spans="1:11" ht="12.75">
      <c r="A204" s="14"/>
      <c r="B204" s="139">
        <v>673850</v>
      </c>
      <c r="C204" s="137" t="s">
        <v>651</v>
      </c>
      <c r="D204" s="137" t="s">
        <v>697</v>
      </c>
      <c r="E204" s="137"/>
      <c r="F204" s="140"/>
      <c r="G204" s="138"/>
      <c r="H204" s="6">
        <v>238940</v>
      </c>
      <c r="I204" s="24">
        <v>1308.4466019417475</v>
      </c>
      <c r="K204" s="44">
        <v>515</v>
      </c>
    </row>
    <row r="205" spans="1:11" s="48" customFormat="1" ht="12.75">
      <c r="A205" s="14"/>
      <c r="B205" s="143">
        <v>-238940</v>
      </c>
      <c r="C205" s="144" t="s">
        <v>651</v>
      </c>
      <c r="D205" s="144" t="s">
        <v>698</v>
      </c>
      <c r="E205" s="144"/>
      <c r="F205" s="145" t="s">
        <v>660</v>
      </c>
      <c r="G205" s="145"/>
      <c r="H205" s="146">
        <v>0</v>
      </c>
      <c r="I205" s="47">
        <v>-463.9611650485437</v>
      </c>
      <c r="K205" s="44">
        <v>515</v>
      </c>
    </row>
    <row r="206" spans="1:11" ht="12.75">
      <c r="A206" s="14"/>
      <c r="B206" s="136"/>
      <c r="C206" s="147"/>
      <c r="D206" s="147"/>
      <c r="E206" s="147"/>
      <c r="F206" s="142"/>
      <c r="G206" s="142"/>
      <c r="H206" s="31"/>
      <c r="I206" s="24"/>
      <c r="J206" s="17"/>
      <c r="K206" s="2"/>
    </row>
    <row r="207" spans="1:11" ht="12.75">
      <c r="A207" s="14"/>
      <c r="B207" s="148"/>
      <c r="C207" s="149"/>
      <c r="D207" s="149"/>
      <c r="E207" s="149"/>
      <c r="F207" s="150"/>
      <c r="G207" s="150"/>
      <c r="H207" s="31"/>
      <c r="I207" s="43"/>
      <c r="J207" s="17"/>
      <c r="K207" s="44"/>
    </row>
    <row r="208" spans="1:11" s="17" customFormat="1" ht="12.75">
      <c r="A208" s="14"/>
      <c r="B208" s="151"/>
      <c r="C208" s="152"/>
      <c r="D208" s="152"/>
      <c r="E208" s="152"/>
      <c r="F208" s="153"/>
      <c r="G208" s="153"/>
      <c r="H208" s="154"/>
      <c r="I208" s="155"/>
      <c r="K208" s="2"/>
    </row>
    <row r="209" spans="1:11" s="17" customFormat="1" ht="12.75">
      <c r="A209" s="14"/>
      <c r="B209" s="151"/>
      <c r="C209" s="152"/>
      <c r="D209" s="152"/>
      <c r="E209" s="152"/>
      <c r="F209" s="153"/>
      <c r="G209" s="153"/>
      <c r="H209" s="154">
        <v>0</v>
      </c>
      <c r="I209" s="155"/>
      <c r="K209" s="2"/>
    </row>
    <row r="210" spans="1:11" s="17" customFormat="1" ht="12.75">
      <c r="A210" s="14"/>
      <c r="B210" s="156">
        <v>-564</v>
      </c>
      <c r="C210" s="157" t="s">
        <v>673</v>
      </c>
      <c r="D210" s="157" t="s">
        <v>674</v>
      </c>
      <c r="E210" s="157"/>
      <c r="F210" s="158"/>
      <c r="G210" s="158"/>
      <c r="H210" s="154">
        <v>564</v>
      </c>
      <c r="I210" s="43">
        <v>-1.0951456310679613</v>
      </c>
      <c r="K210" s="2">
        <v>515</v>
      </c>
    </row>
    <row r="211" spans="1:11" s="17" customFormat="1" ht="12.75">
      <c r="A211" s="14"/>
      <c r="B211" s="156">
        <v>1954881</v>
      </c>
      <c r="C211" s="157" t="s">
        <v>673</v>
      </c>
      <c r="D211" s="157" t="s">
        <v>672</v>
      </c>
      <c r="E211" s="157"/>
      <c r="F211" s="158"/>
      <c r="G211" s="158"/>
      <c r="H211" s="154">
        <v>-1954317</v>
      </c>
      <c r="I211" s="43">
        <v>3759.3865384615383</v>
      </c>
      <c r="K211" s="2">
        <v>520</v>
      </c>
    </row>
    <row r="212" spans="1:11" s="17" customFormat="1" ht="12.75">
      <c r="A212" s="14"/>
      <c r="B212" s="156">
        <v>1842013</v>
      </c>
      <c r="C212" s="157" t="s">
        <v>673</v>
      </c>
      <c r="D212" s="157" t="s">
        <v>688</v>
      </c>
      <c r="E212" s="157"/>
      <c r="F212" s="158"/>
      <c r="G212" s="158"/>
      <c r="H212" s="154">
        <v>-1841449</v>
      </c>
      <c r="I212" s="43">
        <v>3542.3326923076925</v>
      </c>
      <c r="K212" s="2">
        <v>520</v>
      </c>
    </row>
    <row r="213" spans="1:11" s="17" customFormat="1" ht="12.75">
      <c r="A213" s="14"/>
      <c r="B213" s="156">
        <v>1521820</v>
      </c>
      <c r="C213" s="157" t="s">
        <v>673</v>
      </c>
      <c r="D213" s="157" t="s">
        <v>697</v>
      </c>
      <c r="E213" s="157"/>
      <c r="F213" s="158"/>
      <c r="G213" s="158"/>
      <c r="H213" s="154">
        <v>-3476137</v>
      </c>
      <c r="I213" s="43">
        <v>2954.990291262136</v>
      </c>
      <c r="K213" s="2">
        <v>515</v>
      </c>
    </row>
    <row r="214" spans="1:11" s="48" customFormat="1" ht="12.75">
      <c r="A214" s="13"/>
      <c r="B214" s="159">
        <v>5318150</v>
      </c>
      <c r="C214" s="160" t="s">
        <v>673</v>
      </c>
      <c r="D214" s="160" t="s">
        <v>698</v>
      </c>
      <c r="E214" s="160"/>
      <c r="F214" s="161"/>
      <c r="G214" s="161"/>
      <c r="H214" s="162"/>
      <c r="I214" s="163">
        <v>10326.504854368932</v>
      </c>
      <c r="K214" s="44">
        <v>515</v>
      </c>
    </row>
    <row r="215" spans="1:11" s="17" customFormat="1" ht="12.75">
      <c r="A215" s="14"/>
      <c r="B215" s="151"/>
      <c r="C215" s="152"/>
      <c r="D215" s="152"/>
      <c r="E215" s="152"/>
      <c r="F215" s="153"/>
      <c r="G215" s="153"/>
      <c r="H215" s="154"/>
      <c r="I215" s="155"/>
      <c r="K215" s="2"/>
    </row>
    <row r="216" spans="1:11" s="17" customFormat="1" ht="12.75">
      <c r="A216" s="14"/>
      <c r="B216" s="164"/>
      <c r="C216" s="165"/>
      <c r="D216" s="165"/>
      <c r="E216" s="165"/>
      <c r="F216" s="166"/>
      <c r="G216" s="166"/>
      <c r="H216" s="167"/>
      <c r="I216" s="43"/>
      <c r="K216" s="44"/>
    </row>
    <row r="217" spans="1:11" s="170" customFormat="1" ht="12.75">
      <c r="A217" s="117"/>
      <c r="B217" s="168">
        <v>-1456</v>
      </c>
      <c r="C217" s="117" t="s">
        <v>654</v>
      </c>
      <c r="D217" s="117" t="s">
        <v>675</v>
      </c>
      <c r="E217" s="117"/>
      <c r="F217" s="169"/>
      <c r="G217" s="169"/>
      <c r="H217" s="154">
        <v>1456</v>
      </c>
      <c r="I217" s="43">
        <v>-2.696296296296296</v>
      </c>
      <c r="K217" s="171">
        <v>540</v>
      </c>
    </row>
    <row r="218" spans="1:11" s="170" customFormat="1" ht="12.75">
      <c r="A218" s="117"/>
      <c r="B218" s="168">
        <v>-1604510</v>
      </c>
      <c r="C218" s="117" t="s">
        <v>654</v>
      </c>
      <c r="D218" s="117" t="s">
        <v>665</v>
      </c>
      <c r="E218" s="117"/>
      <c r="F218" s="169"/>
      <c r="G218" s="169"/>
      <c r="H218" s="154">
        <v>1605966</v>
      </c>
      <c r="I218" s="43">
        <v>-2944.0550458715597</v>
      </c>
      <c r="K218" s="171">
        <v>545</v>
      </c>
    </row>
    <row r="219" spans="1:11" s="170" customFormat="1" ht="12.75">
      <c r="A219" s="117"/>
      <c r="B219" s="168">
        <v>1603660</v>
      </c>
      <c r="C219" s="117" t="s">
        <v>654</v>
      </c>
      <c r="D219" s="117" t="s">
        <v>666</v>
      </c>
      <c r="E219" s="117"/>
      <c r="F219" s="169"/>
      <c r="G219" s="169"/>
      <c r="H219" s="154">
        <v>2306</v>
      </c>
      <c r="I219" s="43">
        <v>2997.495327102804</v>
      </c>
      <c r="K219" s="171">
        <v>535</v>
      </c>
    </row>
    <row r="220" spans="1:11" s="170" customFormat="1" ht="12.75">
      <c r="A220" s="117"/>
      <c r="B220" s="168">
        <v>-1595182</v>
      </c>
      <c r="C220" s="117" t="s">
        <v>654</v>
      </c>
      <c r="D220" s="117" t="s">
        <v>667</v>
      </c>
      <c r="E220" s="117"/>
      <c r="F220" s="169"/>
      <c r="G220" s="169"/>
      <c r="H220" s="154">
        <v>1597488</v>
      </c>
      <c r="I220" s="43">
        <v>-3097.440776699029</v>
      </c>
      <c r="K220" s="171">
        <v>515</v>
      </c>
    </row>
    <row r="221" spans="1:11" s="170" customFormat="1" ht="12.75">
      <c r="A221" s="117"/>
      <c r="B221" s="172">
        <v>1551010</v>
      </c>
      <c r="C221" s="117" t="s">
        <v>654</v>
      </c>
      <c r="D221" s="117" t="s">
        <v>669</v>
      </c>
      <c r="E221" s="117"/>
      <c r="F221" s="169"/>
      <c r="G221" s="169"/>
      <c r="H221" s="154">
        <v>46478</v>
      </c>
      <c r="I221" s="43">
        <v>3011.669902912621</v>
      </c>
      <c r="K221" s="171">
        <v>515</v>
      </c>
    </row>
    <row r="222" spans="1:11" s="170" customFormat="1" ht="12.75">
      <c r="A222" s="117"/>
      <c r="B222" s="168">
        <v>-1618322</v>
      </c>
      <c r="C222" s="117" t="s">
        <v>654</v>
      </c>
      <c r="D222" s="117" t="s">
        <v>670</v>
      </c>
      <c r="E222" s="169"/>
      <c r="G222" s="169"/>
      <c r="H222" s="154">
        <v>1664800</v>
      </c>
      <c r="I222" s="43">
        <v>-3112.1576923076923</v>
      </c>
      <c r="K222" s="171">
        <v>520</v>
      </c>
    </row>
    <row r="223" spans="1:11" s="170" customFormat="1" ht="12.75">
      <c r="A223" s="117"/>
      <c r="B223" s="168">
        <v>1777600</v>
      </c>
      <c r="C223" s="117" t="s">
        <v>654</v>
      </c>
      <c r="D223" s="117" t="s">
        <v>672</v>
      </c>
      <c r="E223" s="117"/>
      <c r="F223" s="169"/>
      <c r="G223" s="169"/>
      <c r="H223" s="154">
        <v>-112800</v>
      </c>
      <c r="I223" s="43">
        <v>3418.4615384615386</v>
      </c>
      <c r="K223" s="171">
        <v>520</v>
      </c>
    </row>
    <row r="224" spans="1:11" s="170" customFormat="1" ht="12.75">
      <c r="A224" s="117"/>
      <c r="B224" s="168">
        <v>-1625449</v>
      </c>
      <c r="C224" s="117" t="s">
        <v>654</v>
      </c>
      <c r="D224" s="117" t="s">
        <v>687</v>
      </c>
      <c r="E224" s="169"/>
      <c r="G224" s="169"/>
      <c r="H224" s="154">
        <v>1512649</v>
      </c>
      <c r="I224" s="43">
        <v>-3125.8634615384617</v>
      </c>
      <c r="K224" s="171">
        <v>520</v>
      </c>
    </row>
    <row r="225" spans="1:11" s="170" customFormat="1" ht="12.75">
      <c r="A225" s="117"/>
      <c r="B225" s="168">
        <v>2007800</v>
      </c>
      <c r="C225" s="117" t="s">
        <v>654</v>
      </c>
      <c r="D225" s="117" t="s">
        <v>688</v>
      </c>
      <c r="E225" s="117"/>
      <c r="F225" s="169"/>
      <c r="G225" s="169"/>
      <c r="H225" s="154">
        <v>-343000</v>
      </c>
      <c r="I225" s="43">
        <v>3861.153846153846</v>
      </c>
      <c r="K225" s="171">
        <v>520</v>
      </c>
    </row>
    <row r="226" spans="1:11" s="170" customFormat="1" ht="12.75">
      <c r="A226" s="117"/>
      <c r="B226" s="168">
        <v>-1622927</v>
      </c>
      <c r="C226" s="117" t="s">
        <v>654</v>
      </c>
      <c r="D226" s="117" t="s">
        <v>699</v>
      </c>
      <c r="E226" s="169"/>
      <c r="G226" s="169"/>
      <c r="H226" s="154">
        <v>1279927</v>
      </c>
      <c r="I226" s="43">
        <v>-3151.314563106796</v>
      </c>
      <c r="K226" s="171">
        <v>515</v>
      </c>
    </row>
    <row r="227" spans="1:11" s="170" customFormat="1" ht="12.75">
      <c r="A227" s="117"/>
      <c r="B227" s="168">
        <v>1204525</v>
      </c>
      <c r="C227" s="117" t="s">
        <v>654</v>
      </c>
      <c r="D227" s="117" t="s">
        <v>697</v>
      </c>
      <c r="E227" s="117"/>
      <c r="F227" s="169"/>
      <c r="G227" s="169"/>
      <c r="H227" s="154">
        <v>308124</v>
      </c>
      <c r="I227" s="43">
        <v>2338.883495145631</v>
      </c>
      <c r="K227" s="171">
        <v>515</v>
      </c>
    </row>
    <row r="228" spans="1:11" s="176" customFormat="1" ht="12.75">
      <c r="A228" s="117"/>
      <c r="B228" s="173">
        <v>76749</v>
      </c>
      <c r="C228" s="174" t="s">
        <v>654</v>
      </c>
      <c r="D228" s="174" t="s">
        <v>698</v>
      </c>
      <c r="E228" s="174"/>
      <c r="F228" s="175"/>
      <c r="G228" s="175"/>
      <c r="H228" s="162"/>
      <c r="I228" s="47">
        <v>149.0271844660194</v>
      </c>
      <c r="K228" s="2">
        <v>515</v>
      </c>
    </row>
    <row r="229" spans="1:11" s="170" customFormat="1" ht="12.75">
      <c r="A229" s="117"/>
      <c r="B229" s="168"/>
      <c r="C229" s="117"/>
      <c r="D229" s="117"/>
      <c r="E229" s="117"/>
      <c r="F229" s="169"/>
      <c r="G229" s="169"/>
      <c r="H229" s="177"/>
      <c r="I229" s="178"/>
      <c r="K229" s="171"/>
    </row>
    <row r="230" spans="1:11" s="183" customFormat="1" ht="12.75">
      <c r="A230" s="123"/>
      <c r="B230" s="179"/>
      <c r="C230" s="123"/>
      <c r="D230" s="123"/>
      <c r="E230" s="123"/>
      <c r="F230" s="180"/>
      <c r="G230" s="180"/>
      <c r="H230" s="181"/>
      <c r="I230" s="182"/>
      <c r="K230" s="184"/>
    </row>
    <row r="231" spans="1:11" s="183" customFormat="1" ht="12.75">
      <c r="A231" s="123"/>
      <c r="B231" s="179"/>
      <c r="C231" s="123"/>
      <c r="D231" s="123"/>
      <c r="E231" s="123"/>
      <c r="F231" s="180"/>
      <c r="G231" s="180"/>
      <c r="H231" s="181"/>
      <c r="I231" s="182"/>
      <c r="K231" s="184"/>
    </row>
    <row r="232" spans="1:11" s="183" customFormat="1" ht="12.75">
      <c r="A232" s="123"/>
      <c r="B232" s="179"/>
      <c r="C232" s="123"/>
      <c r="D232" s="123"/>
      <c r="E232" s="123"/>
      <c r="F232" s="180"/>
      <c r="G232" s="180"/>
      <c r="H232" s="181"/>
      <c r="I232" s="182"/>
      <c r="K232" s="184"/>
    </row>
    <row r="233" spans="1:11" s="190" customFormat="1" ht="12.75">
      <c r="A233" s="185"/>
      <c r="B233" s="186">
        <v>-13553085</v>
      </c>
      <c r="C233" s="185" t="s">
        <v>656</v>
      </c>
      <c r="D233" s="185" t="s">
        <v>676</v>
      </c>
      <c r="E233" s="185"/>
      <c r="F233" s="187" t="s">
        <v>306</v>
      </c>
      <c r="G233" s="187" t="s">
        <v>677</v>
      </c>
      <c r="H233" s="188">
        <v>13553085</v>
      </c>
      <c r="I233" s="189">
        <v>-25098.305555555555</v>
      </c>
      <c r="K233" s="191">
        <v>540</v>
      </c>
    </row>
    <row r="234" spans="1:11" s="190" customFormat="1" ht="12.75">
      <c r="A234" s="185"/>
      <c r="B234" s="186">
        <v>460805</v>
      </c>
      <c r="C234" s="185" t="s">
        <v>656</v>
      </c>
      <c r="D234" s="185" t="s">
        <v>662</v>
      </c>
      <c r="E234" s="185"/>
      <c r="F234" s="187"/>
      <c r="G234" s="187"/>
      <c r="H234" s="188">
        <v>13092280</v>
      </c>
      <c r="I234" s="189">
        <v>853.3425925925926</v>
      </c>
      <c r="K234" s="191">
        <v>540</v>
      </c>
    </row>
    <row r="235" spans="1:11" s="190" customFormat="1" ht="12.75">
      <c r="A235" s="185"/>
      <c r="B235" s="186">
        <v>1632135</v>
      </c>
      <c r="C235" s="185" t="s">
        <v>656</v>
      </c>
      <c r="D235" s="185" t="s">
        <v>663</v>
      </c>
      <c r="E235" s="185"/>
      <c r="F235" s="187"/>
      <c r="G235" s="187"/>
      <c r="H235" s="188">
        <v>11460145</v>
      </c>
      <c r="I235" s="189">
        <v>2967.518181818182</v>
      </c>
      <c r="K235" s="191">
        <v>550</v>
      </c>
    </row>
    <row r="236" spans="1:11" s="190" customFormat="1" ht="12.75">
      <c r="A236" s="185"/>
      <c r="B236" s="186">
        <v>811550</v>
      </c>
      <c r="C236" s="185" t="s">
        <v>656</v>
      </c>
      <c r="D236" s="185" t="s">
        <v>664</v>
      </c>
      <c r="E236" s="185"/>
      <c r="F236" s="187"/>
      <c r="G236" s="187"/>
      <c r="H236" s="188">
        <v>10648595</v>
      </c>
      <c r="I236" s="189">
        <v>1489.0825688073394</v>
      </c>
      <c r="K236" s="191">
        <v>545</v>
      </c>
    </row>
    <row r="237" spans="1:11" s="190" customFormat="1" ht="12.75">
      <c r="A237" s="185"/>
      <c r="B237" s="186">
        <v>1000150</v>
      </c>
      <c r="C237" s="185" t="s">
        <v>656</v>
      </c>
      <c r="D237" s="185" t="s">
        <v>666</v>
      </c>
      <c r="E237" s="185"/>
      <c r="F237" s="187"/>
      <c r="G237" s="187"/>
      <c r="H237" s="188">
        <v>9648445</v>
      </c>
      <c r="I237" s="189">
        <v>1869.4392523364486</v>
      </c>
      <c r="K237" s="191">
        <v>535</v>
      </c>
    </row>
    <row r="238" spans="1:11" s="190" customFormat="1" ht="12.75">
      <c r="A238" s="185"/>
      <c r="B238" s="192">
        <v>1160500</v>
      </c>
      <c r="C238" s="185" t="s">
        <v>656</v>
      </c>
      <c r="D238" s="185" t="s">
        <v>669</v>
      </c>
      <c r="E238" s="185"/>
      <c r="F238" s="187"/>
      <c r="G238" s="187"/>
      <c r="H238" s="188">
        <v>8487945</v>
      </c>
      <c r="I238" s="189">
        <v>2253.3980582524273</v>
      </c>
      <c r="K238" s="191">
        <v>515</v>
      </c>
    </row>
    <row r="239" spans="1:11" s="190" customFormat="1" ht="12.75">
      <c r="A239" s="185"/>
      <c r="B239" s="186">
        <v>1103000</v>
      </c>
      <c r="C239" s="185" t="s">
        <v>656</v>
      </c>
      <c r="D239" s="185" t="s">
        <v>672</v>
      </c>
      <c r="E239" s="185"/>
      <c r="F239" s="187"/>
      <c r="G239" s="187"/>
      <c r="H239" s="188">
        <v>7384945</v>
      </c>
      <c r="I239" s="189">
        <v>2121.153846153846</v>
      </c>
      <c r="K239" s="191">
        <v>520</v>
      </c>
    </row>
    <row r="240" spans="1:11" s="190" customFormat="1" ht="12.75">
      <c r="A240" s="185"/>
      <c r="B240" s="186">
        <v>707500</v>
      </c>
      <c r="C240" s="185" t="s">
        <v>656</v>
      </c>
      <c r="D240" s="185" t="s">
        <v>688</v>
      </c>
      <c r="E240" s="185"/>
      <c r="F240" s="187"/>
      <c r="G240" s="187"/>
      <c r="H240" s="188">
        <v>7780445</v>
      </c>
      <c r="I240" s="189">
        <v>1360.576923076923</v>
      </c>
      <c r="K240" s="191">
        <v>520</v>
      </c>
    </row>
    <row r="241" spans="1:11" s="190" customFormat="1" ht="12.75">
      <c r="A241" s="185"/>
      <c r="B241" s="186">
        <v>1015900</v>
      </c>
      <c r="C241" s="185" t="s">
        <v>656</v>
      </c>
      <c r="D241" s="185" t="s">
        <v>697</v>
      </c>
      <c r="E241" s="185"/>
      <c r="F241" s="187"/>
      <c r="G241" s="187"/>
      <c r="H241" s="188">
        <v>6369045</v>
      </c>
      <c r="I241" s="189">
        <v>1972.621359223301</v>
      </c>
      <c r="K241" s="191">
        <v>515</v>
      </c>
    </row>
    <row r="242" spans="1:11" s="198" customFormat="1" ht="12.75">
      <c r="A242" s="185"/>
      <c r="B242" s="193">
        <v>-5661545</v>
      </c>
      <c r="C242" s="194" t="s">
        <v>656</v>
      </c>
      <c r="D242" s="194" t="s">
        <v>698</v>
      </c>
      <c r="E242" s="194"/>
      <c r="F242" s="195"/>
      <c r="G242" s="195"/>
      <c r="H242" s="196"/>
      <c r="I242" s="197">
        <v>-10993.291262135923</v>
      </c>
      <c r="K242" s="191">
        <v>515</v>
      </c>
    </row>
    <row r="243" spans="1:11" s="183" customFormat="1" ht="12.75">
      <c r="A243" s="123"/>
      <c r="B243" s="179"/>
      <c r="C243" s="123"/>
      <c r="D243" s="123"/>
      <c r="E243" s="123"/>
      <c r="F243" s="180"/>
      <c r="G243" s="180"/>
      <c r="H243" s="181"/>
      <c r="I243" s="182"/>
      <c r="K243" s="184"/>
    </row>
    <row r="244" spans="1:11" s="183" customFormat="1" ht="12.75">
      <c r="A244" s="123"/>
      <c r="B244" s="179"/>
      <c r="C244" s="123"/>
      <c r="D244" s="123"/>
      <c r="E244" s="123"/>
      <c r="F244" s="180"/>
      <c r="G244" s="180"/>
      <c r="H244" s="181"/>
      <c r="I244" s="182"/>
      <c r="K244" s="184"/>
    </row>
    <row r="245" spans="1:11" s="17" customFormat="1" ht="12.75">
      <c r="A245" s="14"/>
      <c r="B245" s="199">
        <v>2019950</v>
      </c>
      <c r="C245" s="152" t="s">
        <v>678</v>
      </c>
      <c r="D245" s="152" t="s">
        <v>669</v>
      </c>
      <c r="E245" s="157"/>
      <c r="F245" s="158"/>
      <c r="G245" s="158"/>
      <c r="H245" s="154">
        <v>-2019950</v>
      </c>
      <c r="I245" s="43">
        <v>3922.233009708738</v>
      </c>
      <c r="K245" s="2">
        <v>515</v>
      </c>
    </row>
    <row r="246" spans="1:11" s="17" customFormat="1" ht="12.75">
      <c r="A246" s="14"/>
      <c r="B246" s="151">
        <v>1817475</v>
      </c>
      <c r="C246" s="152" t="s">
        <v>678</v>
      </c>
      <c r="D246" s="152" t="s">
        <v>672</v>
      </c>
      <c r="E246" s="157"/>
      <c r="F246" s="158"/>
      <c r="G246" s="158"/>
      <c r="H246" s="154">
        <v>-3837425</v>
      </c>
      <c r="I246" s="43">
        <v>3495.144230769231</v>
      </c>
      <c r="K246" s="2">
        <v>520</v>
      </c>
    </row>
    <row r="247" spans="1:11" s="17" customFormat="1" ht="12.75">
      <c r="A247" s="14"/>
      <c r="B247" s="151">
        <v>1578250</v>
      </c>
      <c r="C247" s="152" t="s">
        <v>678</v>
      </c>
      <c r="D247" s="152" t="s">
        <v>688</v>
      </c>
      <c r="E247" s="157"/>
      <c r="F247" s="158"/>
      <c r="G247" s="158"/>
      <c r="H247" s="154">
        <v>-3598200</v>
      </c>
      <c r="I247" s="43">
        <v>3035.096153846154</v>
      </c>
      <c r="K247" s="2">
        <v>520</v>
      </c>
    </row>
    <row r="248" spans="1:11" s="17" customFormat="1" ht="12.75">
      <c r="A248" s="14"/>
      <c r="B248" s="151">
        <v>1325150</v>
      </c>
      <c r="C248" s="152" t="s">
        <v>678</v>
      </c>
      <c r="D248" s="152" t="s">
        <v>697</v>
      </c>
      <c r="E248" s="157"/>
      <c r="F248" s="158"/>
      <c r="G248" s="158"/>
      <c r="H248" s="154">
        <v>-5162575</v>
      </c>
      <c r="I248" s="43">
        <v>2573.106796116505</v>
      </c>
      <c r="K248" s="2">
        <v>515</v>
      </c>
    </row>
    <row r="249" spans="1:11" s="48" customFormat="1" ht="12.75">
      <c r="A249" s="14"/>
      <c r="B249" s="200">
        <v>6740825</v>
      </c>
      <c r="C249" s="201" t="s">
        <v>678</v>
      </c>
      <c r="D249" s="201" t="s">
        <v>698</v>
      </c>
      <c r="E249" s="160"/>
      <c r="F249" s="161"/>
      <c r="G249" s="161"/>
      <c r="H249" s="162"/>
      <c r="I249" s="163">
        <v>13088.980582524271</v>
      </c>
      <c r="K249" s="2">
        <v>515</v>
      </c>
    </row>
    <row r="250" spans="1:11" s="170" customFormat="1" ht="12.75">
      <c r="A250" s="117"/>
      <c r="B250" s="168"/>
      <c r="C250" s="117"/>
      <c r="D250" s="117"/>
      <c r="E250" s="117"/>
      <c r="F250" s="169"/>
      <c r="G250" s="169"/>
      <c r="H250" s="154"/>
      <c r="I250" s="43"/>
      <c r="K250" s="2">
        <v>520</v>
      </c>
    </row>
    <row r="251" spans="1:11" ht="12.75">
      <c r="A251" s="14"/>
      <c r="B251" s="151"/>
      <c r="C251" s="152"/>
      <c r="D251" s="152"/>
      <c r="E251" s="152"/>
      <c r="F251" s="153"/>
      <c r="G251" s="153"/>
      <c r="H251" s="31">
        <v>0</v>
      </c>
      <c r="I251" s="43"/>
      <c r="J251" s="17"/>
      <c r="K251" s="2">
        <v>515</v>
      </c>
    </row>
    <row r="252" spans="1:11" ht="13.5" thickBot="1">
      <c r="A252" s="14"/>
      <c r="B252" s="202">
        <v>525000</v>
      </c>
      <c r="C252" s="73" t="s">
        <v>679</v>
      </c>
      <c r="D252" s="73"/>
      <c r="E252" s="73"/>
      <c r="F252" s="203"/>
      <c r="G252" s="203"/>
      <c r="H252" s="72">
        <v>-525000</v>
      </c>
      <c r="I252" s="69">
        <v>1019.4174757281553</v>
      </c>
      <c r="J252" s="204"/>
      <c r="K252" s="2">
        <v>515</v>
      </c>
    </row>
    <row r="253" spans="1:11" ht="12.75">
      <c r="A253" s="14"/>
      <c r="B253" s="205"/>
      <c r="H253" s="6">
        <v>0</v>
      </c>
      <c r="I253" s="24">
        <v>0</v>
      </c>
      <c r="K253" s="2">
        <v>515</v>
      </c>
    </row>
    <row r="254" spans="1:11" ht="12.75">
      <c r="A254" s="14"/>
      <c r="B254" s="205">
        <v>525000</v>
      </c>
      <c r="C254" s="1" t="s">
        <v>680</v>
      </c>
      <c r="D254" s="1" t="s">
        <v>681</v>
      </c>
      <c r="F254" s="29" t="s">
        <v>682</v>
      </c>
      <c r="G254" s="29" t="s">
        <v>634</v>
      </c>
      <c r="H254" s="6">
        <v>-525000</v>
      </c>
      <c r="I254" s="24">
        <v>1019.4174757281553</v>
      </c>
      <c r="K254" s="2">
        <v>515</v>
      </c>
    </row>
    <row r="255" spans="1:11" ht="12.75">
      <c r="A255" s="14"/>
      <c r="B255" s="206">
        <v>525000</v>
      </c>
      <c r="C255" s="13"/>
      <c r="D255" s="13" t="s">
        <v>681</v>
      </c>
      <c r="E255" s="13"/>
      <c r="F255" s="20"/>
      <c r="G255" s="20"/>
      <c r="H255" s="46">
        <v>0</v>
      </c>
      <c r="I255" s="47">
        <v>1019.4174757281553</v>
      </c>
      <c r="J255" s="48"/>
      <c r="K255" s="2">
        <v>515</v>
      </c>
    </row>
    <row r="256" spans="1:11" ht="12.75">
      <c r="A256" s="14"/>
      <c r="H256" s="6">
        <v>0</v>
      </c>
      <c r="I256" s="24">
        <v>0</v>
      </c>
      <c r="K256" s="2">
        <v>515</v>
      </c>
    </row>
    <row r="257" ht="12.75"/>
    <row r="258" ht="12.75"/>
    <row r="259" ht="12.75"/>
    <row r="260" ht="12.75">
      <c r="C260" s="207"/>
    </row>
    <row r="261" spans="1:9" s="210" customFormat="1" ht="12.75">
      <c r="A261" s="137"/>
      <c r="B261" s="139"/>
      <c r="C261" s="147"/>
      <c r="D261" s="147"/>
      <c r="E261" s="147"/>
      <c r="F261" s="142"/>
      <c r="G261" s="142"/>
      <c r="H261" s="208"/>
      <c r="I261" s="209"/>
    </row>
    <row r="262" spans="1:11" s="210" customFormat="1" ht="12.75">
      <c r="A262" s="137"/>
      <c r="B262" s="139"/>
      <c r="C262" s="208"/>
      <c r="D262" s="147"/>
      <c r="E262" s="147"/>
      <c r="F262" s="142"/>
      <c r="G262" s="142"/>
      <c r="H262" s="139"/>
      <c r="I262" s="211"/>
      <c r="K262" s="212"/>
    </row>
    <row r="263" spans="1:11" s="210" customFormat="1" ht="12.75">
      <c r="A263" s="137"/>
      <c r="B263" s="139"/>
      <c r="C263" s="147"/>
      <c r="D263" s="147"/>
      <c r="E263" s="147"/>
      <c r="F263" s="142"/>
      <c r="G263" s="142"/>
      <c r="H263" s="139"/>
      <c r="I263" s="211"/>
      <c r="K263" s="212"/>
    </row>
    <row r="264" spans="1:11" s="210" customFormat="1" ht="12.75">
      <c r="A264" s="137"/>
      <c r="B264" s="139"/>
      <c r="C264" s="213"/>
      <c r="D264" s="147"/>
      <c r="E264" s="147"/>
      <c r="F264" s="142"/>
      <c r="G264" s="142"/>
      <c r="H264" s="139"/>
      <c r="I264" s="211"/>
      <c r="K264" s="212"/>
    </row>
    <row r="265" spans="1:11" s="210" customFormat="1" ht="12.75">
      <c r="A265" s="137"/>
      <c r="B265" s="139"/>
      <c r="C265" s="137"/>
      <c r="D265" s="137"/>
      <c r="E265" s="137"/>
      <c r="F265" s="138"/>
      <c r="G265" s="138"/>
      <c r="H265" s="139"/>
      <c r="I265" s="211"/>
      <c r="K265" s="212"/>
    </row>
    <row r="266" spans="9:11" ht="12.75">
      <c r="I266" s="24"/>
      <c r="K266" s="2"/>
    </row>
    <row r="267" spans="9:11" ht="12.75">
      <c r="I267" s="24"/>
      <c r="K267" s="2"/>
    </row>
    <row r="268" spans="9:11" ht="12.75">
      <c r="I268" s="24"/>
      <c r="K268" s="2"/>
    </row>
    <row r="269" spans="9:11" ht="12.75" hidden="1">
      <c r="I269" s="24"/>
      <c r="K269" s="2"/>
    </row>
    <row r="270" spans="9:11" ht="12.75" hidden="1">
      <c r="I270" s="24"/>
      <c r="K270" s="2"/>
    </row>
    <row r="271" spans="9:11" ht="12.75" hidden="1">
      <c r="I271" s="24"/>
      <c r="K271" s="2"/>
    </row>
    <row r="272" spans="9:11" ht="12.75" hidden="1">
      <c r="I272" s="24"/>
      <c r="K272" s="2"/>
    </row>
    <row r="273" spans="9:11" ht="12.75" hidden="1">
      <c r="I273" s="24"/>
      <c r="K273" s="2"/>
    </row>
    <row r="274" spans="9:11" ht="12.75" hidden="1">
      <c r="I274" s="24"/>
      <c r="K274" s="2"/>
    </row>
    <row r="275" spans="9:11" ht="12.75" hidden="1">
      <c r="I275" s="24"/>
      <c r="K275" s="2"/>
    </row>
    <row r="276" spans="9:11" ht="12.75" hidden="1">
      <c r="I276" s="24"/>
      <c r="K276" s="2"/>
    </row>
    <row r="277" spans="9:11" ht="12.75" hidden="1">
      <c r="I277" s="24"/>
      <c r="K277" s="2"/>
    </row>
    <row r="278" spans="9:11" ht="12.75" hidden="1">
      <c r="I278" s="24"/>
      <c r="K278" s="2"/>
    </row>
    <row r="279" spans="9:11" ht="12.75" hidden="1">
      <c r="I279" s="24"/>
      <c r="K279" s="2"/>
    </row>
    <row r="280" spans="8:11" ht="12.75" hidden="1">
      <c r="H280" s="6">
        <f aca="true" t="shared" si="0" ref="H280:H321">H279-B280</f>
        <v>0</v>
      </c>
      <c r="I280" s="24">
        <f aca="true" t="shared" si="1" ref="I280:I304">+B280/K280</f>
        <v>0</v>
      </c>
      <c r="K280" s="2">
        <v>515</v>
      </c>
    </row>
    <row r="281" spans="8:11" ht="12.75" hidden="1">
      <c r="H281" s="6">
        <f t="shared" si="0"/>
        <v>0</v>
      </c>
      <c r="I281" s="24">
        <f t="shared" si="1"/>
        <v>0</v>
      </c>
      <c r="K281" s="2">
        <v>515</v>
      </c>
    </row>
    <row r="282" spans="8:11" ht="12.75" hidden="1">
      <c r="H282" s="6">
        <f t="shared" si="0"/>
        <v>0</v>
      </c>
      <c r="I282" s="24">
        <f t="shared" si="1"/>
        <v>0</v>
      </c>
      <c r="K282" s="2">
        <v>515</v>
      </c>
    </row>
    <row r="283" spans="8:11" ht="12.75" hidden="1">
      <c r="H283" s="6">
        <f t="shared" si="0"/>
        <v>0</v>
      </c>
      <c r="I283" s="24">
        <f t="shared" si="1"/>
        <v>0</v>
      </c>
      <c r="K283" s="2">
        <v>515</v>
      </c>
    </row>
    <row r="284" spans="8:11" ht="12.75" hidden="1">
      <c r="H284" s="6">
        <f t="shared" si="0"/>
        <v>0</v>
      </c>
      <c r="I284" s="24">
        <f t="shared" si="1"/>
        <v>0</v>
      </c>
      <c r="K284" s="2">
        <v>515</v>
      </c>
    </row>
    <row r="285" spans="8:11" ht="12.75" hidden="1">
      <c r="H285" s="6">
        <f t="shared" si="0"/>
        <v>0</v>
      </c>
      <c r="I285" s="24">
        <f t="shared" si="1"/>
        <v>0</v>
      </c>
      <c r="K285" s="2">
        <v>515</v>
      </c>
    </row>
    <row r="286" spans="8:11" ht="12.75" hidden="1">
      <c r="H286" s="6">
        <f t="shared" si="0"/>
        <v>0</v>
      </c>
      <c r="I286" s="24">
        <f t="shared" si="1"/>
        <v>0</v>
      </c>
      <c r="K286" s="2">
        <v>515</v>
      </c>
    </row>
    <row r="287" spans="8:11" ht="12.75" hidden="1">
      <c r="H287" s="6">
        <f t="shared" si="0"/>
        <v>0</v>
      </c>
      <c r="I287" s="24">
        <f t="shared" si="1"/>
        <v>0</v>
      </c>
      <c r="K287" s="2">
        <v>515</v>
      </c>
    </row>
    <row r="288" spans="8:11" ht="12.75" hidden="1">
      <c r="H288" s="6">
        <f t="shared" si="0"/>
        <v>0</v>
      </c>
      <c r="I288" s="24">
        <f t="shared" si="1"/>
        <v>0</v>
      </c>
      <c r="K288" s="2">
        <v>515</v>
      </c>
    </row>
    <row r="289" spans="8:11" ht="12.75" hidden="1">
      <c r="H289" s="6">
        <f t="shared" si="0"/>
        <v>0</v>
      </c>
      <c r="I289" s="24">
        <f t="shared" si="1"/>
        <v>0</v>
      </c>
      <c r="K289" s="2">
        <v>515</v>
      </c>
    </row>
    <row r="290" spans="8:11" ht="12.75" hidden="1">
      <c r="H290" s="6">
        <f t="shared" si="0"/>
        <v>0</v>
      </c>
      <c r="I290" s="24">
        <f t="shared" si="1"/>
        <v>0</v>
      </c>
      <c r="K290" s="2">
        <v>515</v>
      </c>
    </row>
    <row r="291" spans="8:11" ht="12.75" hidden="1">
      <c r="H291" s="6">
        <f t="shared" si="0"/>
        <v>0</v>
      </c>
      <c r="I291" s="24">
        <f t="shared" si="1"/>
        <v>0</v>
      </c>
      <c r="K291" s="2">
        <v>515</v>
      </c>
    </row>
    <row r="292" spans="8:11" ht="12.75" hidden="1">
      <c r="H292" s="6">
        <f t="shared" si="0"/>
        <v>0</v>
      </c>
      <c r="I292" s="24">
        <f t="shared" si="1"/>
        <v>0</v>
      </c>
      <c r="K292" s="2">
        <v>515</v>
      </c>
    </row>
    <row r="293" spans="8:11" ht="12.75" hidden="1">
      <c r="H293" s="6">
        <f t="shared" si="0"/>
        <v>0</v>
      </c>
      <c r="I293" s="24">
        <f t="shared" si="1"/>
        <v>0</v>
      </c>
      <c r="K293" s="2">
        <v>515</v>
      </c>
    </row>
    <row r="294" spans="8:11" ht="12.75" hidden="1">
      <c r="H294" s="6">
        <f t="shared" si="0"/>
        <v>0</v>
      </c>
      <c r="I294" s="24">
        <f t="shared" si="1"/>
        <v>0</v>
      </c>
      <c r="K294" s="2">
        <v>515</v>
      </c>
    </row>
    <row r="295" spans="8:11" ht="12.75" hidden="1">
      <c r="H295" s="6">
        <f t="shared" si="0"/>
        <v>0</v>
      </c>
      <c r="I295" s="24">
        <f t="shared" si="1"/>
        <v>0</v>
      </c>
      <c r="K295" s="2">
        <v>515</v>
      </c>
    </row>
    <row r="296" spans="8:11" ht="12.75" hidden="1">
      <c r="H296" s="6">
        <f t="shared" si="0"/>
        <v>0</v>
      </c>
      <c r="I296" s="24">
        <f t="shared" si="1"/>
        <v>0</v>
      </c>
      <c r="K296" s="2">
        <v>515</v>
      </c>
    </row>
    <row r="297" spans="8:11" ht="12.75" hidden="1">
      <c r="H297" s="6">
        <f t="shared" si="0"/>
        <v>0</v>
      </c>
      <c r="I297" s="24">
        <f t="shared" si="1"/>
        <v>0</v>
      </c>
      <c r="K297" s="2">
        <v>515</v>
      </c>
    </row>
    <row r="298" spans="8:11" ht="12.75" hidden="1">
      <c r="H298" s="6">
        <f t="shared" si="0"/>
        <v>0</v>
      </c>
      <c r="I298" s="24">
        <f t="shared" si="1"/>
        <v>0</v>
      </c>
      <c r="K298" s="2">
        <v>515</v>
      </c>
    </row>
    <row r="299" spans="8:11" ht="12.75" hidden="1">
      <c r="H299" s="6">
        <f t="shared" si="0"/>
        <v>0</v>
      </c>
      <c r="I299" s="24">
        <f t="shared" si="1"/>
        <v>0</v>
      </c>
      <c r="K299" s="2">
        <v>515</v>
      </c>
    </row>
    <row r="300" spans="8:11" ht="12.75" hidden="1">
      <c r="H300" s="6">
        <f t="shared" si="0"/>
        <v>0</v>
      </c>
      <c r="I300" s="24">
        <f t="shared" si="1"/>
        <v>0</v>
      </c>
      <c r="K300" s="2">
        <v>515</v>
      </c>
    </row>
    <row r="301" spans="8:11" ht="12.75" hidden="1">
      <c r="H301" s="6">
        <f t="shared" si="0"/>
        <v>0</v>
      </c>
      <c r="I301" s="24">
        <f t="shared" si="1"/>
        <v>0</v>
      </c>
      <c r="K301" s="2">
        <v>515</v>
      </c>
    </row>
    <row r="302" spans="8:11" ht="12.75" hidden="1">
      <c r="H302" s="6">
        <f t="shared" si="0"/>
        <v>0</v>
      </c>
      <c r="I302" s="24">
        <f t="shared" si="1"/>
        <v>0</v>
      </c>
      <c r="K302" s="2">
        <v>515</v>
      </c>
    </row>
    <row r="303" spans="8:11" ht="12.75" hidden="1">
      <c r="H303" s="6">
        <f t="shared" si="0"/>
        <v>0</v>
      </c>
      <c r="I303" s="24">
        <f t="shared" si="1"/>
        <v>0</v>
      </c>
      <c r="K303" s="2">
        <v>515</v>
      </c>
    </row>
    <row r="304" spans="8:11" ht="12.75" hidden="1">
      <c r="H304" s="6">
        <f t="shared" si="0"/>
        <v>0</v>
      </c>
      <c r="I304" s="24">
        <f t="shared" si="1"/>
        <v>0</v>
      </c>
      <c r="K304" s="2">
        <v>515</v>
      </c>
    </row>
    <row r="305" spans="8:11" ht="12.75" hidden="1">
      <c r="H305" s="6">
        <f t="shared" si="0"/>
        <v>0</v>
      </c>
      <c r="I305" s="24">
        <f aca="true" t="shared" si="2" ref="I305:I368">+B305/K305</f>
        <v>0</v>
      </c>
      <c r="K305" s="2">
        <v>515</v>
      </c>
    </row>
    <row r="306" spans="8:11" ht="12.75" hidden="1">
      <c r="H306" s="6">
        <f t="shared" si="0"/>
        <v>0</v>
      </c>
      <c r="I306" s="24">
        <f t="shared" si="2"/>
        <v>0</v>
      </c>
      <c r="K306" s="2">
        <v>515</v>
      </c>
    </row>
    <row r="307" spans="8:11" ht="12.75" hidden="1">
      <c r="H307" s="6">
        <f t="shared" si="0"/>
        <v>0</v>
      </c>
      <c r="I307" s="24">
        <f t="shared" si="2"/>
        <v>0</v>
      </c>
      <c r="K307" s="2">
        <v>515</v>
      </c>
    </row>
    <row r="308" spans="8:11" ht="12.75" hidden="1">
      <c r="H308" s="6">
        <f t="shared" si="0"/>
        <v>0</v>
      </c>
      <c r="I308" s="24">
        <f t="shared" si="2"/>
        <v>0</v>
      </c>
      <c r="K308" s="2">
        <v>515</v>
      </c>
    </row>
    <row r="309" spans="8:11" ht="12.75" hidden="1">
      <c r="H309" s="6">
        <f t="shared" si="0"/>
        <v>0</v>
      </c>
      <c r="I309" s="24">
        <f t="shared" si="2"/>
        <v>0</v>
      </c>
      <c r="K309" s="2">
        <v>515</v>
      </c>
    </row>
    <row r="310" spans="8:11" ht="12.75" hidden="1">
      <c r="H310" s="6">
        <f t="shared" si="0"/>
        <v>0</v>
      </c>
      <c r="I310" s="24">
        <f t="shared" si="2"/>
        <v>0</v>
      </c>
      <c r="K310" s="2">
        <v>515</v>
      </c>
    </row>
    <row r="311" spans="8:11" ht="12.75" hidden="1">
      <c r="H311" s="6">
        <f t="shared" si="0"/>
        <v>0</v>
      </c>
      <c r="I311" s="24">
        <f t="shared" si="2"/>
        <v>0</v>
      </c>
      <c r="K311" s="2">
        <v>515</v>
      </c>
    </row>
    <row r="312" spans="8:11" ht="12.75" hidden="1">
      <c r="H312" s="6">
        <f t="shared" si="0"/>
        <v>0</v>
      </c>
      <c r="I312" s="24">
        <f t="shared" si="2"/>
        <v>0</v>
      </c>
      <c r="K312" s="2">
        <v>515</v>
      </c>
    </row>
    <row r="313" spans="8:11" ht="12.75" hidden="1">
      <c r="H313" s="6">
        <f t="shared" si="0"/>
        <v>0</v>
      </c>
      <c r="I313" s="24">
        <f t="shared" si="2"/>
        <v>0</v>
      </c>
      <c r="K313" s="2">
        <v>515</v>
      </c>
    </row>
    <row r="314" spans="8:11" ht="12.75" hidden="1">
      <c r="H314" s="6">
        <f t="shared" si="0"/>
        <v>0</v>
      </c>
      <c r="I314" s="24">
        <f t="shared" si="2"/>
        <v>0</v>
      </c>
      <c r="K314" s="2">
        <v>515</v>
      </c>
    </row>
    <row r="315" spans="8:11" ht="12.75" hidden="1">
      <c r="H315" s="6">
        <f t="shared" si="0"/>
        <v>0</v>
      </c>
      <c r="I315" s="24">
        <f t="shared" si="2"/>
        <v>0</v>
      </c>
      <c r="K315" s="2">
        <v>515</v>
      </c>
    </row>
    <row r="316" spans="8:11" ht="12.75" hidden="1">
      <c r="H316" s="6">
        <f t="shared" si="0"/>
        <v>0</v>
      </c>
      <c r="I316" s="24">
        <f t="shared" si="2"/>
        <v>0</v>
      </c>
      <c r="K316" s="2">
        <v>515</v>
      </c>
    </row>
    <row r="317" spans="8:11" ht="12.75" hidden="1">
      <c r="H317" s="6">
        <f t="shared" si="0"/>
        <v>0</v>
      </c>
      <c r="I317" s="24">
        <f t="shared" si="2"/>
        <v>0</v>
      </c>
      <c r="K317" s="2">
        <v>515</v>
      </c>
    </row>
    <row r="318" spans="8:11" ht="12.75" hidden="1">
      <c r="H318" s="6">
        <f t="shared" si="0"/>
        <v>0</v>
      </c>
      <c r="I318" s="24">
        <f t="shared" si="2"/>
        <v>0</v>
      </c>
      <c r="K318" s="2">
        <v>515</v>
      </c>
    </row>
    <row r="319" spans="8:11" ht="12.75" hidden="1">
      <c r="H319" s="6">
        <f t="shared" si="0"/>
        <v>0</v>
      </c>
      <c r="I319" s="24">
        <f t="shared" si="2"/>
        <v>0</v>
      </c>
      <c r="K319" s="2">
        <v>515</v>
      </c>
    </row>
    <row r="320" spans="8:11" ht="12.75" hidden="1">
      <c r="H320" s="6">
        <f t="shared" si="0"/>
        <v>0</v>
      </c>
      <c r="I320" s="24">
        <f t="shared" si="2"/>
        <v>0</v>
      </c>
      <c r="K320" s="2">
        <v>515</v>
      </c>
    </row>
    <row r="321" spans="8:11" ht="12.75" hidden="1">
      <c r="H321" s="6">
        <f t="shared" si="0"/>
        <v>0</v>
      </c>
      <c r="I321" s="24">
        <f t="shared" si="2"/>
        <v>0</v>
      </c>
      <c r="K321" s="2">
        <v>515</v>
      </c>
    </row>
    <row r="322" spans="8:11" ht="12.75" hidden="1">
      <c r="H322" s="6">
        <f aca="true" t="shared" si="3" ref="H322:H374">H321-B322</f>
        <v>0</v>
      </c>
      <c r="I322" s="24">
        <f t="shared" si="2"/>
        <v>0</v>
      </c>
      <c r="K322" s="2">
        <v>515</v>
      </c>
    </row>
    <row r="323" spans="8:11" ht="12.75" hidden="1">
      <c r="H323" s="6">
        <f t="shared" si="3"/>
        <v>0</v>
      </c>
      <c r="I323" s="24">
        <f t="shared" si="2"/>
        <v>0</v>
      </c>
      <c r="K323" s="2">
        <v>515</v>
      </c>
    </row>
    <row r="324" spans="8:11" ht="12.75" hidden="1">
      <c r="H324" s="6">
        <f t="shared" si="3"/>
        <v>0</v>
      </c>
      <c r="I324" s="24">
        <f t="shared" si="2"/>
        <v>0</v>
      </c>
      <c r="K324" s="2">
        <v>515</v>
      </c>
    </row>
    <row r="325" spans="8:11" ht="12.75" hidden="1">
      <c r="H325" s="6">
        <f t="shared" si="3"/>
        <v>0</v>
      </c>
      <c r="I325" s="24">
        <f t="shared" si="2"/>
        <v>0</v>
      </c>
      <c r="K325" s="2">
        <v>515</v>
      </c>
    </row>
    <row r="326" spans="8:11" ht="12.75" hidden="1">
      <c r="H326" s="6">
        <f t="shared" si="3"/>
        <v>0</v>
      </c>
      <c r="I326" s="24">
        <f t="shared" si="2"/>
        <v>0</v>
      </c>
      <c r="K326" s="2">
        <v>515</v>
      </c>
    </row>
    <row r="327" spans="8:11" ht="12.75" hidden="1">
      <c r="H327" s="6">
        <f t="shared" si="3"/>
        <v>0</v>
      </c>
      <c r="I327" s="24">
        <f t="shared" si="2"/>
        <v>0</v>
      </c>
      <c r="K327" s="2">
        <v>515</v>
      </c>
    </row>
    <row r="328" spans="8:11" ht="12.75" hidden="1">
      <c r="H328" s="6">
        <f t="shared" si="3"/>
        <v>0</v>
      </c>
      <c r="I328" s="24">
        <f t="shared" si="2"/>
        <v>0</v>
      </c>
      <c r="K328" s="2">
        <v>515</v>
      </c>
    </row>
    <row r="329" spans="8:11" ht="12.75" hidden="1">
      <c r="H329" s="6">
        <f t="shared" si="3"/>
        <v>0</v>
      </c>
      <c r="I329" s="24">
        <f t="shared" si="2"/>
        <v>0</v>
      </c>
      <c r="K329" s="2">
        <v>515</v>
      </c>
    </row>
    <row r="330" spans="8:11" ht="12.75" hidden="1">
      <c r="H330" s="6">
        <f t="shared" si="3"/>
        <v>0</v>
      </c>
      <c r="I330" s="24">
        <f t="shared" si="2"/>
        <v>0</v>
      </c>
      <c r="K330" s="2">
        <v>515</v>
      </c>
    </row>
    <row r="331" spans="8:11" ht="12.75" hidden="1">
      <c r="H331" s="6">
        <f t="shared" si="3"/>
        <v>0</v>
      </c>
      <c r="I331" s="24">
        <f t="shared" si="2"/>
        <v>0</v>
      </c>
      <c r="K331" s="2">
        <v>515</v>
      </c>
    </row>
    <row r="332" spans="8:11" ht="12.75" hidden="1">
      <c r="H332" s="6">
        <f t="shared" si="3"/>
        <v>0</v>
      </c>
      <c r="I332" s="24">
        <f t="shared" si="2"/>
        <v>0</v>
      </c>
      <c r="K332" s="2">
        <v>515</v>
      </c>
    </row>
    <row r="333" spans="8:11" ht="12.75" hidden="1">
      <c r="H333" s="6">
        <f t="shared" si="3"/>
        <v>0</v>
      </c>
      <c r="I333" s="24">
        <f t="shared" si="2"/>
        <v>0</v>
      </c>
      <c r="K333" s="2">
        <v>515</v>
      </c>
    </row>
    <row r="334" spans="8:11" ht="12.75" hidden="1">
      <c r="H334" s="6">
        <f t="shared" si="3"/>
        <v>0</v>
      </c>
      <c r="I334" s="24">
        <f t="shared" si="2"/>
        <v>0</v>
      </c>
      <c r="K334" s="2">
        <v>515</v>
      </c>
    </row>
    <row r="335" spans="8:11" ht="12.75" hidden="1">
      <c r="H335" s="6">
        <f t="shared" si="3"/>
        <v>0</v>
      </c>
      <c r="I335" s="24">
        <f t="shared" si="2"/>
        <v>0</v>
      </c>
      <c r="K335" s="2">
        <v>515</v>
      </c>
    </row>
    <row r="336" spans="8:11" ht="12.75" hidden="1">
      <c r="H336" s="6">
        <f t="shared" si="3"/>
        <v>0</v>
      </c>
      <c r="I336" s="24">
        <f t="shared" si="2"/>
        <v>0</v>
      </c>
      <c r="K336" s="2">
        <v>515</v>
      </c>
    </row>
    <row r="337" spans="8:11" ht="12.75" hidden="1">
      <c r="H337" s="6">
        <f t="shared" si="3"/>
        <v>0</v>
      </c>
      <c r="I337" s="24">
        <f t="shared" si="2"/>
        <v>0</v>
      </c>
      <c r="K337" s="2">
        <v>515</v>
      </c>
    </row>
    <row r="338" spans="8:11" ht="12.75" hidden="1">
      <c r="H338" s="6">
        <f t="shared" si="3"/>
        <v>0</v>
      </c>
      <c r="I338" s="24">
        <f t="shared" si="2"/>
        <v>0</v>
      </c>
      <c r="K338" s="2">
        <v>515</v>
      </c>
    </row>
    <row r="339" spans="8:11" ht="12.75" hidden="1">
      <c r="H339" s="6">
        <f t="shared" si="3"/>
        <v>0</v>
      </c>
      <c r="I339" s="24">
        <f t="shared" si="2"/>
        <v>0</v>
      </c>
      <c r="K339" s="2">
        <v>515</v>
      </c>
    </row>
    <row r="340" spans="8:11" ht="12.75" hidden="1">
      <c r="H340" s="6">
        <f t="shared" si="3"/>
        <v>0</v>
      </c>
      <c r="I340" s="24">
        <f t="shared" si="2"/>
        <v>0</v>
      </c>
      <c r="K340" s="2">
        <v>515</v>
      </c>
    </row>
    <row r="341" spans="8:11" ht="12.75" hidden="1">
      <c r="H341" s="6">
        <f t="shared" si="3"/>
        <v>0</v>
      </c>
      <c r="I341" s="24">
        <f t="shared" si="2"/>
        <v>0</v>
      </c>
      <c r="K341" s="2">
        <v>515</v>
      </c>
    </row>
    <row r="342" spans="8:11" ht="12.75" hidden="1">
      <c r="H342" s="6">
        <f t="shared" si="3"/>
        <v>0</v>
      </c>
      <c r="I342" s="24">
        <f t="shared" si="2"/>
        <v>0</v>
      </c>
      <c r="K342" s="2">
        <v>515</v>
      </c>
    </row>
    <row r="343" spans="8:11" ht="12.75" hidden="1">
      <c r="H343" s="6">
        <f t="shared" si="3"/>
        <v>0</v>
      </c>
      <c r="I343" s="24">
        <f t="shared" si="2"/>
        <v>0</v>
      </c>
      <c r="K343" s="2">
        <v>515</v>
      </c>
    </row>
    <row r="344" spans="8:11" ht="12.75" hidden="1">
      <c r="H344" s="6">
        <f t="shared" si="3"/>
        <v>0</v>
      </c>
      <c r="I344" s="24">
        <f t="shared" si="2"/>
        <v>0</v>
      </c>
      <c r="K344" s="2">
        <v>515</v>
      </c>
    </row>
    <row r="345" spans="8:11" ht="12.75" hidden="1">
      <c r="H345" s="6">
        <f t="shared" si="3"/>
        <v>0</v>
      </c>
      <c r="I345" s="24">
        <f t="shared" si="2"/>
        <v>0</v>
      </c>
      <c r="K345" s="2">
        <v>515</v>
      </c>
    </row>
    <row r="346" spans="8:11" ht="12.75" hidden="1">
      <c r="H346" s="6">
        <f t="shared" si="3"/>
        <v>0</v>
      </c>
      <c r="I346" s="24">
        <f t="shared" si="2"/>
        <v>0</v>
      </c>
      <c r="K346" s="2">
        <v>515</v>
      </c>
    </row>
    <row r="347" spans="8:11" ht="12.75" hidden="1">
      <c r="H347" s="6">
        <f t="shared" si="3"/>
        <v>0</v>
      </c>
      <c r="I347" s="24">
        <f t="shared" si="2"/>
        <v>0</v>
      </c>
      <c r="K347" s="2">
        <v>515</v>
      </c>
    </row>
    <row r="348" spans="8:11" ht="12.75" hidden="1">
      <c r="H348" s="6">
        <f t="shared" si="3"/>
        <v>0</v>
      </c>
      <c r="I348" s="24">
        <f t="shared" si="2"/>
        <v>0</v>
      </c>
      <c r="K348" s="2">
        <v>515</v>
      </c>
    </row>
    <row r="349" spans="8:11" ht="12.75" hidden="1">
      <c r="H349" s="6">
        <f t="shared" si="3"/>
        <v>0</v>
      </c>
      <c r="I349" s="24">
        <f t="shared" si="2"/>
        <v>0</v>
      </c>
      <c r="K349" s="2">
        <v>515</v>
      </c>
    </row>
    <row r="350" spans="8:11" ht="12.75" hidden="1">
      <c r="H350" s="6">
        <f t="shared" si="3"/>
        <v>0</v>
      </c>
      <c r="I350" s="24">
        <f t="shared" si="2"/>
        <v>0</v>
      </c>
      <c r="K350" s="2">
        <v>515</v>
      </c>
    </row>
    <row r="351" spans="8:11" ht="12.75" hidden="1">
      <c r="H351" s="6">
        <f t="shared" si="3"/>
        <v>0</v>
      </c>
      <c r="I351" s="24">
        <f t="shared" si="2"/>
        <v>0</v>
      </c>
      <c r="K351" s="2">
        <v>515</v>
      </c>
    </row>
    <row r="352" spans="8:11" ht="12.75" hidden="1">
      <c r="H352" s="6">
        <f t="shared" si="3"/>
        <v>0</v>
      </c>
      <c r="I352" s="24">
        <f t="shared" si="2"/>
        <v>0</v>
      </c>
      <c r="K352" s="2">
        <v>515</v>
      </c>
    </row>
    <row r="353" spans="8:11" ht="12.75" hidden="1">
      <c r="H353" s="6">
        <f t="shared" si="3"/>
        <v>0</v>
      </c>
      <c r="I353" s="24">
        <f t="shared" si="2"/>
        <v>0</v>
      </c>
      <c r="K353" s="2">
        <v>515</v>
      </c>
    </row>
    <row r="354" spans="8:11" ht="12.75" hidden="1">
      <c r="H354" s="6">
        <f t="shared" si="3"/>
        <v>0</v>
      </c>
      <c r="I354" s="24">
        <f t="shared" si="2"/>
        <v>0</v>
      </c>
      <c r="K354" s="2">
        <v>515</v>
      </c>
    </row>
    <row r="355" spans="8:11" ht="12.75" hidden="1">
      <c r="H355" s="6">
        <f t="shared" si="3"/>
        <v>0</v>
      </c>
      <c r="I355" s="24">
        <f t="shared" si="2"/>
        <v>0</v>
      </c>
      <c r="K355" s="2">
        <v>515</v>
      </c>
    </row>
    <row r="356" spans="8:11" ht="12.75" hidden="1">
      <c r="H356" s="6">
        <f t="shared" si="3"/>
        <v>0</v>
      </c>
      <c r="I356" s="24">
        <f t="shared" si="2"/>
        <v>0</v>
      </c>
      <c r="K356" s="2">
        <v>515</v>
      </c>
    </row>
    <row r="357" spans="8:11" ht="12.75" hidden="1">
      <c r="H357" s="6">
        <f t="shared" si="3"/>
        <v>0</v>
      </c>
      <c r="I357" s="24">
        <f t="shared" si="2"/>
        <v>0</v>
      </c>
      <c r="K357" s="2">
        <v>515</v>
      </c>
    </row>
    <row r="358" spans="8:11" ht="12.75" hidden="1">
      <c r="H358" s="6">
        <f t="shared" si="3"/>
        <v>0</v>
      </c>
      <c r="I358" s="24">
        <f t="shared" si="2"/>
        <v>0</v>
      </c>
      <c r="K358" s="2">
        <v>515</v>
      </c>
    </row>
    <row r="359" spans="8:11" ht="12.75" hidden="1">
      <c r="H359" s="6">
        <f t="shared" si="3"/>
        <v>0</v>
      </c>
      <c r="I359" s="24">
        <f t="shared" si="2"/>
        <v>0</v>
      </c>
      <c r="K359" s="2">
        <v>515</v>
      </c>
    </row>
    <row r="360" spans="8:11" ht="12.75" hidden="1">
      <c r="H360" s="6">
        <f t="shared" si="3"/>
        <v>0</v>
      </c>
      <c r="I360" s="24">
        <f t="shared" si="2"/>
        <v>0</v>
      </c>
      <c r="K360" s="2">
        <v>515</v>
      </c>
    </row>
    <row r="361" spans="8:11" ht="12.75" hidden="1">
      <c r="H361" s="6">
        <f t="shared" si="3"/>
        <v>0</v>
      </c>
      <c r="I361" s="24">
        <f t="shared" si="2"/>
        <v>0</v>
      </c>
      <c r="K361" s="2">
        <v>515</v>
      </c>
    </row>
    <row r="362" spans="8:11" ht="12.75" hidden="1">
      <c r="H362" s="6">
        <f t="shared" si="3"/>
        <v>0</v>
      </c>
      <c r="I362" s="24">
        <f t="shared" si="2"/>
        <v>0</v>
      </c>
      <c r="K362" s="2">
        <v>515</v>
      </c>
    </row>
    <row r="363" spans="8:11" ht="12.75" hidden="1">
      <c r="H363" s="6">
        <f t="shared" si="3"/>
        <v>0</v>
      </c>
      <c r="I363" s="24">
        <f t="shared" si="2"/>
        <v>0</v>
      </c>
      <c r="K363" s="2">
        <v>515</v>
      </c>
    </row>
    <row r="364" spans="8:11" ht="12.75" hidden="1">
      <c r="H364" s="6">
        <f t="shared" si="3"/>
        <v>0</v>
      </c>
      <c r="I364" s="24">
        <f t="shared" si="2"/>
        <v>0</v>
      </c>
      <c r="K364" s="2">
        <v>515</v>
      </c>
    </row>
    <row r="365" spans="8:11" ht="12.75" hidden="1">
      <c r="H365" s="6">
        <f t="shared" si="3"/>
        <v>0</v>
      </c>
      <c r="I365" s="24">
        <f t="shared" si="2"/>
        <v>0</v>
      </c>
      <c r="K365" s="2">
        <v>515</v>
      </c>
    </row>
    <row r="366" spans="8:11" ht="12.75" hidden="1">
      <c r="H366" s="6">
        <f t="shared" si="3"/>
        <v>0</v>
      </c>
      <c r="I366" s="24">
        <f t="shared" si="2"/>
        <v>0</v>
      </c>
      <c r="K366" s="2">
        <v>515</v>
      </c>
    </row>
    <row r="367" spans="8:11" ht="12.75" hidden="1">
      <c r="H367" s="6">
        <f t="shared" si="3"/>
        <v>0</v>
      </c>
      <c r="I367" s="24">
        <f t="shared" si="2"/>
        <v>0</v>
      </c>
      <c r="K367" s="2">
        <v>515</v>
      </c>
    </row>
    <row r="368" spans="8:11" ht="12.75" hidden="1">
      <c r="H368" s="6">
        <f t="shared" si="3"/>
        <v>0</v>
      </c>
      <c r="I368" s="24">
        <f t="shared" si="2"/>
        <v>0</v>
      </c>
      <c r="K368" s="2">
        <v>515</v>
      </c>
    </row>
    <row r="369" spans="8:11" ht="12.75" hidden="1">
      <c r="H369" s="6">
        <f t="shared" si="3"/>
        <v>0</v>
      </c>
      <c r="I369" s="24">
        <f aca="true" t="shared" si="4" ref="I369:I432">+B369/K369</f>
        <v>0</v>
      </c>
      <c r="K369" s="2">
        <v>515</v>
      </c>
    </row>
    <row r="370" spans="8:11" ht="12.75" hidden="1">
      <c r="H370" s="6">
        <f t="shared" si="3"/>
        <v>0</v>
      </c>
      <c r="I370" s="24">
        <f t="shared" si="4"/>
        <v>0</v>
      </c>
      <c r="K370" s="2">
        <v>515</v>
      </c>
    </row>
    <row r="371" spans="8:11" ht="12.75" hidden="1">
      <c r="H371" s="6">
        <f t="shared" si="3"/>
        <v>0</v>
      </c>
      <c r="I371" s="24">
        <f t="shared" si="4"/>
        <v>0</v>
      </c>
      <c r="K371" s="2">
        <v>515</v>
      </c>
    </row>
    <row r="372" spans="8:11" ht="12.75" hidden="1">
      <c r="H372" s="6">
        <f t="shared" si="3"/>
        <v>0</v>
      </c>
      <c r="I372" s="24">
        <f t="shared" si="4"/>
        <v>0</v>
      </c>
      <c r="K372" s="2">
        <v>515</v>
      </c>
    </row>
    <row r="373" spans="8:11" ht="12.75" hidden="1">
      <c r="H373" s="6">
        <f t="shared" si="3"/>
        <v>0</v>
      </c>
      <c r="I373" s="24">
        <f t="shared" si="4"/>
        <v>0</v>
      </c>
      <c r="K373" s="2">
        <v>515</v>
      </c>
    </row>
    <row r="374" spans="8:11" ht="12.75" hidden="1">
      <c r="H374" s="6">
        <f t="shared" si="3"/>
        <v>0</v>
      </c>
      <c r="I374" s="24">
        <f t="shared" si="4"/>
        <v>0</v>
      </c>
      <c r="K374" s="2">
        <v>515</v>
      </c>
    </row>
    <row r="375" spans="8:11" ht="12.75" hidden="1">
      <c r="H375" s="6">
        <f>H374-B375</f>
        <v>0</v>
      </c>
      <c r="I375" s="24">
        <f t="shared" si="4"/>
        <v>0</v>
      </c>
      <c r="K375" s="2">
        <v>515</v>
      </c>
    </row>
    <row r="376" spans="8:11" ht="12.75" hidden="1">
      <c r="H376" s="6">
        <f aca="true" t="shared" si="5" ref="H376:H439">H375-B376</f>
        <v>0</v>
      </c>
      <c r="I376" s="24">
        <f t="shared" si="4"/>
        <v>0</v>
      </c>
      <c r="K376" s="2">
        <v>515</v>
      </c>
    </row>
    <row r="377" spans="8:11" ht="12.75" hidden="1">
      <c r="H377" s="6">
        <f t="shared" si="5"/>
        <v>0</v>
      </c>
      <c r="I377" s="24">
        <f t="shared" si="4"/>
        <v>0</v>
      </c>
      <c r="K377" s="2">
        <v>515</v>
      </c>
    </row>
    <row r="378" spans="8:11" ht="12.75" hidden="1">
      <c r="H378" s="6">
        <f t="shared" si="5"/>
        <v>0</v>
      </c>
      <c r="I378" s="24">
        <f t="shared" si="4"/>
        <v>0</v>
      </c>
      <c r="K378" s="2">
        <v>515</v>
      </c>
    </row>
    <row r="379" spans="8:11" ht="12.75" hidden="1">
      <c r="H379" s="6">
        <f t="shared" si="5"/>
        <v>0</v>
      </c>
      <c r="I379" s="24">
        <f t="shared" si="4"/>
        <v>0</v>
      </c>
      <c r="K379" s="2">
        <v>515</v>
      </c>
    </row>
    <row r="380" spans="8:11" ht="12.75" hidden="1">
      <c r="H380" s="6">
        <f t="shared" si="5"/>
        <v>0</v>
      </c>
      <c r="I380" s="24">
        <f t="shared" si="4"/>
        <v>0</v>
      </c>
      <c r="K380" s="2">
        <v>515</v>
      </c>
    </row>
    <row r="381" spans="8:11" ht="12.75" hidden="1">
      <c r="H381" s="6">
        <f t="shared" si="5"/>
        <v>0</v>
      </c>
      <c r="I381" s="24">
        <f t="shared" si="4"/>
        <v>0</v>
      </c>
      <c r="K381" s="2">
        <v>515</v>
      </c>
    </row>
    <row r="382" spans="8:11" ht="12.75" hidden="1">
      <c r="H382" s="6">
        <f t="shared" si="5"/>
        <v>0</v>
      </c>
      <c r="I382" s="24">
        <f t="shared" si="4"/>
        <v>0</v>
      </c>
      <c r="K382" s="2">
        <v>515</v>
      </c>
    </row>
    <row r="383" spans="8:11" ht="12.75" hidden="1">
      <c r="H383" s="6">
        <f t="shared" si="5"/>
        <v>0</v>
      </c>
      <c r="I383" s="24">
        <f t="shared" si="4"/>
        <v>0</v>
      </c>
      <c r="K383" s="2">
        <v>515</v>
      </c>
    </row>
    <row r="384" spans="8:11" ht="12.75" hidden="1">
      <c r="H384" s="6">
        <f t="shared" si="5"/>
        <v>0</v>
      </c>
      <c r="I384" s="24">
        <f t="shared" si="4"/>
        <v>0</v>
      </c>
      <c r="K384" s="2">
        <v>515</v>
      </c>
    </row>
    <row r="385" spans="8:11" ht="12.75" hidden="1">
      <c r="H385" s="6">
        <f t="shared" si="5"/>
        <v>0</v>
      </c>
      <c r="I385" s="24">
        <f t="shared" si="4"/>
        <v>0</v>
      </c>
      <c r="K385" s="2">
        <v>515</v>
      </c>
    </row>
    <row r="386" spans="8:11" ht="12.75" hidden="1">
      <c r="H386" s="6">
        <f t="shared" si="5"/>
        <v>0</v>
      </c>
      <c r="I386" s="24">
        <f t="shared" si="4"/>
        <v>0</v>
      </c>
      <c r="K386" s="2">
        <v>515</v>
      </c>
    </row>
    <row r="387" spans="8:11" ht="12.75" hidden="1">
      <c r="H387" s="6">
        <f t="shared" si="5"/>
        <v>0</v>
      </c>
      <c r="I387" s="24">
        <f t="shared" si="4"/>
        <v>0</v>
      </c>
      <c r="K387" s="2">
        <v>515</v>
      </c>
    </row>
    <row r="388" spans="8:11" ht="12.75" hidden="1">
      <c r="H388" s="6">
        <f t="shared" si="5"/>
        <v>0</v>
      </c>
      <c r="I388" s="24">
        <f t="shared" si="4"/>
        <v>0</v>
      </c>
      <c r="K388" s="2">
        <v>515</v>
      </c>
    </row>
    <row r="389" spans="8:11" ht="12.75" hidden="1">
      <c r="H389" s="6">
        <f t="shared" si="5"/>
        <v>0</v>
      </c>
      <c r="I389" s="24">
        <f t="shared" si="4"/>
        <v>0</v>
      </c>
      <c r="K389" s="2">
        <v>515</v>
      </c>
    </row>
    <row r="390" spans="8:11" ht="12.75" hidden="1">
      <c r="H390" s="6">
        <f t="shared" si="5"/>
        <v>0</v>
      </c>
      <c r="I390" s="24">
        <f t="shared" si="4"/>
        <v>0</v>
      </c>
      <c r="K390" s="2">
        <v>515</v>
      </c>
    </row>
    <row r="391" spans="8:11" ht="12.75" hidden="1">
      <c r="H391" s="6">
        <f t="shared" si="5"/>
        <v>0</v>
      </c>
      <c r="I391" s="24">
        <f t="shared" si="4"/>
        <v>0</v>
      </c>
      <c r="K391" s="2">
        <v>515</v>
      </c>
    </row>
    <row r="392" spans="8:11" ht="12.75" hidden="1">
      <c r="H392" s="6">
        <f t="shared" si="5"/>
        <v>0</v>
      </c>
      <c r="I392" s="24">
        <f t="shared" si="4"/>
        <v>0</v>
      </c>
      <c r="K392" s="2">
        <v>515</v>
      </c>
    </row>
    <row r="393" spans="8:11" ht="12.75" hidden="1">
      <c r="H393" s="6">
        <f t="shared" si="5"/>
        <v>0</v>
      </c>
      <c r="I393" s="24">
        <f t="shared" si="4"/>
        <v>0</v>
      </c>
      <c r="K393" s="2">
        <v>515</v>
      </c>
    </row>
    <row r="394" spans="8:11" ht="12.75" hidden="1">
      <c r="H394" s="6">
        <f t="shared" si="5"/>
        <v>0</v>
      </c>
      <c r="I394" s="24">
        <f t="shared" si="4"/>
        <v>0</v>
      </c>
      <c r="K394" s="2">
        <v>515</v>
      </c>
    </row>
    <row r="395" spans="8:11" ht="12.75" hidden="1">
      <c r="H395" s="6">
        <f t="shared" si="5"/>
        <v>0</v>
      </c>
      <c r="I395" s="24">
        <f t="shared" si="4"/>
        <v>0</v>
      </c>
      <c r="K395" s="2">
        <v>515</v>
      </c>
    </row>
    <row r="396" spans="8:11" ht="12.75" hidden="1">
      <c r="H396" s="6">
        <f t="shared" si="5"/>
        <v>0</v>
      </c>
      <c r="I396" s="24">
        <f t="shared" si="4"/>
        <v>0</v>
      </c>
      <c r="K396" s="2">
        <v>515</v>
      </c>
    </row>
    <row r="397" spans="8:11" ht="12.75" hidden="1">
      <c r="H397" s="6">
        <f t="shared" si="5"/>
        <v>0</v>
      </c>
      <c r="I397" s="24">
        <f t="shared" si="4"/>
        <v>0</v>
      </c>
      <c r="K397" s="2">
        <v>515</v>
      </c>
    </row>
    <row r="398" spans="8:11" ht="12.75" hidden="1">
      <c r="H398" s="6">
        <f t="shared" si="5"/>
        <v>0</v>
      </c>
      <c r="I398" s="24">
        <f t="shared" si="4"/>
        <v>0</v>
      </c>
      <c r="K398" s="2">
        <v>515</v>
      </c>
    </row>
    <row r="399" spans="8:11" ht="12.75" hidden="1">
      <c r="H399" s="6">
        <f t="shared" si="5"/>
        <v>0</v>
      </c>
      <c r="I399" s="24">
        <f t="shared" si="4"/>
        <v>0</v>
      </c>
      <c r="K399" s="2">
        <v>515</v>
      </c>
    </row>
    <row r="400" spans="8:11" ht="12.75" hidden="1">
      <c r="H400" s="6">
        <f t="shared" si="5"/>
        <v>0</v>
      </c>
      <c r="I400" s="24">
        <f t="shared" si="4"/>
        <v>0</v>
      </c>
      <c r="K400" s="2">
        <v>515</v>
      </c>
    </row>
    <row r="401" spans="8:11" ht="12.75" hidden="1">
      <c r="H401" s="6">
        <f t="shared" si="5"/>
        <v>0</v>
      </c>
      <c r="I401" s="24">
        <f t="shared" si="4"/>
        <v>0</v>
      </c>
      <c r="K401" s="2">
        <v>515</v>
      </c>
    </row>
    <row r="402" spans="8:11" ht="12.75" hidden="1">
      <c r="H402" s="6">
        <f t="shared" si="5"/>
        <v>0</v>
      </c>
      <c r="I402" s="24">
        <f t="shared" si="4"/>
        <v>0</v>
      </c>
      <c r="K402" s="2">
        <v>515</v>
      </c>
    </row>
    <row r="403" spans="8:11" ht="12.75" hidden="1">
      <c r="H403" s="6">
        <f t="shared" si="5"/>
        <v>0</v>
      </c>
      <c r="I403" s="24">
        <f t="shared" si="4"/>
        <v>0</v>
      </c>
      <c r="K403" s="2">
        <v>515</v>
      </c>
    </row>
    <row r="404" spans="8:11" ht="12.75" hidden="1">
      <c r="H404" s="6">
        <f t="shared" si="5"/>
        <v>0</v>
      </c>
      <c r="I404" s="24">
        <f t="shared" si="4"/>
        <v>0</v>
      </c>
      <c r="K404" s="2">
        <v>515</v>
      </c>
    </row>
    <row r="405" spans="8:11" ht="12.75" hidden="1">
      <c r="H405" s="6">
        <f t="shared" si="5"/>
        <v>0</v>
      </c>
      <c r="I405" s="24">
        <f t="shared" si="4"/>
        <v>0</v>
      </c>
      <c r="K405" s="2">
        <v>515</v>
      </c>
    </row>
    <row r="406" spans="8:11" ht="12.75" hidden="1">
      <c r="H406" s="6">
        <f t="shared" si="5"/>
        <v>0</v>
      </c>
      <c r="I406" s="24">
        <f t="shared" si="4"/>
        <v>0</v>
      </c>
      <c r="K406" s="2">
        <v>515</v>
      </c>
    </row>
    <row r="407" spans="8:11" ht="12.75" hidden="1">
      <c r="H407" s="6">
        <f t="shared" si="5"/>
        <v>0</v>
      </c>
      <c r="I407" s="24">
        <f t="shared" si="4"/>
        <v>0</v>
      </c>
      <c r="K407" s="2">
        <v>515</v>
      </c>
    </row>
    <row r="408" spans="8:11" ht="12.75" hidden="1">
      <c r="H408" s="6">
        <f t="shared" si="5"/>
        <v>0</v>
      </c>
      <c r="I408" s="24">
        <f t="shared" si="4"/>
        <v>0</v>
      </c>
      <c r="K408" s="2">
        <v>515</v>
      </c>
    </row>
    <row r="409" spans="8:11" ht="12.75" hidden="1">
      <c r="H409" s="6">
        <f t="shared" si="5"/>
        <v>0</v>
      </c>
      <c r="I409" s="24">
        <f t="shared" si="4"/>
        <v>0</v>
      </c>
      <c r="K409" s="2">
        <v>515</v>
      </c>
    </row>
    <row r="410" spans="8:11" ht="12.75" hidden="1">
      <c r="H410" s="6">
        <f t="shared" si="5"/>
        <v>0</v>
      </c>
      <c r="I410" s="24">
        <f t="shared" si="4"/>
        <v>0</v>
      </c>
      <c r="K410" s="2">
        <v>515</v>
      </c>
    </row>
    <row r="411" spans="8:11" ht="12.75" hidden="1">
      <c r="H411" s="6">
        <f t="shared" si="5"/>
        <v>0</v>
      </c>
      <c r="I411" s="24">
        <f t="shared" si="4"/>
        <v>0</v>
      </c>
      <c r="K411" s="2">
        <v>515</v>
      </c>
    </row>
    <row r="412" spans="8:11" ht="12.75" hidden="1">
      <c r="H412" s="6">
        <f t="shared" si="5"/>
        <v>0</v>
      </c>
      <c r="I412" s="24">
        <f t="shared" si="4"/>
        <v>0</v>
      </c>
      <c r="K412" s="2">
        <v>515</v>
      </c>
    </row>
    <row r="413" spans="8:11" ht="12.75" hidden="1">
      <c r="H413" s="6">
        <f t="shared" si="5"/>
        <v>0</v>
      </c>
      <c r="I413" s="24">
        <f t="shared" si="4"/>
        <v>0</v>
      </c>
      <c r="K413" s="2">
        <v>515</v>
      </c>
    </row>
    <row r="414" spans="8:11" ht="12.75" hidden="1">
      <c r="H414" s="6">
        <f t="shared" si="5"/>
        <v>0</v>
      </c>
      <c r="I414" s="24">
        <f t="shared" si="4"/>
        <v>0</v>
      </c>
      <c r="K414" s="2">
        <v>515</v>
      </c>
    </row>
    <row r="415" spans="8:11" ht="12.75" hidden="1">
      <c r="H415" s="6">
        <f t="shared" si="5"/>
        <v>0</v>
      </c>
      <c r="I415" s="24">
        <f t="shared" si="4"/>
        <v>0</v>
      </c>
      <c r="K415" s="2">
        <v>515</v>
      </c>
    </row>
    <row r="416" spans="8:11" ht="12.75" hidden="1">
      <c r="H416" s="6">
        <f t="shared" si="5"/>
        <v>0</v>
      </c>
      <c r="I416" s="24">
        <f t="shared" si="4"/>
        <v>0</v>
      </c>
      <c r="K416" s="2">
        <v>515</v>
      </c>
    </row>
    <row r="417" spans="8:11" ht="12.75" hidden="1">
      <c r="H417" s="6">
        <f t="shared" si="5"/>
        <v>0</v>
      </c>
      <c r="I417" s="24">
        <f t="shared" si="4"/>
        <v>0</v>
      </c>
      <c r="K417" s="2">
        <v>515</v>
      </c>
    </row>
    <row r="418" spans="8:11" ht="12.75" hidden="1">
      <c r="H418" s="6">
        <f t="shared" si="5"/>
        <v>0</v>
      </c>
      <c r="I418" s="24">
        <f t="shared" si="4"/>
        <v>0</v>
      </c>
      <c r="K418" s="2">
        <v>515</v>
      </c>
    </row>
    <row r="419" spans="8:11" ht="12.75" hidden="1">
      <c r="H419" s="6">
        <f t="shared" si="5"/>
        <v>0</v>
      </c>
      <c r="I419" s="24">
        <f t="shared" si="4"/>
        <v>0</v>
      </c>
      <c r="K419" s="2">
        <v>515</v>
      </c>
    </row>
    <row r="420" spans="8:11" ht="12.75" hidden="1">
      <c r="H420" s="6">
        <f t="shared" si="5"/>
        <v>0</v>
      </c>
      <c r="I420" s="24">
        <f t="shared" si="4"/>
        <v>0</v>
      </c>
      <c r="K420" s="2">
        <v>515</v>
      </c>
    </row>
    <row r="421" spans="8:11" ht="12.75" hidden="1">
      <c r="H421" s="6">
        <f t="shared" si="5"/>
        <v>0</v>
      </c>
      <c r="I421" s="24">
        <f t="shared" si="4"/>
        <v>0</v>
      </c>
      <c r="K421" s="2">
        <v>515</v>
      </c>
    </row>
    <row r="422" spans="8:11" ht="12.75" hidden="1">
      <c r="H422" s="6">
        <f t="shared" si="5"/>
        <v>0</v>
      </c>
      <c r="I422" s="24">
        <f t="shared" si="4"/>
        <v>0</v>
      </c>
      <c r="K422" s="2">
        <v>515</v>
      </c>
    </row>
    <row r="423" spans="8:11" ht="12.75" hidden="1">
      <c r="H423" s="6">
        <f t="shared" si="5"/>
        <v>0</v>
      </c>
      <c r="I423" s="24">
        <f t="shared" si="4"/>
        <v>0</v>
      </c>
      <c r="K423" s="2">
        <v>515</v>
      </c>
    </row>
    <row r="424" spans="8:11" ht="12.75" hidden="1">
      <c r="H424" s="6">
        <f t="shared" si="5"/>
        <v>0</v>
      </c>
      <c r="I424" s="24">
        <f t="shared" si="4"/>
        <v>0</v>
      </c>
      <c r="K424" s="2">
        <v>515</v>
      </c>
    </row>
    <row r="425" spans="8:11" ht="12.75" hidden="1">
      <c r="H425" s="6">
        <f t="shared" si="5"/>
        <v>0</v>
      </c>
      <c r="I425" s="24">
        <f t="shared" si="4"/>
        <v>0</v>
      </c>
      <c r="K425" s="2">
        <v>515</v>
      </c>
    </row>
    <row r="426" spans="8:11" ht="12.75" hidden="1">
      <c r="H426" s="6">
        <f t="shared" si="5"/>
        <v>0</v>
      </c>
      <c r="I426" s="24">
        <f t="shared" si="4"/>
        <v>0</v>
      </c>
      <c r="K426" s="2">
        <v>515</v>
      </c>
    </row>
    <row r="427" spans="8:11" ht="12.75" hidden="1">
      <c r="H427" s="6">
        <f t="shared" si="5"/>
        <v>0</v>
      </c>
      <c r="I427" s="24">
        <f t="shared" si="4"/>
        <v>0</v>
      </c>
      <c r="K427" s="2">
        <v>515</v>
      </c>
    </row>
    <row r="428" spans="8:11" ht="12.75" hidden="1">
      <c r="H428" s="6">
        <f t="shared" si="5"/>
        <v>0</v>
      </c>
      <c r="I428" s="24">
        <f t="shared" si="4"/>
        <v>0</v>
      </c>
      <c r="K428" s="2">
        <v>515</v>
      </c>
    </row>
    <row r="429" spans="8:11" ht="12.75" hidden="1">
      <c r="H429" s="6">
        <f t="shared" si="5"/>
        <v>0</v>
      </c>
      <c r="I429" s="24">
        <f t="shared" si="4"/>
        <v>0</v>
      </c>
      <c r="K429" s="2">
        <v>515</v>
      </c>
    </row>
    <row r="430" spans="8:11" ht="12.75" hidden="1">
      <c r="H430" s="6">
        <f t="shared" si="5"/>
        <v>0</v>
      </c>
      <c r="I430" s="24">
        <f t="shared" si="4"/>
        <v>0</v>
      </c>
      <c r="K430" s="2">
        <v>515</v>
      </c>
    </row>
    <row r="431" spans="8:11" ht="12.75" hidden="1">
      <c r="H431" s="6">
        <f t="shared" si="5"/>
        <v>0</v>
      </c>
      <c r="I431" s="24">
        <f t="shared" si="4"/>
        <v>0</v>
      </c>
      <c r="K431" s="2">
        <v>515</v>
      </c>
    </row>
    <row r="432" spans="8:11" ht="12.75" hidden="1">
      <c r="H432" s="6">
        <f t="shared" si="5"/>
        <v>0</v>
      </c>
      <c r="I432" s="24">
        <f t="shared" si="4"/>
        <v>0</v>
      </c>
      <c r="K432" s="2">
        <v>515</v>
      </c>
    </row>
    <row r="433" spans="8:11" ht="12.75" hidden="1">
      <c r="H433" s="6">
        <f t="shared" si="5"/>
        <v>0</v>
      </c>
      <c r="I433" s="24">
        <f aca="true" t="shared" si="6" ref="I433:I496">+B433/K433</f>
        <v>0</v>
      </c>
      <c r="K433" s="2">
        <v>515</v>
      </c>
    </row>
    <row r="434" spans="8:11" ht="12.75" hidden="1">
      <c r="H434" s="6">
        <f t="shared" si="5"/>
        <v>0</v>
      </c>
      <c r="I434" s="24">
        <f t="shared" si="6"/>
        <v>0</v>
      </c>
      <c r="K434" s="2">
        <v>515</v>
      </c>
    </row>
    <row r="435" spans="8:11" ht="12.75" hidden="1">
      <c r="H435" s="6">
        <f t="shared" si="5"/>
        <v>0</v>
      </c>
      <c r="I435" s="24">
        <f t="shared" si="6"/>
        <v>0</v>
      </c>
      <c r="K435" s="2">
        <v>515</v>
      </c>
    </row>
    <row r="436" spans="8:11" ht="12.75" hidden="1">
      <c r="H436" s="6">
        <f t="shared" si="5"/>
        <v>0</v>
      </c>
      <c r="I436" s="24">
        <f t="shared" si="6"/>
        <v>0</v>
      </c>
      <c r="K436" s="2">
        <v>515</v>
      </c>
    </row>
    <row r="437" spans="8:11" ht="12.75" hidden="1">
      <c r="H437" s="6">
        <f t="shared" si="5"/>
        <v>0</v>
      </c>
      <c r="I437" s="24">
        <f t="shared" si="6"/>
        <v>0</v>
      </c>
      <c r="K437" s="2">
        <v>515</v>
      </c>
    </row>
    <row r="438" spans="8:11" ht="12.75" hidden="1">
      <c r="H438" s="6">
        <f t="shared" si="5"/>
        <v>0</v>
      </c>
      <c r="I438" s="24">
        <f t="shared" si="6"/>
        <v>0</v>
      </c>
      <c r="K438" s="2">
        <v>515</v>
      </c>
    </row>
    <row r="439" spans="8:11" ht="12.75" hidden="1">
      <c r="H439" s="6">
        <f t="shared" si="5"/>
        <v>0</v>
      </c>
      <c r="I439" s="24">
        <f t="shared" si="6"/>
        <v>0</v>
      </c>
      <c r="K439" s="2">
        <v>515</v>
      </c>
    </row>
    <row r="440" spans="8:11" ht="12.75" hidden="1">
      <c r="H440" s="6">
        <f aca="true" t="shared" si="7" ref="H440:H452">H439-B440</f>
        <v>0</v>
      </c>
      <c r="I440" s="24">
        <f t="shared" si="6"/>
        <v>0</v>
      </c>
      <c r="K440" s="2">
        <v>515</v>
      </c>
    </row>
    <row r="441" spans="8:11" ht="12.75" hidden="1">
      <c r="H441" s="6">
        <f t="shared" si="7"/>
        <v>0</v>
      </c>
      <c r="I441" s="24">
        <f t="shared" si="6"/>
        <v>0</v>
      </c>
      <c r="K441" s="2">
        <v>515</v>
      </c>
    </row>
    <row r="442" spans="8:11" ht="12.75" hidden="1">
      <c r="H442" s="6">
        <f t="shared" si="7"/>
        <v>0</v>
      </c>
      <c r="I442" s="24">
        <f t="shared" si="6"/>
        <v>0</v>
      </c>
      <c r="K442" s="2">
        <v>515</v>
      </c>
    </row>
    <row r="443" spans="8:11" ht="12.75" hidden="1">
      <c r="H443" s="6">
        <f t="shared" si="7"/>
        <v>0</v>
      </c>
      <c r="I443" s="24">
        <f t="shared" si="6"/>
        <v>0</v>
      </c>
      <c r="K443" s="2">
        <v>515</v>
      </c>
    </row>
    <row r="444" spans="8:11" ht="12.75" hidden="1">
      <c r="H444" s="6">
        <f t="shared" si="7"/>
        <v>0</v>
      </c>
      <c r="I444" s="24">
        <f t="shared" si="6"/>
        <v>0</v>
      </c>
      <c r="K444" s="2">
        <v>515</v>
      </c>
    </row>
    <row r="445" spans="8:11" ht="12.75" hidden="1">
      <c r="H445" s="6">
        <f t="shared" si="7"/>
        <v>0</v>
      </c>
      <c r="I445" s="24">
        <f t="shared" si="6"/>
        <v>0</v>
      </c>
      <c r="K445" s="2">
        <v>515</v>
      </c>
    </row>
    <row r="446" spans="8:11" ht="12.75" hidden="1">
      <c r="H446" s="6">
        <f t="shared" si="7"/>
        <v>0</v>
      </c>
      <c r="I446" s="24">
        <f t="shared" si="6"/>
        <v>0</v>
      </c>
      <c r="K446" s="2">
        <v>515</v>
      </c>
    </row>
    <row r="447" spans="8:11" ht="12.75" hidden="1">
      <c r="H447" s="6">
        <f t="shared" si="7"/>
        <v>0</v>
      </c>
      <c r="I447" s="24">
        <f t="shared" si="6"/>
        <v>0</v>
      </c>
      <c r="K447" s="2">
        <v>515</v>
      </c>
    </row>
    <row r="448" spans="8:11" ht="12.75" hidden="1">
      <c r="H448" s="6">
        <f t="shared" si="7"/>
        <v>0</v>
      </c>
      <c r="I448" s="24">
        <f t="shared" si="6"/>
        <v>0</v>
      </c>
      <c r="K448" s="2">
        <v>515</v>
      </c>
    </row>
    <row r="449" spans="8:11" ht="12.75" hidden="1">
      <c r="H449" s="6">
        <f t="shared" si="7"/>
        <v>0</v>
      </c>
      <c r="I449" s="24">
        <f t="shared" si="6"/>
        <v>0</v>
      </c>
      <c r="K449" s="2">
        <v>515</v>
      </c>
    </row>
    <row r="450" spans="8:11" ht="12.75" hidden="1">
      <c r="H450" s="6">
        <f t="shared" si="7"/>
        <v>0</v>
      </c>
      <c r="I450" s="24">
        <f t="shared" si="6"/>
        <v>0</v>
      </c>
      <c r="K450" s="2">
        <v>515</v>
      </c>
    </row>
    <row r="451" spans="8:11" ht="12.75" hidden="1">
      <c r="H451" s="6">
        <f t="shared" si="7"/>
        <v>0</v>
      </c>
      <c r="I451" s="24">
        <f t="shared" si="6"/>
        <v>0</v>
      </c>
      <c r="K451" s="2">
        <v>515</v>
      </c>
    </row>
    <row r="452" spans="8:11" ht="12.75" hidden="1">
      <c r="H452" s="6">
        <f t="shared" si="7"/>
        <v>0</v>
      </c>
      <c r="I452" s="24">
        <f t="shared" si="6"/>
        <v>0</v>
      </c>
      <c r="K452" s="2">
        <v>515</v>
      </c>
    </row>
    <row r="453" spans="2:11" ht="12.75" hidden="1">
      <c r="B453" s="34"/>
      <c r="C453" s="35"/>
      <c r="D453" s="14"/>
      <c r="E453" s="35"/>
      <c r="G453" s="33"/>
      <c r="H453" s="6">
        <f aca="true" t="shared" si="8" ref="H453:H460">H452-B453</f>
        <v>0</v>
      </c>
      <c r="I453" s="24">
        <f t="shared" si="6"/>
        <v>0</v>
      </c>
      <c r="K453" s="2">
        <v>515</v>
      </c>
    </row>
    <row r="454" spans="2:11" ht="12.75" hidden="1">
      <c r="B454" s="36"/>
      <c r="C454" s="14"/>
      <c r="D454" s="14"/>
      <c r="E454" s="37"/>
      <c r="G454" s="38"/>
      <c r="H454" s="6">
        <f t="shared" si="8"/>
        <v>0</v>
      </c>
      <c r="I454" s="24">
        <f t="shared" si="6"/>
        <v>0</v>
      </c>
      <c r="K454" s="2">
        <v>515</v>
      </c>
    </row>
    <row r="455" spans="2:11" ht="12.75" hidden="1">
      <c r="B455" s="31"/>
      <c r="C455" s="14"/>
      <c r="D455" s="14"/>
      <c r="E455" s="14"/>
      <c r="G455" s="32"/>
      <c r="H455" s="6">
        <f t="shared" si="8"/>
        <v>0</v>
      </c>
      <c r="I455" s="24">
        <f t="shared" si="6"/>
        <v>0</v>
      </c>
      <c r="K455" s="2">
        <v>515</v>
      </c>
    </row>
    <row r="456" spans="1:11" s="17" customFormat="1" ht="12.75" hidden="1">
      <c r="A456" s="14"/>
      <c r="B456" s="31"/>
      <c r="C456" s="14"/>
      <c r="D456" s="14"/>
      <c r="E456" s="14"/>
      <c r="F456" s="29"/>
      <c r="G456" s="32"/>
      <c r="H456" s="6">
        <f t="shared" si="8"/>
        <v>0</v>
      </c>
      <c r="I456" s="43">
        <f t="shared" si="6"/>
        <v>0</v>
      </c>
      <c r="K456" s="2">
        <v>515</v>
      </c>
    </row>
    <row r="457" spans="3:11" ht="12.75" hidden="1">
      <c r="C457" s="14"/>
      <c r="D457" s="14"/>
      <c r="H457" s="6">
        <f t="shared" si="8"/>
        <v>0</v>
      </c>
      <c r="I457" s="24">
        <f t="shared" si="6"/>
        <v>0</v>
      </c>
      <c r="K457" s="2">
        <v>515</v>
      </c>
    </row>
    <row r="458" spans="8:11" ht="12.75" hidden="1">
      <c r="H458" s="6">
        <f t="shared" si="8"/>
        <v>0</v>
      </c>
      <c r="I458" s="24">
        <f t="shared" si="6"/>
        <v>0</v>
      </c>
      <c r="K458" s="2">
        <v>515</v>
      </c>
    </row>
    <row r="459" spans="8:11" ht="12.75" hidden="1">
      <c r="H459" s="6">
        <f t="shared" si="8"/>
        <v>0</v>
      </c>
      <c r="I459" s="24">
        <f t="shared" si="6"/>
        <v>0</v>
      </c>
      <c r="K459" s="2">
        <v>515</v>
      </c>
    </row>
    <row r="460" spans="2:12" ht="12.75" hidden="1">
      <c r="B460" s="39"/>
      <c r="C460" s="40"/>
      <c r="D460" s="40"/>
      <c r="E460" s="40"/>
      <c r="G460" s="41"/>
      <c r="H460" s="6">
        <f t="shared" si="8"/>
        <v>0</v>
      </c>
      <c r="I460" s="24">
        <f t="shared" si="6"/>
        <v>0</v>
      </c>
      <c r="J460" s="39"/>
      <c r="K460" s="2">
        <v>515</v>
      </c>
      <c r="L460" s="42">
        <v>500</v>
      </c>
    </row>
    <row r="461" spans="8:11" ht="12.75" hidden="1">
      <c r="H461" s="6">
        <f aca="true" t="shared" si="9" ref="H461:H524">H460-B461</f>
        <v>0</v>
      </c>
      <c r="I461" s="24">
        <f t="shared" si="6"/>
        <v>0</v>
      </c>
      <c r="K461" s="2">
        <v>515</v>
      </c>
    </row>
    <row r="462" spans="8:11" ht="12.75" hidden="1">
      <c r="H462" s="6">
        <f t="shared" si="9"/>
        <v>0</v>
      </c>
      <c r="I462" s="24">
        <f t="shared" si="6"/>
        <v>0</v>
      </c>
      <c r="K462" s="2">
        <v>515</v>
      </c>
    </row>
    <row r="463" spans="8:11" ht="12.75" hidden="1">
      <c r="H463" s="6">
        <f t="shared" si="9"/>
        <v>0</v>
      </c>
      <c r="I463" s="24">
        <f t="shared" si="6"/>
        <v>0</v>
      </c>
      <c r="K463" s="2">
        <v>515</v>
      </c>
    </row>
    <row r="464" spans="6:11" ht="12.75" hidden="1">
      <c r="F464" s="32"/>
      <c r="H464" s="6">
        <f t="shared" si="9"/>
        <v>0</v>
      </c>
      <c r="I464" s="24">
        <f t="shared" si="6"/>
        <v>0</v>
      </c>
      <c r="K464" s="2">
        <v>515</v>
      </c>
    </row>
    <row r="465" spans="6:11" ht="12.75" hidden="1">
      <c r="F465" s="32"/>
      <c r="H465" s="6">
        <f t="shared" si="9"/>
        <v>0</v>
      </c>
      <c r="I465" s="24">
        <f t="shared" si="6"/>
        <v>0</v>
      </c>
      <c r="K465" s="2">
        <v>515</v>
      </c>
    </row>
    <row r="466" spans="6:11" ht="12.75" hidden="1">
      <c r="F466" s="32"/>
      <c r="H466" s="6">
        <f t="shared" si="9"/>
        <v>0</v>
      </c>
      <c r="I466" s="24">
        <f t="shared" si="6"/>
        <v>0</v>
      </c>
      <c r="K466" s="2">
        <v>515</v>
      </c>
    </row>
    <row r="467" spans="6:11" ht="12.75" hidden="1">
      <c r="F467" s="32"/>
      <c r="H467" s="6">
        <f t="shared" si="9"/>
        <v>0</v>
      </c>
      <c r="I467" s="24">
        <f t="shared" si="6"/>
        <v>0</v>
      </c>
      <c r="K467" s="2">
        <v>515</v>
      </c>
    </row>
    <row r="468" spans="6:11" ht="12.75" hidden="1">
      <c r="F468" s="32"/>
      <c r="H468" s="6">
        <f t="shared" si="9"/>
        <v>0</v>
      </c>
      <c r="I468" s="24">
        <f t="shared" si="6"/>
        <v>0</v>
      </c>
      <c r="K468" s="2">
        <v>515</v>
      </c>
    </row>
    <row r="469" spans="6:11" ht="12.75" hidden="1">
      <c r="F469" s="32"/>
      <c r="H469" s="6">
        <f t="shared" si="9"/>
        <v>0</v>
      </c>
      <c r="I469" s="24">
        <f t="shared" si="6"/>
        <v>0</v>
      </c>
      <c r="K469" s="2">
        <v>515</v>
      </c>
    </row>
    <row r="470" spans="8:11" ht="12.75" hidden="1">
      <c r="H470" s="6">
        <f t="shared" si="9"/>
        <v>0</v>
      </c>
      <c r="I470" s="24">
        <f t="shared" si="6"/>
        <v>0</v>
      </c>
      <c r="K470" s="2">
        <v>515</v>
      </c>
    </row>
    <row r="471" spans="8:11" ht="12.75" hidden="1">
      <c r="H471" s="6">
        <f t="shared" si="9"/>
        <v>0</v>
      </c>
      <c r="I471" s="24">
        <f t="shared" si="6"/>
        <v>0</v>
      </c>
      <c r="K471" s="2">
        <v>515</v>
      </c>
    </row>
    <row r="472" spans="8:11" ht="12.75" hidden="1">
      <c r="H472" s="6">
        <f t="shared" si="9"/>
        <v>0</v>
      </c>
      <c r="I472" s="24">
        <f t="shared" si="6"/>
        <v>0</v>
      </c>
      <c r="K472" s="2">
        <v>515</v>
      </c>
    </row>
    <row r="473" spans="8:11" ht="12.75" hidden="1">
      <c r="H473" s="6">
        <f t="shared" si="9"/>
        <v>0</v>
      </c>
      <c r="I473" s="24">
        <f t="shared" si="6"/>
        <v>0</v>
      </c>
      <c r="K473" s="2">
        <v>515</v>
      </c>
    </row>
    <row r="474" spans="8:11" ht="12.75" hidden="1">
      <c r="H474" s="6">
        <f t="shared" si="9"/>
        <v>0</v>
      </c>
      <c r="I474" s="24">
        <f t="shared" si="6"/>
        <v>0</v>
      </c>
      <c r="K474" s="2">
        <v>515</v>
      </c>
    </row>
    <row r="475" spans="8:11" ht="12.75" hidden="1">
      <c r="H475" s="6">
        <f t="shared" si="9"/>
        <v>0</v>
      </c>
      <c r="I475" s="24">
        <f t="shared" si="6"/>
        <v>0</v>
      </c>
      <c r="K475" s="2">
        <v>515</v>
      </c>
    </row>
    <row r="476" spans="8:11" ht="12.75" hidden="1">
      <c r="H476" s="6">
        <f t="shared" si="9"/>
        <v>0</v>
      </c>
      <c r="I476" s="24">
        <f t="shared" si="6"/>
        <v>0</v>
      </c>
      <c r="K476" s="2">
        <v>515</v>
      </c>
    </row>
    <row r="477" spans="8:11" ht="12.75" hidden="1">
      <c r="H477" s="6">
        <f t="shared" si="9"/>
        <v>0</v>
      </c>
      <c r="I477" s="24">
        <f t="shared" si="6"/>
        <v>0</v>
      </c>
      <c r="K477" s="2">
        <v>515</v>
      </c>
    </row>
    <row r="478" spans="8:11" ht="12.75" hidden="1">
      <c r="H478" s="6">
        <f t="shared" si="9"/>
        <v>0</v>
      </c>
      <c r="I478" s="24">
        <f t="shared" si="6"/>
        <v>0</v>
      </c>
      <c r="K478" s="2">
        <v>515</v>
      </c>
    </row>
    <row r="479" spans="8:11" ht="12.75" hidden="1">
      <c r="H479" s="6">
        <f t="shared" si="9"/>
        <v>0</v>
      </c>
      <c r="I479" s="24">
        <f t="shared" si="6"/>
        <v>0</v>
      </c>
      <c r="K479" s="2">
        <v>515</v>
      </c>
    </row>
    <row r="480" spans="8:11" ht="12.75" hidden="1">
      <c r="H480" s="6">
        <f t="shared" si="9"/>
        <v>0</v>
      </c>
      <c r="I480" s="24">
        <f t="shared" si="6"/>
        <v>0</v>
      </c>
      <c r="K480" s="2">
        <v>515</v>
      </c>
    </row>
    <row r="481" spans="8:11" ht="12.75" hidden="1">
      <c r="H481" s="6">
        <f t="shared" si="9"/>
        <v>0</v>
      </c>
      <c r="I481" s="24">
        <f t="shared" si="6"/>
        <v>0</v>
      </c>
      <c r="K481" s="2">
        <v>515</v>
      </c>
    </row>
    <row r="482" spans="8:11" ht="12.75" hidden="1">
      <c r="H482" s="6">
        <f t="shared" si="9"/>
        <v>0</v>
      </c>
      <c r="I482" s="24">
        <f t="shared" si="6"/>
        <v>0</v>
      </c>
      <c r="K482" s="2">
        <v>515</v>
      </c>
    </row>
    <row r="483" spans="8:11" ht="12.75" hidden="1">
      <c r="H483" s="6">
        <f t="shared" si="9"/>
        <v>0</v>
      </c>
      <c r="I483" s="24">
        <f t="shared" si="6"/>
        <v>0</v>
      </c>
      <c r="K483" s="2">
        <v>515</v>
      </c>
    </row>
    <row r="484" spans="8:11" ht="12.75" hidden="1">
      <c r="H484" s="6">
        <f t="shared" si="9"/>
        <v>0</v>
      </c>
      <c r="I484" s="24">
        <f t="shared" si="6"/>
        <v>0</v>
      </c>
      <c r="K484" s="2">
        <v>515</v>
      </c>
    </row>
    <row r="485" spans="8:11" ht="12.75" hidden="1">
      <c r="H485" s="6">
        <f t="shared" si="9"/>
        <v>0</v>
      </c>
      <c r="I485" s="24">
        <f t="shared" si="6"/>
        <v>0</v>
      </c>
      <c r="K485" s="2">
        <v>515</v>
      </c>
    </row>
    <row r="486" spans="8:11" ht="12.75" hidden="1">
      <c r="H486" s="6">
        <f t="shared" si="9"/>
        <v>0</v>
      </c>
      <c r="I486" s="24">
        <f t="shared" si="6"/>
        <v>0</v>
      </c>
      <c r="K486" s="2">
        <v>515</v>
      </c>
    </row>
    <row r="487" spans="8:11" ht="12.75" hidden="1">
      <c r="H487" s="6">
        <f t="shared" si="9"/>
        <v>0</v>
      </c>
      <c r="I487" s="24">
        <f t="shared" si="6"/>
        <v>0</v>
      </c>
      <c r="K487" s="2">
        <v>515</v>
      </c>
    </row>
    <row r="488" spans="8:11" ht="12.75" hidden="1">
      <c r="H488" s="6">
        <f t="shared" si="9"/>
        <v>0</v>
      </c>
      <c r="I488" s="24">
        <f t="shared" si="6"/>
        <v>0</v>
      </c>
      <c r="K488" s="2">
        <v>515</v>
      </c>
    </row>
    <row r="489" spans="8:11" ht="12.75" hidden="1">
      <c r="H489" s="6">
        <f t="shared" si="9"/>
        <v>0</v>
      </c>
      <c r="I489" s="24">
        <f t="shared" si="6"/>
        <v>0</v>
      </c>
      <c r="K489" s="2">
        <v>515</v>
      </c>
    </row>
    <row r="490" spans="8:11" ht="12.75" hidden="1">
      <c r="H490" s="6">
        <f t="shared" si="9"/>
        <v>0</v>
      </c>
      <c r="I490" s="24">
        <f t="shared" si="6"/>
        <v>0</v>
      </c>
      <c r="K490" s="2">
        <v>515</v>
      </c>
    </row>
    <row r="491" spans="8:11" ht="12.75" hidden="1">
      <c r="H491" s="6">
        <f t="shared" si="9"/>
        <v>0</v>
      </c>
      <c r="I491" s="24">
        <f t="shared" si="6"/>
        <v>0</v>
      </c>
      <c r="K491" s="2">
        <v>515</v>
      </c>
    </row>
    <row r="492" spans="8:11" ht="12.75" hidden="1">
      <c r="H492" s="6">
        <f t="shared" si="9"/>
        <v>0</v>
      </c>
      <c r="I492" s="24">
        <f t="shared" si="6"/>
        <v>0</v>
      </c>
      <c r="K492" s="2">
        <v>515</v>
      </c>
    </row>
    <row r="493" spans="8:11" ht="12.75" hidden="1">
      <c r="H493" s="6">
        <f t="shared" si="9"/>
        <v>0</v>
      </c>
      <c r="I493" s="24">
        <f t="shared" si="6"/>
        <v>0</v>
      </c>
      <c r="K493" s="2">
        <v>515</v>
      </c>
    </row>
    <row r="494" spans="8:11" ht="12.75" hidden="1">
      <c r="H494" s="6">
        <f t="shared" si="9"/>
        <v>0</v>
      </c>
      <c r="I494" s="24">
        <f t="shared" si="6"/>
        <v>0</v>
      </c>
      <c r="K494" s="2">
        <v>515</v>
      </c>
    </row>
    <row r="495" spans="8:11" ht="12.75" hidden="1">
      <c r="H495" s="6">
        <f t="shared" si="9"/>
        <v>0</v>
      </c>
      <c r="I495" s="24">
        <f t="shared" si="6"/>
        <v>0</v>
      </c>
      <c r="K495" s="2">
        <v>515</v>
      </c>
    </row>
    <row r="496" spans="8:11" ht="12.75" hidden="1">
      <c r="H496" s="6">
        <f t="shared" si="9"/>
        <v>0</v>
      </c>
      <c r="I496" s="24">
        <f t="shared" si="6"/>
        <v>0</v>
      </c>
      <c r="K496" s="2">
        <v>515</v>
      </c>
    </row>
    <row r="497" spans="8:11" ht="12.75" hidden="1">
      <c r="H497" s="6">
        <f t="shared" si="9"/>
        <v>0</v>
      </c>
      <c r="I497" s="24">
        <f aca="true" t="shared" si="10" ref="I497:I560">+B497/K497</f>
        <v>0</v>
      </c>
      <c r="K497" s="2">
        <v>515</v>
      </c>
    </row>
    <row r="498" spans="8:11" ht="12.75" hidden="1">
      <c r="H498" s="6">
        <f t="shared" si="9"/>
        <v>0</v>
      </c>
      <c r="I498" s="24">
        <f t="shared" si="10"/>
        <v>0</v>
      </c>
      <c r="K498" s="2">
        <v>515</v>
      </c>
    </row>
    <row r="499" spans="8:11" ht="12.75" hidden="1">
      <c r="H499" s="6">
        <f t="shared" si="9"/>
        <v>0</v>
      </c>
      <c r="I499" s="24">
        <f t="shared" si="10"/>
        <v>0</v>
      </c>
      <c r="K499" s="2">
        <v>515</v>
      </c>
    </row>
    <row r="500" spans="8:11" ht="12.75" hidden="1">
      <c r="H500" s="6">
        <f t="shared" si="9"/>
        <v>0</v>
      </c>
      <c r="I500" s="24">
        <f t="shared" si="10"/>
        <v>0</v>
      </c>
      <c r="K500" s="2">
        <v>515</v>
      </c>
    </row>
    <row r="501" spans="8:11" ht="12.75" hidden="1">
      <c r="H501" s="6">
        <f t="shared" si="9"/>
        <v>0</v>
      </c>
      <c r="I501" s="24">
        <f t="shared" si="10"/>
        <v>0</v>
      </c>
      <c r="K501" s="2">
        <v>515</v>
      </c>
    </row>
    <row r="502" spans="8:11" ht="12.75" hidden="1">
      <c r="H502" s="6">
        <f t="shared" si="9"/>
        <v>0</v>
      </c>
      <c r="I502" s="24">
        <f t="shared" si="10"/>
        <v>0</v>
      </c>
      <c r="K502" s="2">
        <v>515</v>
      </c>
    </row>
    <row r="503" spans="8:11" ht="12.75" hidden="1">
      <c r="H503" s="6">
        <f t="shared" si="9"/>
        <v>0</v>
      </c>
      <c r="I503" s="24">
        <f t="shared" si="10"/>
        <v>0</v>
      </c>
      <c r="K503" s="2">
        <v>515</v>
      </c>
    </row>
    <row r="504" spans="8:11" ht="12.75" hidden="1">
      <c r="H504" s="6">
        <f t="shared" si="9"/>
        <v>0</v>
      </c>
      <c r="I504" s="24">
        <f t="shared" si="10"/>
        <v>0</v>
      </c>
      <c r="K504" s="2">
        <v>515</v>
      </c>
    </row>
    <row r="505" spans="8:11" ht="12.75" hidden="1">
      <c r="H505" s="6">
        <f t="shared" si="9"/>
        <v>0</v>
      </c>
      <c r="I505" s="24">
        <f t="shared" si="10"/>
        <v>0</v>
      </c>
      <c r="K505" s="2">
        <v>515</v>
      </c>
    </row>
    <row r="506" spans="8:11" ht="12.75" hidden="1">
      <c r="H506" s="6">
        <f t="shared" si="9"/>
        <v>0</v>
      </c>
      <c r="I506" s="24">
        <f t="shared" si="10"/>
        <v>0</v>
      </c>
      <c r="K506" s="2">
        <v>515</v>
      </c>
    </row>
    <row r="507" spans="8:11" ht="12.75" hidden="1">
      <c r="H507" s="6">
        <f t="shared" si="9"/>
        <v>0</v>
      </c>
      <c r="I507" s="24">
        <f t="shared" si="10"/>
        <v>0</v>
      </c>
      <c r="K507" s="2">
        <v>515</v>
      </c>
    </row>
    <row r="508" spans="8:11" ht="12.75" hidden="1">
      <c r="H508" s="6">
        <f t="shared" si="9"/>
        <v>0</v>
      </c>
      <c r="I508" s="24">
        <f t="shared" si="10"/>
        <v>0</v>
      </c>
      <c r="K508" s="2">
        <v>515</v>
      </c>
    </row>
    <row r="509" spans="8:11" ht="12.75" hidden="1">
      <c r="H509" s="6">
        <f t="shared" si="9"/>
        <v>0</v>
      </c>
      <c r="I509" s="24">
        <f t="shared" si="10"/>
        <v>0</v>
      </c>
      <c r="K509" s="2">
        <v>515</v>
      </c>
    </row>
    <row r="510" spans="8:11" ht="12.75" hidden="1">
      <c r="H510" s="6">
        <f t="shared" si="9"/>
        <v>0</v>
      </c>
      <c r="I510" s="24">
        <f t="shared" si="10"/>
        <v>0</v>
      </c>
      <c r="K510" s="2">
        <v>515</v>
      </c>
    </row>
    <row r="511" spans="8:11" ht="12.75" hidden="1">
      <c r="H511" s="6">
        <f t="shared" si="9"/>
        <v>0</v>
      </c>
      <c r="I511" s="24">
        <f t="shared" si="10"/>
        <v>0</v>
      </c>
      <c r="K511" s="2">
        <v>515</v>
      </c>
    </row>
    <row r="512" spans="8:11" ht="12.75" hidden="1">
      <c r="H512" s="6">
        <f t="shared" si="9"/>
        <v>0</v>
      </c>
      <c r="I512" s="24">
        <f t="shared" si="10"/>
        <v>0</v>
      </c>
      <c r="K512" s="2">
        <v>515</v>
      </c>
    </row>
    <row r="513" spans="8:11" ht="12.75" hidden="1">
      <c r="H513" s="6">
        <f t="shared" si="9"/>
        <v>0</v>
      </c>
      <c r="I513" s="24">
        <f t="shared" si="10"/>
        <v>0</v>
      </c>
      <c r="K513" s="2">
        <v>515</v>
      </c>
    </row>
    <row r="514" spans="8:11" ht="12.75" hidden="1">
      <c r="H514" s="6">
        <f t="shared" si="9"/>
        <v>0</v>
      </c>
      <c r="I514" s="24">
        <f t="shared" si="10"/>
        <v>0</v>
      </c>
      <c r="K514" s="2">
        <v>515</v>
      </c>
    </row>
    <row r="515" spans="8:11" ht="12.75" hidden="1">
      <c r="H515" s="6">
        <f t="shared" si="9"/>
        <v>0</v>
      </c>
      <c r="I515" s="24">
        <f t="shared" si="10"/>
        <v>0</v>
      </c>
      <c r="K515" s="2">
        <v>515</v>
      </c>
    </row>
    <row r="516" spans="8:11" ht="12.75" hidden="1">
      <c r="H516" s="6">
        <f t="shared" si="9"/>
        <v>0</v>
      </c>
      <c r="I516" s="24">
        <f t="shared" si="10"/>
        <v>0</v>
      </c>
      <c r="K516" s="2">
        <v>515</v>
      </c>
    </row>
    <row r="517" spans="8:11" ht="12.75" hidden="1">
      <c r="H517" s="6">
        <f t="shared" si="9"/>
        <v>0</v>
      </c>
      <c r="I517" s="24">
        <f t="shared" si="10"/>
        <v>0</v>
      </c>
      <c r="K517" s="2">
        <v>515</v>
      </c>
    </row>
    <row r="518" spans="8:11" ht="12.75" hidden="1">
      <c r="H518" s="6">
        <f t="shared" si="9"/>
        <v>0</v>
      </c>
      <c r="I518" s="24">
        <f t="shared" si="10"/>
        <v>0</v>
      </c>
      <c r="K518" s="2">
        <v>515</v>
      </c>
    </row>
    <row r="519" spans="8:11" ht="12.75" hidden="1">
      <c r="H519" s="6">
        <f t="shared" si="9"/>
        <v>0</v>
      </c>
      <c r="I519" s="24">
        <f t="shared" si="10"/>
        <v>0</v>
      </c>
      <c r="K519" s="2">
        <v>515</v>
      </c>
    </row>
    <row r="520" spans="8:11" ht="12.75" hidden="1">
      <c r="H520" s="6">
        <f t="shared" si="9"/>
        <v>0</v>
      </c>
      <c r="I520" s="24">
        <f t="shared" si="10"/>
        <v>0</v>
      </c>
      <c r="K520" s="2">
        <v>515</v>
      </c>
    </row>
    <row r="521" spans="8:11" ht="12.75" hidden="1">
      <c r="H521" s="6">
        <f t="shared" si="9"/>
        <v>0</v>
      </c>
      <c r="I521" s="24">
        <f t="shared" si="10"/>
        <v>0</v>
      </c>
      <c r="K521" s="2">
        <v>515</v>
      </c>
    </row>
    <row r="522" spans="8:11" ht="12.75" hidden="1">
      <c r="H522" s="6">
        <f t="shared" si="9"/>
        <v>0</v>
      </c>
      <c r="I522" s="24">
        <f t="shared" si="10"/>
        <v>0</v>
      </c>
      <c r="K522" s="2">
        <v>515</v>
      </c>
    </row>
    <row r="523" spans="8:11" ht="12.75" hidden="1">
      <c r="H523" s="6">
        <f t="shared" si="9"/>
        <v>0</v>
      </c>
      <c r="I523" s="24">
        <f t="shared" si="10"/>
        <v>0</v>
      </c>
      <c r="K523" s="2">
        <v>515</v>
      </c>
    </row>
    <row r="524" spans="8:11" ht="12.75" hidden="1">
      <c r="H524" s="6">
        <f t="shared" si="9"/>
        <v>0</v>
      </c>
      <c r="I524" s="24">
        <f t="shared" si="10"/>
        <v>0</v>
      </c>
      <c r="K524" s="2">
        <v>515</v>
      </c>
    </row>
    <row r="525" spans="8:11" ht="12.75" hidden="1">
      <c r="H525" s="6">
        <f aca="true" t="shared" si="11" ref="H525:H600">H524-B525</f>
        <v>0</v>
      </c>
      <c r="I525" s="24">
        <f t="shared" si="10"/>
        <v>0</v>
      </c>
      <c r="K525" s="2">
        <v>515</v>
      </c>
    </row>
    <row r="526" spans="8:11" ht="12.75" hidden="1">
      <c r="H526" s="6">
        <f t="shared" si="11"/>
        <v>0</v>
      </c>
      <c r="I526" s="24">
        <f t="shared" si="10"/>
        <v>0</v>
      </c>
      <c r="K526" s="2">
        <v>515</v>
      </c>
    </row>
    <row r="527" spans="8:11" ht="12.75" hidden="1">
      <c r="H527" s="6">
        <f t="shared" si="11"/>
        <v>0</v>
      </c>
      <c r="I527" s="24">
        <f t="shared" si="10"/>
        <v>0</v>
      </c>
      <c r="K527" s="2">
        <v>515</v>
      </c>
    </row>
    <row r="528" spans="8:11" ht="12.75" hidden="1">
      <c r="H528" s="6">
        <f t="shared" si="11"/>
        <v>0</v>
      </c>
      <c r="I528" s="24">
        <f t="shared" si="10"/>
        <v>0</v>
      </c>
      <c r="K528" s="2">
        <v>515</v>
      </c>
    </row>
    <row r="529" spans="8:11" ht="12.75" hidden="1">
      <c r="H529" s="6">
        <f t="shared" si="11"/>
        <v>0</v>
      </c>
      <c r="I529" s="24">
        <f t="shared" si="10"/>
        <v>0</v>
      </c>
      <c r="K529" s="2">
        <v>515</v>
      </c>
    </row>
    <row r="530" spans="8:11" ht="12.75" hidden="1">
      <c r="H530" s="6">
        <f t="shared" si="11"/>
        <v>0</v>
      </c>
      <c r="I530" s="24">
        <f t="shared" si="10"/>
        <v>0</v>
      </c>
      <c r="K530" s="2">
        <v>515</v>
      </c>
    </row>
    <row r="531" spans="8:11" ht="12.75" hidden="1">
      <c r="H531" s="6">
        <f t="shared" si="11"/>
        <v>0</v>
      </c>
      <c r="I531" s="24">
        <f t="shared" si="10"/>
        <v>0</v>
      </c>
      <c r="K531" s="2">
        <v>515</v>
      </c>
    </row>
    <row r="532" spans="8:11" ht="12.75" hidden="1">
      <c r="H532" s="6">
        <f t="shared" si="11"/>
        <v>0</v>
      </c>
      <c r="I532" s="24">
        <f t="shared" si="10"/>
        <v>0</v>
      </c>
      <c r="K532" s="2">
        <v>515</v>
      </c>
    </row>
    <row r="533" spans="8:11" ht="12.75" hidden="1">
      <c r="H533" s="6">
        <f t="shared" si="11"/>
        <v>0</v>
      </c>
      <c r="I533" s="24">
        <f t="shared" si="10"/>
        <v>0</v>
      </c>
      <c r="K533" s="2">
        <v>515</v>
      </c>
    </row>
    <row r="534" spans="8:11" ht="12.75" hidden="1">
      <c r="H534" s="6">
        <f t="shared" si="11"/>
        <v>0</v>
      </c>
      <c r="I534" s="24">
        <f t="shared" si="10"/>
        <v>0</v>
      </c>
      <c r="K534" s="2">
        <v>515</v>
      </c>
    </row>
    <row r="535" spans="8:11" ht="12.75" hidden="1">
      <c r="H535" s="6">
        <f t="shared" si="11"/>
        <v>0</v>
      </c>
      <c r="I535" s="24">
        <f t="shared" si="10"/>
        <v>0</v>
      </c>
      <c r="K535" s="2">
        <v>515</v>
      </c>
    </row>
    <row r="536" spans="8:11" ht="12.75" hidden="1">
      <c r="H536" s="6">
        <f t="shared" si="11"/>
        <v>0</v>
      </c>
      <c r="I536" s="24">
        <f t="shared" si="10"/>
        <v>0</v>
      </c>
      <c r="K536" s="2">
        <v>515</v>
      </c>
    </row>
    <row r="537" spans="8:11" ht="12.75" hidden="1">
      <c r="H537" s="6">
        <f t="shared" si="11"/>
        <v>0</v>
      </c>
      <c r="I537" s="24">
        <f t="shared" si="10"/>
        <v>0</v>
      </c>
      <c r="K537" s="2">
        <v>515</v>
      </c>
    </row>
    <row r="538" spans="8:11" ht="12.75" hidden="1">
      <c r="H538" s="6">
        <f t="shared" si="11"/>
        <v>0</v>
      </c>
      <c r="I538" s="24">
        <f t="shared" si="10"/>
        <v>0</v>
      </c>
      <c r="K538" s="2">
        <v>515</v>
      </c>
    </row>
    <row r="539" spans="8:11" ht="12.75" hidden="1">
      <c r="H539" s="6">
        <f t="shared" si="11"/>
        <v>0</v>
      </c>
      <c r="I539" s="24">
        <f t="shared" si="10"/>
        <v>0</v>
      </c>
      <c r="K539" s="2">
        <v>515</v>
      </c>
    </row>
    <row r="540" spans="2:11" ht="12.75" hidden="1">
      <c r="B540" s="57"/>
      <c r="H540" s="6">
        <f t="shared" si="11"/>
        <v>0</v>
      </c>
      <c r="I540" s="24">
        <f t="shared" si="10"/>
        <v>0</v>
      </c>
      <c r="K540" s="2">
        <v>515</v>
      </c>
    </row>
    <row r="541" spans="8:11" ht="12.75" hidden="1">
      <c r="H541" s="6">
        <f t="shared" si="11"/>
        <v>0</v>
      </c>
      <c r="I541" s="24">
        <f t="shared" si="10"/>
        <v>0</v>
      </c>
      <c r="K541" s="2">
        <v>515</v>
      </c>
    </row>
    <row r="542" spans="8:11" ht="12.75" hidden="1">
      <c r="H542" s="6">
        <f t="shared" si="11"/>
        <v>0</v>
      </c>
      <c r="I542" s="24">
        <f t="shared" si="10"/>
        <v>0</v>
      </c>
      <c r="K542" s="2">
        <v>515</v>
      </c>
    </row>
    <row r="543" spans="8:11" ht="12.75" hidden="1">
      <c r="H543" s="6">
        <f t="shared" si="11"/>
        <v>0</v>
      </c>
      <c r="I543" s="24">
        <f t="shared" si="10"/>
        <v>0</v>
      </c>
      <c r="K543" s="2">
        <v>515</v>
      </c>
    </row>
    <row r="544" spans="8:11" ht="12.75" hidden="1">
      <c r="H544" s="6">
        <f t="shared" si="11"/>
        <v>0</v>
      </c>
      <c r="I544" s="24">
        <f t="shared" si="10"/>
        <v>0</v>
      </c>
      <c r="K544" s="2">
        <v>515</v>
      </c>
    </row>
    <row r="545" spans="2:11" ht="12.75" hidden="1">
      <c r="B545" s="58"/>
      <c r="H545" s="6">
        <f t="shared" si="11"/>
        <v>0</v>
      </c>
      <c r="I545" s="24">
        <f t="shared" si="10"/>
        <v>0</v>
      </c>
      <c r="K545" s="2">
        <v>515</v>
      </c>
    </row>
    <row r="546" spans="3:11" ht="12.75" hidden="1">
      <c r="C546" s="3"/>
      <c r="H546" s="6">
        <f t="shared" si="11"/>
        <v>0</v>
      </c>
      <c r="I546" s="24">
        <f t="shared" si="10"/>
        <v>0</v>
      </c>
      <c r="K546" s="2">
        <v>515</v>
      </c>
    </row>
    <row r="547" spans="8:11" ht="12.75" hidden="1">
      <c r="H547" s="6">
        <f t="shared" si="11"/>
        <v>0</v>
      </c>
      <c r="I547" s="24">
        <f t="shared" si="10"/>
        <v>0</v>
      </c>
      <c r="K547" s="2">
        <v>515</v>
      </c>
    </row>
    <row r="548" spans="2:11" ht="12.75" hidden="1">
      <c r="B548" s="7"/>
      <c r="H548" s="6">
        <f t="shared" si="11"/>
        <v>0</v>
      </c>
      <c r="I548" s="24">
        <f t="shared" si="10"/>
        <v>0</v>
      </c>
      <c r="K548" s="2">
        <v>515</v>
      </c>
    </row>
    <row r="549" spans="8:11" ht="12.75" hidden="1">
      <c r="H549" s="6">
        <f t="shared" si="11"/>
        <v>0</v>
      </c>
      <c r="I549" s="24">
        <f t="shared" si="10"/>
        <v>0</v>
      </c>
      <c r="K549" s="2">
        <v>515</v>
      </c>
    </row>
    <row r="550" spans="8:11" ht="12.75" hidden="1">
      <c r="H550" s="6">
        <f t="shared" si="11"/>
        <v>0</v>
      </c>
      <c r="I550" s="24">
        <f t="shared" si="10"/>
        <v>0</v>
      </c>
      <c r="K550" s="2">
        <v>515</v>
      </c>
    </row>
    <row r="551" spans="8:11" ht="12.75" hidden="1">
      <c r="H551" s="6">
        <f t="shared" si="11"/>
        <v>0</v>
      </c>
      <c r="I551" s="24">
        <f t="shared" si="10"/>
        <v>0</v>
      </c>
      <c r="K551" s="2">
        <v>515</v>
      </c>
    </row>
    <row r="552" spans="8:11" ht="12.75" hidden="1">
      <c r="H552" s="6">
        <f t="shared" si="11"/>
        <v>0</v>
      </c>
      <c r="I552" s="24">
        <f t="shared" si="10"/>
        <v>0</v>
      </c>
      <c r="K552" s="2">
        <v>515</v>
      </c>
    </row>
    <row r="553" spans="8:11" ht="12.75" hidden="1">
      <c r="H553" s="6">
        <f t="shared" si="11"/>
        <v>0</v>
      </c>
      <c r="I553" s="24">
        <f t="shared" si="10"/>
        <v>0</v>
      </c>
      <c r="K553" s="2">
        <v>515</v>
      </c>
    </row>
    <row r="554" spans="8:11" ht="12.75" hidden="1">
      <c r="H554" s="6">
        <f t="shared" si="11"/>
        <v>0</v>
      </c>
      <c r="I554" s="24">
        <f t="shared" si="10"/>
        <v>0</v>
      </c>
      <c r="K554" s="2">
        <v>515</v>
      </c>
    </row>
    <row r="555" spans="8:11" ht="12.75" hidden="1">
      <c r="H555" s="6">
        <f t="shared" si="11"/>
        <v>0</v>
      </c>
      <c r="I555" s="24">
        <f t="shared" si="10"/>
        <v>0</v>
      </c>
      <c r="K555" s="2">
        <v>515</v>
      </c>
    </row>
    <row r="556" spans="8:11" ht="12.75" hidden="1">
      <c r="H556" s="6">
        <f t="shared" si="11"/>
        <v>0</v>
      </c>
      <c r="I556" s="24">
        <f t="shared" si="10"/>
        <v>0</v>
      </c>
      <c r="K556" s="2">
        <v>515</v>
      </c>
    </row>
    <row r="557" spans="8:11" ht="12.75" hidden="1">
      <c r="H557" s="6">
        <f t="shared" si="11"/>
        <v>0</v>
      </c>
      <c r="I557" s="24">
        <f t="shared" si="10"/>
        <v>0</v>
      </c>
      <c r="K557" s="2">
        <v>515</v>
      </c>
    </row>
    <row r="558" spans="8:11" ht="12.75" hidden="1">
      <c r="H558" s="6">
        <f t="shared" si="11"/>
        <v>0</v>
      </c>
      <c r="I558" s="24">
        <f t="shared" si="10"/>
        <v>0</v>
      </c>
      <c r="K558" s="2">
        <v>515</v>
      </c>
    </row>
    <row r="559" spans="8:11" ht="12.75" hidden="1">
      <c r="H559" s="6">
        <f t="shared" si="11"/>
        <v>0</v>
      </c>
      <c r="I559" s="24">
        <f t="shared" si="10"/>
        <v>0</v>
      </c>
      <c r="K559" s="2">
        <v>515</v>
      </c>
    </row>
    <row r="560" spans="8:11" ht="12.75" hidden="1">
      <c r="H560" s="6">
        <f t="shared" si="11"/>
        <v>0</v>
      </c>
      <c r="I560" s="24">
        <f t="shared" si="10"/>
        <v>0</v>
      </c>
      <c r="K560" s="2">
        <v>515</v>
      </c>
    </row>
    <row r="561" spans="8:11" ht="12.75" hidden="1">
      <c r="H561" s="6">
        <f t="shared" si="11"/>
        <v>0</v>
      </c>
      <c r="I561" s="24">
        <f aca="true" t="shared" si="12" ref="I561:I624">+B561/K561</f>
        <v>0</v>
      </c>
      <c r="K561" s="2">
        <v>515</v>
      </c>
    </row>
    <row r="562" spans="8:11" ht="12.75" hidden="1">
      <c r="H562" s="6">
        <f t="shared" si="11"/>
        <v>0</v>
      </c>
      <c r="I562" s="24">
        <f t="shared" si="12"/>
        <v>0</v>
      </c>
      <c r="K562" s="2">
        <v>515</v>
      </c>
    </row>
    <row r="563" spans="8:11" ht="12.75" hidden="1">
      <c r="H563" s="6">
        <f t="shared" si="11"/>
        <v>0</v>
      </c>
      <c r="I563" s="24">
        <f t="shared" si="12"/>
        <v>0</v>
      </c>
      <c r="K563" s="2">
        <v>515</v>
      </c>
    </row>
    <row r="564" spans="8:11" ht="12.75" hidden="1">
      <c r="H564" s="6">
        <f t="shared" si="11"/>
        <v>0</v>
      </c>
      <c r="I564" s="24">
        <f t="shared" si="12"/>
        <v>0</v>
      </c>
      <c r="K564" s="2">
        <v>515</v>
      </c>
    </row>
    <row r="565" spans="8:11" ht="12.75" hidden="1">
      <c r="H565" s="6">
        <f t="shared" si="11"/>
        <v>0</v>
      </c>
      <c r="I565" s="24">
        <f t="shared" si="12"/>
        <v>0</v>
      </c>
      <c r="K565" s="2">
        <v>515</v>
      </c>
    </row>
    <row r="566" spans="8:11" ht="12.75" hidden="1">
      <c r="H566" s="6">
        <f t="shared" si="11"/>
        <v>0</v>
      </c>
      <c r="I566" s="24">
        <f t="shared" si="12"/>
        <v>0</v>
      </c>
      <c r="K566" s="2">
        <v>515</v>
      </c>
    </row>
    <row r="567" spans="2:11" ht="12.75" hidden="1">
      <c r="B567" s="8"/>
      <c r="H567" s="6">
        <f t="shared" si="11"/>
        <v>0</v>
      </c>
      <c r="I567" s="24">
        <f t="shared" si="12"/>
        <v>0</v>
      </c>
      <c r="K567" s="2">
        <v>515</v>
      </c>
    </row>
    <row r="568" spans="2:11" ht="12.75" hidden="1">
      <c r="B568" s="7"/>
      <c r="H568" s="6">
        <f t="shared" si="11"/>
        <v>0</v>
      </c>
      <c r="I568" s="24">
        <f t="shared" si="12"/>
        <v>0</v>
      </c>
      <c r="K568" s="2">
        <v>515</v>
      </c>
    </row>
    <row r="569" spans="2:11" ht="12.75" hidden="1">
      <c r="B569" s="7"/>
      <c r="H569" s="6">
        <f t="shared" si="11"/>
        <v>0</v>
      </c>
      <c r="I569" s="24">
        <f t="shared" si="12"/>
        <v>0</v>
      </c>
      <c r="K569" s="2">
        <v>515</v>
      </c>
    </row>
    <row r="570" spans="8:11" ht="12.75" hidden="1">
      <c r="H570" s="6">
        <f t="shared" si="11"/>
        <v>0</v>
      </c>
      <c r="I570" s="24">
        <f t="shared" si="12"/>
        <v>0</v>
      </c>
      <c r="K570" s="2">
        <v>515</v>
      </c>
    </row>
    <row r="571" spans="2:11" ht="12.75" hidden="1">
      <c r="B571" s="9"/>
      <c r="H571" s="6">
        <f t="shared" si="11"/>
        <v>0</v>
      </c>
      <c r="I571" s="24">
        <f t="shared" si="12"/>
        <v>0</v>
      </c>
      <c r="K571" s="2">
        <v>515</v>
      </c>
    </row>
    <row r="572" spans="2:11" ht="12.75" hidden="1">
      <c r="B572" s="9"/>
      <c r="H572" s="6">
        <f t="shared" si="11"/>
        <v>0</v>
      </c>
      <c r="I572" s="24">
        <f t="shared" si="12"/>
        <v>0</v>
      </c>
      <c r="K572" s="2">
        <v>515</v>
      </c>
    </row>
    <row r="573" spans="2:11" ht="12.75" hidden="1">
      <c r="B573" s="9"/>
      <c r="H573" s="6">
        <f t="shared" si="11"/>
        <v>0</v>
      </c>
      <c r="I573" s="24">
        <f t="shared" si="12"/>
        <v>0</v>
      </c>
      <c r="K573" s="2">
        <v>515</v>
      </c>
    </row>
    <row r="574" spans="2:11" ht="12.75" hidden="1">
      <c r="B574" s="9"/>
      <c r="H574" s="6">
        <f t="shared" si="11"/>
        <v>0</v>
      </c>
      <c r="I574" s="24">
        <f t="shared" si="12"/>
        <v>0</v>
      </c>
      <c r="K574" s="2">
        <v>515</v>
      </c>
    </row>
    <row r="575" spans="2:11" ht="12.75" hidden="1">
      <c r="B575" s="9"/>
      <c r="H575" s="6">
        <f t="shared" si="11"/>
        <v>0</v>
      </c>
      <c r="I575" s="24">
        <f t="shared" si="12"/>
        <v>0</v>
      </c>
      <c r="K575" s="2">
        <v>515</v>
      </c>
    </row>
    <row r="576" spans="2:11" ht="12.75" hidden="1">
      <c r="B576" s="9"/>
      <c r="H576" s="6">
        <f t="shared" si="11"/>
        <v>0</v>
      </c>
      <c r="I576" s="24">
        <f t="shared" si="12"/>
        <v>0</v>
      </c>
      <c r="K576" s="2">
        <v>515</v>
      </c>
    </row>
    <row r="577" spans="2:11" ht="12.75" hidden="1">
      <c r="B577" s="9"/>
      <c r="H577" s="6">
        <f t="shared" si="11"/>
        <v>0</v>
      </c>
      <c r="I577" s="24">
        <f t="shared" si="12"/>
        <v>0</v>
      </c>
      <c r="K577" s="2">
        <v>515</v>
      </c>
    </row>
    <row r="578" spans="2:11" ht="12.75" hidden="1">
      <c r="B578" s="9"/>
      <c r="H578" s="6">
        <f t="shared" si="11"/>
        <v>0</v>
      </c>
      <c r="I578" s="24">
        <f t="shared" si="12"/>
        <v>0</v>
      </c>
      <c r="K578" s="2">
        <v>515</v>
      </c>
    </row>
    <row r="579" spans="2:11" ht="12.75" hidden="1">
      <c r="B579" s="9"/>
      <c r="H579" s="6">
        <f t="shared" si="11"/>
        <v>0</v>
      </c>
      <c r="I579" s="24">
        <f t="shared" si="12"/>
        <v>0</v>
      </c>
      <c r="K579" s="2">
        <v>515</v>
      </c>
    </row>
    <row r="580" spans="2:11" ht="12.75" hidden="1">
      <c r="B580" s="9"/>
      <c r="H580" s="6">
        <f t="shared" si="11"/>
        <v>0</v>
      </c>
      <c r="I580" s="24">
        <f t="shared" si="12"/>
        <v>0</v>
      </c>
      <c r="K580" s="2">
        <v>515</v>
      </c>
    </row>
    <row r="581" spans="2:11" ht="12.75" hidden="1">
      <c r="B581" s="9"/>
      <c r="H581" s="6">
        <f t="shared" si="11"/>
        <v>0</v>
      </c>
      <c r="I581" s="24">
        <f t="shared" si="12"/>
        <v>0</v>
      </c>
      <c r="K581" s="2">
        <v>515</v>
      </c>
    </row>
    <row r="582" spans="2:11" ht="12.75" hidden="1">
      <c r="B582" s="9"/>
      <c r="H582" s="6">
        <f t="shared" si="11"/>
        <v>0</v>
      </c>
      <c r="I582" s="24">
        <f t="shared" si="12"/>
        <v>0</v>
      </c>
      <c r="K582" s="2">
        <v>515</v>
      </c>
    </row>
    <row r="583" spans="8:11" ht="12.75" hidden="1">
      <c r="H583" s="6">
        <f t="shared" si="11"/>
        <v>0</v>
      </c>
      <c r="I583" s="24">
        <f t="shared" si="12"/>
        <v>0</v>
      </c>
      <c r="K583" s="2">
        <v>515</v>
      </c>
    </row>
    <row r="584" spans="8:11" ht="12.75" hidden="1">
      <c r="H584" s="6">
        <f t="shared" si="11"/>
        <v>0</v>
      </c>
      <c r="I584" s="24">
        <f t="shared" si="12"/>
        <v>0</v>
      </c>
      <c r="K584" s="2">
        <v>515</v>
      </c>
    </row>
    <row r="585" spans="8:11" ht="12.75" hidden="1">
      <c r="H585" s="6">
        <f t="shared" si="11"/>
        <v>0</v>
      </c>
      <c r="I585" s="24">
        <f t="shared" si="12"/>
        <v>0</v>
      </c>
      <c r="K585" s="2">
        <v>515</v>
      </c>
    </row>
    <row r="586" spans="8:11" ht="12.75" hidden="1">
      <c r="H586" s="6">
        <f t="shared" si="11"/>
        <v>0</v>
      </c>
      <c r="I586" s="24">
        <f t="shared" si="12"/>
        <v>0</v>
      </c>
      <c r="K586" s="2">
        <v>515</v>
      </c>
    </row>
    <row r="587" spans="8:11" ht="12.75" hidden="1">
      <c r="H587" s="6">
        <f t="shared" si="11"/>
        <v>0</v>
      </c>
      <c r="I587" s="24">
        <f t="shared" si="12"/>
        <v>0</v>
      </c>
      <c r="K587" s="2">
        <v>515</v>
      </c>
    </row>
    <row r="588" spans="8:11" ht="12.75" hidden="1">
      <c r="H588" s="6">
        <f t="shared" si="11"/>
        <v>0</v>
      </c>
      <c r="I588" s="24">
        <f t="shared" si="12"/>
        <v>0</v>
      </c>
      <c r="K588" s="2">
        <v>515</v>
      </c>
    </row>
    <row r="589" spans="8:11" ht="12.75" hidden="1">
      <c r="H589" s="6">
        <f t="shared" si="11"/>
        <v>0</v>
      </c>
      <c r="I589" s="24">
        <f t="shared" si="12"/>
        <v>0</v>
      </c>
      <c r="K589" s="2">
        <v>515</v>
      </c>
    </row>
    <row r="590" spans="8:11" ht="12.75" hidden="1">
      <c r="H590" s="6">
        <f t="shared" si="11"/>
        <v>0</v>
      </c>
      <c r="I590" s="24">
        <f t="shared" si="12"/>
        <v>0</v>
      </c>
      <c r="K590" s="2">
        <v>515</v>
      </c>
    </row>
    <row r="591" spans="8:11" ht="12.75" hidden="1">
      <c r="H591" s="6">
        <f t="shared" si="11"/>
        <v>0</v>
      </c>
      <c r="I591" s="24">
        <f t="shared" si="12"/>
        <v>0</v>
      </c>
      <c r="K591" s="2">
        <v>515</v>
      </c>
    </row>
    <row r="592" spans="8:11" ht="12.75" hidden="1">
      <c r="H592" s="6">
        <f t="shared" si="11"/>
        <v>0</v>
      </c>
      <c r="I592" s="24">
        <f t="shared" si="12"/>
        <v>0</v>
      </c>
      <c r="K592" s="2">
        <v>515</v>
      </c>
    </row>
    <row r="593" spans="8:11" ht="12.75" hidden="1">
      <c r="H593" s="6">
        <f t="shared" si="11"/>
        <v>0</v>
      </c>
      <c r="I593" s="24">
        <f t="shared" si="12"/>
        <v>0</v>
      </c>
      <c r="K593" s="2">
        <v>515</v>
      </c>
    </row>
    <row r="594" spans="8:11" ht="12.75" hidden="1">
      <c r="H594" s="6">
        <f t="shared" si="11"/>
        <v>0</v>
      </c>
      <c r="I594" s="24">
        <f t="shared" si="12"/>
        <v>0</v>
      </c>
      <c r="K594" s="2">
        <v>515</v>
      </c>
    </row>
    <row r="595" spans="8:11" ht="12.75" hidden="1">
      <c r="H595" s="6">
        <f t="shared" si="11"/>
        <v>0</v>
      </c>
      <c r="I595" s="24">
        <f t="shared" si="12"/>
        <v>0</v>
      </c>
      <c r="K595" s="2">
        <v>515</v>
      </c>
    </row>
    <row r="596" spans="8:11" ht="12.75" hidden="1">
      <c r="H596" s="6">
        <f t="shared" si="11"/>
        <v>0</v>
      </c>
      <c r="I596" s="24">
        <f t="shared" si="12"/>
        <v>0</v>
      </c>
      <c r="K596" s="2">
        <v>515</v>
      </c>
    </row>
    <row r="597" spans="8:11" ht="12.75" hidden="1">
      <c r="H597" s="6">
        <f t="shared" si="11"/>
        <v>0</v>
      </c>
      <c r="I597" s="24">
        <f t="shared" si="12"/>
        <v>0</v>
      </c>
      <c r="K597" s="2">
        <v>515</v>
      </c>
    </row>
    <row r="598" spans="8:11" ht="12.75" hidden="1">
      <c r="H598" s="6">
        <f t="shared" si="11"/>
        <v>0</v>
      </c>
      <c r="I598" s="24">
        <f t="shared" si="12"/>
        <v>0</v>
      </c>
      <c r="K598" s="2">
        <v>515</v>
      </c>
    </row>
    <row r="599" spans="8:11" ht="12.75" hidden="1">
      <c r="H599" s="6">
        <f t="shared" si="11"/>
        <v>0</v>
      </c>
      <c r="I599" s="24">
        <f t="shared" si="12"/>
        <v>0</v>
      </c>
      <c r="K599" s="2">
        <v>515</v>
      </c>
    </row>
    <row r="600" spans="8:11" ht="12.75" hidden="1">
      <c r="H600" s="6">
        <f t="shared" si="11"/>
        <v>0</v>
      </c>
      <c r="I600" s="24">
        <f t="shared" si="12"/>
        <v>0</v>
      </c>
      <c r="K600" s="2">
        <v>515</v>
      </c>
    </row>
    <row r="601" spans="8:11" ht="12.75" hidden="1">
      <c r="H601" s="6">
        <f aca="true" t="shared" si="13" ref="H601:H652">H600-B601</f>
        <v>0</v>
      </c>
      <c r="I601" s="24">
        <f t="shared" si="12"/>
        <v>0</v>
      </c>
      <c r="K601" s="2">
        <v>515</v>
      </c>
    </row>
    <row r="602" spans="8:11" ht="12.75" hidden="1">
      <c r="H602" s="6">
        <f t="shared" si="13"/>
        <v>0</v>
      </c>
      <c r="I602" s="24">
        <f t="shared" si="12"/>
        <v>0</v>
      </c>
      <c r="K602" s="2">
        <v>515</v>
      </c>
    </row>
    <row r="603" spans="8:11" ht="12.75" hidden="1">
      <c r="H603" s="6">
        <f t="shared" si="13"/>
        <v>0</v>
      </c>
      <c r="I603" s="24">
        <f t="shared" si="12"/>
        <v>0</v>
      </c>
      <c r="K603" s="2">
        <v>515</v>
      </c>
    </row>
    <row r="604" spans="8:11" ht="12.75" hidden="1">
      <c r="H604" s="6">
        <f t="shared" si="13"/>
        <v>0</v>
      </c>
      <c r="I604" s="24">
        <f t="shared" si="12"/>
        <v>0</v>
      </c>
      <c r="K604" s="2">
        <v>515</v>
      </c>
    </row>
    <row r="605" spans="8:11" ht="12.75" hidden="1">
      <c r="H605" s="6">
        <f t="shared" si="13"/>
        <v>0</v>
      </c>
      <c r="I605" s="24">
        <f t="shared" si="12"/>
        <v>0</v>
      </c>
      <c r="K605" s="2">
        <v>515</v>
      </c>
    </row>
    <row r="606" spans="8:11" ht="12.75" hidden="1">
      <c r="H606" s="6">
        <f t="shared" si="13"/>
        <v>0</v>
      </c>
      <c r="I606" s="24">
        <f t="shared" si="12"/>
        <v>0</v>
      </c>
      <c r="K606" s="2">
        <v>515</v>
      </c>
    </row>
    <row r="607" spans="8:11" ht="12.75" hidden="1">
      <c r="H607" s="6">
        <f t="shared" si="13"/>
        <v>0</v>
      </c>
      <c r="I607" s="24">
        <f t="shared" si="12"/>
        <v>0</v>
      </c>
      <c r="K607" s="2">
        <v>515</v>
      </c>
    </row>
    <row r="608" spans="8:11" ht="12.75" hidden="1">
      <c r="H608" s="6">
        <f t="shared" si="13"/>
        <v>0</v>
      </c>
      <c r="I608" s="24">
        <f t="shared" si="12"/>
        <v>0</v>
      </c>
      <c r="K608" s="2">
        <v>515</v>
      </c>
    </row>
    <row r="609" spans="8:11" ht="12.75" hidden="1">
      <c r="H609" s="6">
        <f t="shared" si="13"/>
        <v>0</v>
      </c>
      <c r="I609" s="24">
        <f t="shared" si="12"/>
        <v>0</v>
      </c>
      <c r="K609" s="2">
        <v>515</v>
      </c>
    </row>
    <row r="610" spans="8:11" ht="12.75" hidden="1">
      <c r="H610" s="6">
        <f t="shared" si="13"/>
        <v>0</v>
      </c>
      <c r="I610" s="24">
        <f t="shared" si="12"/>
        <v>0</v>
      </c>
      <c r="K610" s="2">
        <v>515</v>
      </c>
    </row>
    <row r="611" spans="8:11" ht="12.75" hidden="1">
      <c r="H611" s="6">
        <f t="shared" si="13"/>
        <v>0</v>
      </c>
      <c r="I611" s="24">
        <f t="shared" si="12"/>
        <v>0</v>
      </c>
      <c r="K611" s="2">
        <v>515</v>
      </c>
    </row>
    <row r="612" spans="8:11" ht="12.75" hidden="1">
      <c r="H612" s="6">
        <f t="shared" si="13"/>
        <v>0</v>
      </c>
      <c r="I612" s="24">
        <f t="shared" si="12"/>
        <v>0</v>
      </c>
      <c r="K612" s="2">
        <v>515</v>
      </c>
    </row>
    <row r="613" spans="8:11" ht="12.75" hidden="1">
      <c r="H613" s="6">
        <f t="shared" si="13"/>
        <v>0</v>
      </c>
      <c r="I613" s="24">
        <f t="shared" si="12"/>
        <v>0</v>
      </c>
      <c r="K613" s="2">
        <v>515</v>
      </c>
    </row>
    <row r="614" spans="8:11" ht="12.75" hidden="1">
      <c r="H614" s="6">
        <f t="shared" si="13"/>
        <v>0</v>
      </c>
      <c r="I614" s="24">
        <f t="shared" si="12"/>
        <v>0</v>
      </c>
      <c r="K614" s="2">
        <v>515</v>
      </c>
    </row>
    <row r="615" spans="8:11" ht="12.75" hidden="1">
      <c r="H615" s="6">
        <f t="shared" si="13"/>
        <v>0</v>
      </c>
      <c r="I615" s="24">
        <f t="shared" si="12"/>
        <v>0</v>
      </c>
      <c r="K615" s="2">
        <v>515</v>
      </c>
    </row>
    <row r="616" spans="8:11" ht="12.75" hidden="1">
      <c r="H616" s="6">
        <f t="shared" si="13"/>
        <v>0</v>
      </c>
      <c r="I616" s="24">
        <f t="shared" si="12"/>
        <v>0</v>
      </c>
      <c r="K616" s="2">
        <v>515</v>
      </c>
    </row>
    <row r="617" spans="8:11" ht="12.75" hidden="1">
      <c r="H617" s="6">
        <f t="shared" si="13"/>
        <v>0</v>
      </c>
      <c r="I617" s="24">
        <f t="shared" si="12"/>
        <v>0</v>
      </c>
      <c r="K617" s="2">
        <v>515</v>
      </c>
    </row>
    <row r="618" spans="8:11" ht="12.75" hidden="1">
      <c r="H618" s="6">
        <f t="shared" si="13"/>
        <v>0</v>
      </c>
      <c r="I618" s="24">
        <f t="shared" si="12"/>
        <v>0</v>
      </c>
      <c r="K618" s="2">
        <v>515</v>
      </c>
    </row>
    <row r="619" spans="8:11" ht="12.75" hidden="1">
      <c r="H619" s="6">
        <f t="shared" si="13"/>
        <v>0</v>
      </c>
      <c r="I619" s="24">
        <f t="shared" si="12"/>
        <v>0</v>
      </c>
      <c r="K619" s="2">
        <v>515</v>
      </c>
    </row>
    <row r="620" spans="8:11" ht="12.75" hidden="1">
      <c r="H620" s="6">
        <f t="shared" si="13"/>
        <v>0</v>
      </c>
      <c r="I620" s="24">
        <f t="shared" si="12"/>
        <v>0</v>
      </c>
      <c r="K620" s="2">
        <v>515</v>
      </c>
    </row>
    <row r="621" spans="8:11" ht="12.75" hidden="1">
      <c r="H621" s="6">
        <f t="shared" si="13"/>
        <v>0</v>
      </c>
      <c r="I621" s="24">
        <f t="shared" si="12"/>
        <v>0</v>
      </c>
      <c r="K621" s="2">
        <v>515</v>
      </c>
    </row>
    <row r="622" spans="8:11" ht="12.75" hidden="1">
      <c r="H622" s="6">
        <f t="shared" si="13"/>
        <v>0</v>
      </c>
      <c r="I622" s="24">
        <f t="shared" si="12"/>
        <v>0</v>
      </c>
      <c r="K622" s="2">
        <v>515</v>
      </c>
    </row>
    <row r="623" spans="8:11" ht="12.75" hidden="1">
      <c r="H623" s="6">
        <f t="shared" si="13"/>
        <v>0</v>
      </c>
      <c r="I623" s="24">
        <f t="shared" si="12"/>
        <v>0</v>
      </c>
      <c r="K623" s="2">
        <v>515</v>
      </c>
    </row>
    <row r="624" spans="8:11" ht="12.75" hidden="1">
      <c r="H624" s="6">
        <f t="shared" si="13"/>
        <v>0</v>
      </c>
      <c r="I624" s="24">
        <f t="shared" si="12"/>
        <v>0</v>
      </c>
      <c r="K624" s="2">
        <v>515</v>
      </c>
    </row>
    <row r="625" spans="8:11" ht="12.75" hidden="1">
      <c r="H625" s="6">
        <f t="shared" si="13"/>
        <v>0</v>
      </c>
      <c r="I625" s="24">
        <f aca="true" t="shared" si="14" ref="I625:I688">+B625/K625</f>
        <v>0</v>
      </c>
      <c r="K625" s="2">
        <v>515</v>
      </c>
    </row>
    <row r="626" spans="8:11" ht="12.75" hidden="1">
      <c r="H626" s="6">
        <f t="shared" si="13"/>
        <v>0</v>
      </c>
      <c r="I626" s="24">
        <f t="shared" si="14"/>
        <v>0</v>
      </c>
      <c r="K626" s="2">
        <v>515</v>
      </c>
    </row>
    <row r="627" spans="8:11" ht="12.75" hidden="1">
      <c r="H627" s="6">
        <f t="shared" si="13"/>
        <v>0</v>
      </c>
      <c r="I627" s="24">
        <f t="shared" si="14"/>
        <v>0</v>
      </c>
      <c r="K627" s="2">
        <v>515</v>
      </c>
    </row>
    <row r="628" spans="8:11" ht="12.75" hidden="1">
      <c r="H628" s="6">
        <f t="shared" si="13"/>
        <v>0</v>
      </c>
      <c r="I628" s="24">
        <f t="shared" si="14"/>
        <v>0</v>
      </c>
      <c r="K628" s="2">
        <v>515</v>
      </c>
    </row>
    <row r="629" spans="8:11" ht="12.75" hidden="1">
      <c r="H629" s="6">
        <f t="shared" si="13"/>
        <v>0</v>
      </c>
      <c r="I629" s="24">
        <f t="shared" si="14"/>
        <v>0</v>
      </c>
      <c r="K629" s="2">
        <v>515</v>
      </c>
    </row>
    <row r="630" spans="8:11" ht="12.75" hidden="1">
      <c r="H630" s="6">
        <f t="shared" si="13"/>
        <v>0</v>
      </c>
      <c r="I630" s="24">
        <f t="shared" si="14"/>
        <v>0</v>
      </c>
      <c r="K630" s="2">
        <v>515</v>
      </c>
    </row>
    <row r="631" spans="8:11" ht="12.75" hidden="1">
      <c r="H631" s="6">
        <f t="shared" si="13"/>
        <v>0</v>
      </c>
      <c r="I631" s="24">
        <f t="shared" si="14"/>
        <v>0</v>
      </c>
      <c r="K631" s="2">
        <v>515</v>
      </c>
    </row>
    <row r="632" spans="8:11" ht="12.75" hidden="1">
      <c r="H632" s="6">
        <f t="shared" si="13"/>
        <v>0</v>
      </c>
      <c r="I632" s="24">
        <f t="shared" si="14"/>
        <v>0</v>
      </c>
      <c r="K632" s="2">
        <v>515</v>
      </c>
    </row>
    <row r="633" spans="8:11" ht="12.75" hidden="1">
      <c r="H633" s="6">
        <f t="shared" si="13"/>
        <v>0</v>
      </c>
      <c r="I633" s="24">
        <f t="shared" si="14"/>
        <v>0</v>
      </c>
      <c r="K633" s="2">
        <v>515</v>
      </c>
    </row>
    <row r="634" spans="8:11" ht="12.75" hidden="1">
      <c r="H634" s="6">
        <f t="shared" si="13"/>
        <v>0</v>
      </c>
      <c r="I634" s="24">
        <f t="shared" si="14"/>
        <v>0</v>
      </c>
      <c r="K634" s="2">
        <v>515</v>
      </c>
    </row>
    <row r="635" spans="8:11" ht="12.75" hidden="1">
      <c r="H635" s="6">
        <f t="shared" si="13"/>
        <v>0</v>
      </c>
      <c r="I635" s="24">
        <f t="shared" si="14"/>
        <v>0</v>
      </c>
      <c r="K635" s="2">
        <v>515</v>
      </c>
    </row>
    <row r="636" spans="8:11" ht="12.75" hidden="1">
      <c r="H636" s="6">
        <f t="shared" si="13"/>
        <v>0</v>
      </c>
      <c r="I636" s="24">
        <f t="shared" si="14"/>
        <v>0</v>
      </c>
      <c r="K636" s="2">
        <v>515</v>
      </c>
    </row>
    <row r="637" spans="8:11" ht="12.75" hidden="1">
      <c r="H637" s="6">
        <f t="shared" si="13"/>
        <v>0</v>
      </c>
      <c r="I637" s="24">
        <f t="shared" si="14"/>
        <v>0</v>
      </c>
      <c r="K637" s="2">
        <v>515</v>
      </c>
    </row>
    <row r="638" spans="8:11" ht="12.75" hidden="1">
      <c r="H638" s="6">
        <f t="shared" si="13"/>
        <v>0</v>
      </c>
      <c r="I638" s="24">
        <f t="shared" si="14"/>
        <v>0</v>
      </c>
      <c r="K638" s="2">
        <v>515</v>
      </c>
    </row>
    <row r="639" spans="8:11" ht="12.75" hidden="1">
      <c r="H639" s="6">
        <f t="shared" si="13"/>
        <v>0</v>
      </c>
      <c r="I639" s="24">
        <f t="shared" si="14"/>
        <v>0</v>
      </c>
      <c r="K639" s="2">
        <v>515</v>
      </c>
    </row>
    <row r="640" spans="8:11" ht="12.75" hidden="1">
      <c r="H640" s="6">
        <f t="shared" si="13"/>
        <v>0</v>
      </c>
      <c r="I640" s="24">
        <f t="shared" si="14"/>
        <v>0</v>
      </c>
      <c r="K640" s="2">
        <v>515</v>
      </c>
    </row>
    <row r="641" spans="8:11" ht="12.75" hidden="1">
      <c r="H641" s="6">
        <f t="shared" si="13"/>
        <v>0</v>
      </c>
      <c r="I641" s="24">
        <f t="shared" si="14"/>
        <v>0</v>
      </c>
      <c r="K641" s="2">
        <v>515</v>
      </c>
    </row>
    <row r="642" spans="8:11" ht="12.75" hidden="1">
      <c r="H642" s="6">
        <f t="shared" si="13"/>
        <v>0</v>
      </c>
      <c r="I642" s="24">
        <f t="shared" si="14"/>
        <v>0</v>
      </c>
      <c r="K642" s="2">
        <v>515</v>
      </c>
    </row>
    <row r="643" spans="8:11" ht="12.75" hidden="1">
      <c r="H643" s="6">
        <f t="shared" si="13"/>
        <v>0</v>
      </c>
      <c r="I643" s="24">
        <f t="shared" si="14"/>
        <v>0</v>
      </c>
      <c r="K643" s="2">
        <v>515</v>
      </c>
    </row>
    <row r="644" spans="8:11" ht="12.75" hidden="1">
      <c r="H644" s="6">
        <f t="shared" si="13"/>
        <v>0</v>
      </c>
      <c r="I644" s="24">
        <f t="shared" si="14"/>
        <v>0</v>
      </c>
      <c r="K644" s="2">
        <v>515</v>
      </c>
    </row>
    <row r="645" spans="2:11" ht="12.75" hidden="1">
      <c r="B645" s="8"/>
      <c r="H645" s="6">
        <f t="shared" si="13"/>
        <v>0</v>
      </c>
      <c r="I645" s="24">
        <f t="shared" si="14"/>
        <v>0</v>
      </c>
      <c r="K645" s="2">
        <v>515</v>
      </c>
    </row>
    <row r="646" spans="2:11" ht="12.75" hidden="1">
      <c r="B646" s="7"/>
      <c r="H646" s="6">
        <f t="shared" si="13"/>
        <v>0</v>
      </c>
      <c r="I646" s="24">
        <f t="shared" si="14"/>
        <v>0</v>
      </c>
      <c r="K646" s="2">
        <v>515</v>
      </c>
    </row>
    <row r="647" spans="2:11" ht="12.75" hidden="1">
      <c r="B647" s="7"/>
      <c r="H647" s="6">
        <f t="shared" si="13"/>
        <v>0</v>
      </c>
      <c r="I647" s="24">
        <f t="shared" si="14"/>
        <v>0</v>
      </c>
      <c r="K647" s="2">
        <v>515</v>
      </c>
    </row>
    <row r="648" spans="8:11" ht="12.75" hidden="1">
      <c r="H648" s="6">
        <f t="shared" si="13"/>
        <v>0</v>
      </c>
      <c r="I648" s="24">
        <f t="shared" si="14"/>
        <v>0</v>
      </c>
      <c r="K648" s="2">
        <v>515</v>
      </c>
    </row>
    <row r="649" spans="2:11" ht="12.75" hidden="1">
      <c r="B649" s="9"/>
      <c r="H649" s="6">
        <f t="shared" si="13"/>
        <v>0</v>
      </c>
      <c r="I649" s="24">
        <f t="shared" si="14"/>
        <v>0</v>
      </c>
      <c r="K649" s="2">
        <v>515</v>
      </c>
    </row>
    <row r="650" spans="2:11" ht="12.75" hidden="1">
      <c r="B650" s="9"/>
      <c r="H650" s="6">
        <f t="shared" si="13"/>
        <v>0</v>
      </c>
      <c r="I650" s="24">
        <f t="shared" si="14"/>
        <v>0</v>
      </c>
      <c r="K650" s="2">
        <v>515</v>
      </c>
    </row>
    <row r="651" spans="2:11" ht="12.75" hidden="1">
      <c r="B651" s="9"/>
      <c r="H651" s="6">
        <f t="shared" si="13"/>
        <v>0</v>
      </c>
      <c r="I651" s="24">
        <f t="shared" si="14"/>
        <v>0</v>
      </c>
      <c r="K651" s="2">
        <v>515</v>
      </c>
    </row>
    <row r="652" spans="2:11" ht="12.75" hidden="1">
      <c r="B652" s="9"/>
      <c r="H652" s="6">
        <f t="shared" si="13"/>
        <v>0</v>
      </c>
      <c r="I652" s="24">
        <f t="shared" si="14"/>
        <v>0</v>
      </c>
      <c r="K652" s="2">
        <v>515</v>
      </c>
    </row>
    <row r="653" spans="2:11" ht="12.75" hidden="1">
      <c r="B653" s="9"/>
      <c r="H653" s="6">
        <f>H652-B653</f>
        <v>0</v>
      </c>
      <c r="I653" s="24">
        <f t="shared" si="14"/>
        <v>0</v>
      </c>
      <c r="K653" s="2">
        <v>515</v>
      </c>
    </row>
    <row r="654" spans="2:11" ht="12.75" hidden="1">
      <c r="B654" s="9"/>
      <c r="H654" s="6">
        <f aca="true" t="shared" si="15" ref="H654:H717">H653-B654</f>
        <v>0</v>
      </c>
      <c r="I654" s="24">
        <f t="shared" si="14"/>
        <v>0</v>
      </c>
      <c r="K654" s="2">
        <v>515</v>
      </c>
    </row>
    <row r="655" spans="2:11" ht="12.75" hidden="1">
      <c r="B655" s="9"/>
      <c r="H655" s="6">
        <f t="shared" si="15"/>
        <v>0</v>
      </c>
      <c r="I655" s="24">
        <f t="shared" si="14"/>
        <v>0</v>
      </c>
      <c r="K655" s="2">
        <v>515</v>
      </c>
    </row>
    <row r="656" spans="2:11" ht="12.75" hidden="1">
      <c r="B656" s="9"/>
      <c r="H656" s="6">
        <f t="shared" si="15"/>
        <v>0</v>
      </c>
      <c r="I656" s="24">
        <f t="shared" si="14"/>
        <v>0</v>
      </c>
      <c r="K656" s="2">
        <v>515</v>
      </c>
    </row>
    <row r="657" spans="2:11" ht="12.75" hidden="1">
      <c r="B657" s="9"/>
      <c r="H657" s="6">
        <f t="shared" si="15"/>
        <v>0</v>
      </c>
      <c r="I657" s="24">
        <f t="shared" si="14"/>
        <v>0</v>
      </c>
      <c r="K657" s="2">
        <v>515</v>
      </c>
    </row>
    <row r="658" spans="2:11" ht="12.75" hidden="1">
      <c r="B658" s="9"/>
      <c r="H658" s="6">
        <f t="shared" si="15"/>
        <v>0</v>
      </c>
      <c r="I658" s="24">
        <f t="shared" si="14"/>
        <v>0</v>
      </c>
      <c r="K658" s="2">
        <v>515</v>
      </c>
    </row>
    <row r="659" spans="2:11" ht="12.75" hidden="1">
      <c r="B659" s="9"/>
      <c r="H659" s="6">
        <f t="shared" si="15"/>
        <v>0</v>
      </c>
      <c r="I659" s="24">
        <f t="shared" si="14"/>
        <v>0</v>
      </c>
      <c r="K659" s="2">
        <v>515</v>
      </c>
    </row>
    <row r="660" spans="2:11" ht="12.75" hidden="1">
      <c r="B660" s="9"/>
      <c r="H660" s="6">
        <f t="shared" si="15"/>
        <v>0</v>
      </c>
      <c r="I660" s="24">
        <f t="shared" si="14"/>
        <v>0</v>
      </c>
      <c r="K660" s="2">
        <v>515</v>
      </c>
    </row>
    <row r="661" spans="2:11" ht="12.75" hidden="1">
      <c r="B661" s="9"/>
      <c r="H661" s="6">
        <f t="shared" si="15"/>
        <v>0</v>
      </c>
      <c r="I661" s="24">
        <f t="shared" si="14"/>
        <v>0</v>
      </c>
      <c r="K661" s="2">
        <v>515</v>
      </c>
    </row>
    <row r="662" spans="2:11" ht="12.75" hidden="1">
      <c r="B662" s="9"/>
      <c r="H662" s="6">
        <f t="shared" si="15"/>
        <v>0</v>
      </c>
      <c r="I662" s="24">
        <f t="shared" si="14"/>
        <v>0</v>
      </c>
      <c r="K662" s="2">
        <v>515</v>
      </c>
    </row>
    <row r="663" spans="2:11" ht="12.75" hidden="1">
      <c r="B663" s="9"/>
      <c r="H663" s="6">
        <f t="shared" si="15"/>
        <v>0</v>
      </c>
      <c r="I663" s="24">
        <f t="shared" si="14"/>
        <v>0</v>
      </c>
      <c r="K663" s="2">
        <v>515</v>
      </c>
    </row>
    <row r="664" spans="2:11" ht="12.75" hidden="1">
      <c r="B664" s="9"/>
      <c r="H664" s="6">
        <f t="shared" si="15"/>
        <v>0</v>
      </c>
      <c r="I664" s="24">
        <f t="shared" si="14"/>
        <v>0</v>
      </c>
      <c r="K664" s="2">
        <v>515</v>
      </c>
    </row>
    <row r="665" spans="2:11" ht="12.75" hidden="1">
      <c r="B665" s="9"/>
      <c r="H665" s="6">
        <f t="shared" si="15"/>
        <v>0</v>
      </c>
      <c r="I665" s="24">
        <f t="shared" si="14"/>
        <v>0</v>
      </c>
      <c r="K665" s="2">
        <v>515</v>
      </c>
    </row>
    <row r="666" spans="2:11" ht="12.75" hidden="1">
      <c r="B666" s="9"/>
      <c r="H666" s="6">
        <f t="shared" si="15"/>
        <v>0</v>
      </c>
      <c r="I666" s="24">
        <f t="shared" si="14"/>
        <v>0</v>
      </c>
      <c r="K666" s="2">
        <v>515</v>
      </c>
    </row>
    <row r="667" spans="8:11" ht="12.75" hidden="1">
      <c r="H667" s="6">
        <f t="shared" si="15"/>
        <v>0</v>
      </c>
      <c r="I667" s="24">
        <f t="shared" si="14"/>
        <v>0</v>
      </c>
      <c r="K667" s="2">
        <v>515</v>
      </c>
    </row>
    <row r="668" spans="2:11" ht="12.75" hidden="1">
      <c r="B668" s="7"/>
      <c r="H668" s="6">
        <f t="shared" si="15"/>
        <v>0</v>
      </c>
      <c r="I668" s="24">
        <f t="shared" si="14"/>
        <v>0</v>
      </c>
      <c r="K668" s="2">
        <v>515</v>
      </c>
    </row>
    <row r="669" spans="8:11" ht="12.75" hidden="1">
      <c r="H669" s="6">
        <f t="shared" si="15"/>
        <v>0</v>
      </c>
      <c r="I669" s="24">
        <f t="shared" si="14"/>
        <v>0</v>
      </c>
      <c r="K669" s="2">
        <v>515</v>
      </c>
    </row>
    <row r="670" spans="8:11" ht="12.75" hidden="1">
      <c r="H670" s="6">
        <f t="shared" si="15"/>
        <v>0</v>
      </c>
      <c r="I670" s="24">
        <f t="shared" si="14"/>
        <v>0</v>
      </c>
      <c r="K670" s="2">
        <v>515</v>
      </c>
    </row>
    <row r="671" spans="8:11" ht="12.75" hidden="1">
      <c r="H671" s="6">
        <f t="shared" si="15"/>
        <v>0</v>
      </c>
      <c r="I671" s="24">
        <f t="shared" si="14"/>
        <v>0</v>
      </c>
      <c r="K671" s="2">
        <v>515</v>
      </c>
    </row>
    <row r="672" spans="8:11" ht="12.75" hidden="1">
      <c r="H672" s="6">
        <f t="shared" si="15"/>
        <v>0</v>
      </c>
      <c r="I672" s="24">
        <f t="shared" si="14"/>
        <v>0</v>
      </c>
      <c r="K672" s="2">
        <v>515</v>
      </c>
    </row>
    <row r="673" spans="8:11" ht="12.75" hidden="1">
      <c r="H673" s="6">
        <f t="shared" si="15"/>
        <v>0</v>
      </c>
      <c r="I673" s="24">
        <f t="shared" si="14"/>
        <v>0</v>
      </c>
      <c r="K673" s="2">
        <v>515</v>
      </c>
    </row>
    <row r="674" spans="8:11" ht="12.75" hidden="1">
      <c r="H674" s="6">
        <f t="shared" si="15"/>
        <v>0</v>
      </c>
      <c r="I674" s="24">
        <f t="shared" si="14"/>
        <v>0</v>
      </c>
      <c r="K674" s="2">
        <v>515</v>
      </c>
    </row>
    <row r="675" spans="8:11" ht="12.75" hidden="1">
      <c r="H675" s="6">
        <f t="shared" si="15"/>
        <v>0</v>
      </c>
      <c r="I675" s="24">
        <f t="shared" si="14"/>
        <v>0</v>
      </c>
      <c r="K675" s="2">
        <v>515</v>
      </c>
    </row>
    <row r="676" spans="8:11" ht="12.75" hidden="1">
      <c r="H676" s="6">
        <f t="shared" si="15"/>
        <v>0</v>
      </c>
      <c r="I676" s="24">
        <f t="shared" si="14"/>
        <v>0</v>
      </c>
      <c r="K676" s="2">
        <v>515</v>
      </c>
    </row>
    <row r="677" spans="8:11" ht="12.75" hidden="1">
      <c r="H677" s="6">
        <f t="shared" si="15"/>
        <v>0</v>
      </c>
      <c r="I677" s="24">
        <f t="shared" si="14"/>
        <v>0</v>
      </c>
      <c r="K677" s="2">
        <v>515</v>
      </c>
    </row>
    <row r="678" spans="8:11" ht="12.75" hidden="1">
      <c r="H678" s="6">
        <f t="shared" si="15"/>
        <v>0</v>
      </c>
      <c r="I678" s="24">
        <f t="shared" si="14"/>
        <v>0</v>
      </c>
      <c r="K678" s="2">
        <v>515</v>
      </c>
    </row>
    <row r="679" spans="8:11" ht="12.75" hidden="1">
      <c r="H679" s="6">
        <f t="shared" si="15"/>
        <v>0</v>
      </c>
      <c r="I679" s="24">
        <f t="shared" si="14"/>
        <v>0</v>
      </c>
      <c r="K679" s="2">
        <v>515</v>
      </c>
    </row>
    <row r="680" spans="8:11" ht="12.75" hidden="1">
      <c r="H680" s="6">
        <f t="shared" si="15"/>
        <v>0</v>
      </c>
      <c r="I680" s="24">
        <f t="shared" si="14"/>
        <v>0</v>
      </c>
      <c r="K680" s="2">
        <v>515</v>
      </c>
    </row>
    <row r="681" spans="8:11" ht="12.75" hidden="1">
      <c r="H681" s="6">
        <f t="shared" si="15"/>
        <v>0</v>
      </c>
      <c r="I681" s="24">
        <f t="shared" si="14"/>
        <v>0</v>
      </c>
      <c r="K681" s="2">
        <v>515</v>
      </c>
    </row>
    <row r="682" spans="8:11" ht="12.75" hidden="1">
      <c r="H682" s="6">
        <f t="shared" si="15"/>
        <v>0</v>
      </c>
      <c r="I682" s="24">
        <f t="shared" si="14"/>
        <v>0</v>
      </c>
      <c r="K682" s="2">
        <v>515</v>
      </c>
    </row>
    <row r="683" spans="8:11" ht="12.75" hidden="1">
      <c r="H683" s="6">
        <f t="shared" si="15"/>
        <v>0</v>
      </c>
      <c r="I683" s="24">
        <f t="shared" si="14"/>
        <v>0</v>
      </c>
      <c r="K683" s="2">
        <v>515</v>
      </c>
    </row>
    <row r="684" spans="8:11" ht="12.75" hidden="1">
      <c r="H684" s="6">
        <f t="shared" si="15"/>
        <v>0</v>
      </c>
      <c r="I684" s="24">
        <f t="shared" si="14"/>
        <v>0</v>
      </c>
      <c r="K684" s="2">
        <v>515</v>
      </c>
    </row>
    <row r="685" spans="8:11" ht="12.75" hidden="1">
      <c r="H685" s="6">
        <f t="shared" si="15"/>
        <v>0</v>
      </c>
      <c r="I685" s="24">
        <f t="shared" si="14"/>
        <v>0</v>
      </c>
      <c r="K685" s="2">
        <v>515</v>
      </c>
    </row>
    <row r="686" spans="8:11" ht="12.75" hidden="1">
      <c r="H686" s="6">
        <f t="shared" si="15"/>
        <v>0</v>
      </c>
      <c r="I686" s="24">
        <f t="shared" si="14"/>
        <v>0</v>
      </c>
      <c r="K686" s="2">
        <v>515</v>
      </c>
    </row>
    <row r="687" spans="8:11" ht="12.75" hidden="1">
      <c r="H687" s="6">
        <f t="shared" si="15"/>
        <v>0</v>
      </c>
      <c r="I687" s="24">
        <f t="shared" si="14"/>
        <v>0</v>
      </c>
      <c r="K687" s="2">
        <v>515</v>
      </c>
    </row>
    <row r="688" spans="8:11" ht="12.75" hidden="1">
      <c r="H688" s="6">
        <f t="shared" si="15"/>
        <v>0</v>
      </c>
      <c r="I688" s="24">
        <f t="shared" si="14"/>
        <v>0</v>
      </c>
      <c r="K688" s="2">
        <v>515</v>
      </c>
    </row>
    <row r="689" spans="8:11" ht="12.75" hidden="1">
      <c r="H689" s="6">
        <f t="shared" si="15"/>
        <v>0</v>
      </c>
      <c r="I689" s="24">
        <f aca="true" t="shared" si="16" ref="I689:I752">+B689/K689</f>
        <v>0</v>
      </c>
      <c r="K689" s="2">
        <v>515</v>
      </c>
    </row>
    <row r="690" spans="8:11" ht="12.75" hidden="1">
      <c r="H690" s="6">
        <f t="shared" si="15"/>
        <v>0</v>
      </c>
      <c r="I690" s="24">
        <f t="shared" si="16"/>
        <v>0</v>
      </c>
      <c r="K690" s="2">
        <v>515</v>
      </c>
    </row>
    <row r="691" spans="8:11" ht="12.75" hidden="1">
      <c r="H691" s="6">
        <f t="shared" si="15"/>
        <v>0</v>
      </c>
      <c r="I691" s="24">
        <f t="shared" si="16"/>
        <v>0</v>
      </c>
      <c r="K691" s="2">
        <v>515</v>
      </c>
    </row>
    <row r="692" spans="8:11" ht="12.75" hidden="1">
      <c r="H692" s="6">
        <f t="shared" si="15"/>
        <v>0</v>
      </c>
      <c r="I692" s="24">
        <f t="shared" si="16"/>
        <v>0</v>
      </c>
      <c r="K692" s="2">
        <v>515</v>
      </c>
    </row>
    <row r="693" spans="8:11" ht="12.75" hidden="1">
      <c r="H693" s="6">
        <f t="shared" si="15"/>
        <v>0</v>
      </c>
      <c r="I693" s="24">
        <f t="shared" si="16"/>
        <v>0</v>
      </c>
      <c r="K693" s="2">
        <v>515</v>
      </c>
    </row>
    <row r="694" spans="8:11" ht="12.75" hidden="1">
      <c r="H694" s="6">
        <f t="shared" si="15"/>
        <v>0</v>
      </c>
      <c r="I694" s="24">
        <f t="shared" si="16"/>
        <v>0</v>
      </c>
      <c r="K694" s="2">
        <v>515</v>
      </c>
    </row>
    <row r="695" spans="8:11" ht="12.75" hidden="1">
      <c r="H695" s="6">
        <f t="shared" si="15"/>
        <v>0</v>
      </c>
      <c r="I695" s="24">
        <f t="shared" si="16"/>
        <v>0</v>
      </c>
      <c r="K695" s="2">
        <v>515</v>
      </c>
    </row>
    <row r="696" spans="8:11" ht="12.75" hidden="1">
      <c r="H696" s="6">
        <f t="shared" si="15"/>
        <v>0</v>
      </c>
      <c r="I696" s="24">
        <f t="shared" si="16"/>
        <v>0</v>
      </c>
      <c r="K696" s="2">
        <v>515</v>
      </c>
    </row>
    <row r="697" spans="8:11" ht="12.75" hidden="1">
      <c r="H697" s="6">
        <f t="shared" si="15"/>
        <v>0</v>
      </c>
      <c r="I697" s="24">
        <f t="shared" si="16"/>
        <v>0</v>
      </c>
      <c r="K697" s="2">
        <v>515</v>
      </c>
    </row>
    <row r="698" spans="8:11" ht="12.75" hidden="1">
      <c r="H698" s="6">
        <f t="shared" si="15"/>
        <v>0</v>
      </c>
      <c r="I698" s="24">
        <f t="shared" si="16"/>
        <v>0</v>
      </c>
      <c r="K698" s="2">
        <v>515</v>
      </c>
    </row>
    <row r="699" spans="8:11" ht="12.75" hidden="1">
      <c r="H699" s="6">
        <f t="shared" si="15"/>
        <v>0</v>
      </c>
      <c r="I699" s="24">
        <f t="shared" si="16"/>
        <v>0</v>
      </c>
      <c r="K699" s="2">
        <v>515</v>
      </c>
    </row>
    <row r="700" spans="8:11" ht="12.75" hidden="1">
      <c r="H700" s="6">
        <f t="shared" si="15"/>
        <v>0</v>
      </c>
      <c r="I700" s="24">
        <f t="shared" si="16"/>
        <v>0</v>
      </c>
      <c r="K700" s="2">
        <v>515</v>
      </c>
    </row>
    <row r="701" spans="8:11" ht="12.75" hidden="1">
      <c r="H701" s="6">
        <f t="shared" si="15"/>
        <v>0</v>
      </c>
      <c r="I701" s="24">
        <f t="shared" si="16"/>
        <v>0</v>
      </c>
      <c r="K701" s="2">
        <v>515</v>
      </c>
    </row>
    <row r="702" spans="8:11" ht="12.75" hidden="1">
      <c r="H702" s="6">
        <f t="shared" si="15"/>
        <v>0</v>
      </c>
      <c r="I702" s="24">
        <f t="shared" si="16"/>
        <v>0</v>
      </c>
      <c r="K702" s="2">
        <v>515</v>
      </c>
    </row>
    <row r="703" spans="8:11" ht="12.75" hidden="1">
      <c r="H703" s="6">
        <f t="shared" si="15"/>
        <v>0</v>
      </c>
      <c r="I703" s="24">
        <f t="shared" si="16"/>
        <v>0</v>
      </c>
      <c r="K703" s="2">
        <v>515</v>
      </c>
    </row>
    <row r="704" spans="8:11" ht="12.75" hidden="1">
      <c r="H704" s="6">
        <f t="shared" si="15"/>
        <v>0</v>
      </c>
      <c r="I704" s="24">
        <f t="shared" si="16"/>
        <v>0</v>
      </c>
      <c r="K704" s="2">
        <v>515</v>
      </c>
    </row>
    <row r="705" spans="8:11" ht="12.75" hidden="1">
      <c r="H705" s="6">
        <f t="shared" si="15"/>
        <v>0</v>
      </c>
      <c r="I705" s="24">
        <f t="shared" si="16"/>
        <v>0</v>
      </c>
      <c r="K705" s="2">
        <v>515</v>
      </c>
    </row>
    <row r="706" spans="8:11" ht="12.75" hidden="1">
      <c r="H706" s="6">
        <f t="shared" si="15"/>
        <v>0</v>
      </c>
      <c r="I706" s="24">
        <f t="shared" si="16"/>
        <v>0</v>
      </c>
      <c r="K706" s="2">
        <v>515</v>
      </c>
    </row>
    <row r="707" spans="8:11" ht="12.75" hidden="1">
      <c r="H707" s="6">
        <f t="shared" si="15"/>
        <v>0</v>
      </c>
      <c r="I707" s="24">
        <f t="shared" si="16"/>
        <v>0</v>
      </c>
      <c r="K707" s="2">
        <v>515</v>
      </c>
    </row>
    <row r="708" spans="8:11" ht="12.75" hidden="1">
      <c r="H708" s="6">
        <f t="shared" si="15"/>
        <v>0</v>
      </c>
      <c r="I708" s="24">
        <f t="shared" si="16"/>
        <v>0</v>
      </c>
      <c r="K708" s="2">
        <v>515</v>
      </c>
    </row>
    <row r="709" spans="8:11" ht="12.75" hidden="1">
      <c r="H709" s="6">
        <f t="shared" si="15"/>
        <v>0</v>
      </c>
      <c r="I709" s="24">
        <f t="shared" si="16"/>
        <v>0</v>
      </c>
      <c r="K709" s="2">
        <v>515</v>
      </c>
    </row>
    <row r="710" spans="8:11" ht="12.75" hidden="1">
      <c r="H710" s="6">
        <f t="shared" si="15"/>
        <v>0</v>
      </c>
      <c r="I710" s="24">
        <f t="shared" si="16"/>
        <v>0</v>
      </c>
      <c r="K710" s="2">
        <v>515</v>
      </c>
    </row>
    <row r="711" spans="8:11" ht="12.75" hidden="1">
      <c r="H711" s="6">
        <f t="shared" si="15"/>
        <v>0</v>
      </c>
      <c r="I711" s="24">
        <f t="shared" si="16"/>
        <v>0</v>
      </c>
      <c r="K711" s="2">
        <v>515</v>
      </c>
    </row>
    <row r="712" spans="8:11" ht="12.75" hidden="1">
      <c r="H712" s="6">
        <f t="shared" si="15"/>
        <v>0</v>
      </c>
      <c r="I712" s="24">
        <f t="shared" si="16"/>
        <v>0</v>
      </c>
      <c r="K712" s="2">
        <v>515</v>
      </c>
    </row>
    <row r="713" spans="8:11" ht="12.75" hidden="1">
      <c r="H713" s="6">
        <f t="shared" si="15"/>
        <v>0</v>
      </c>
      <c r="I713" s="24">
        <f t="shared" si="16"/>
        <v>0</v>
      </c>
      <c r="K713" s="2">
        <v>515</v>
      </c>
    </row>
    <row r="714" spans="8:11" ht="12.75" hidden="1">
      <c r="H714" s="6">
        <f t="shared" si="15"/>
        <v>0</v>
      </c>
      <c r="I714" s="24">
        <f t="shared" si="16"/>
        <v>0</v>
      </c>
      <c r="K714" s="2">
        <v>515</v>
      </c>
    </row>
    <row r="715" spans="8:11" ht="12.75" hidden="1">
      <c r="H715" s="6">
        <f t="shared" si="15"/>
        <v>0</v>
      </c>
      <c r="I715" s="24">
        <f t="shared" si="16"/>
        <v>0</v>
      </c>
      <c r="K715" s="2">
        <v>515</v>
      </c>
    </row>
    <row r="716" spans="8:11" ht="12.75" hidden="1">
      <c r="H716" s="6">
        <f t="shared" si="15"/>
        <v>0</v>
      </c>
      <c r="I716" s="24">
        <f t="shared" si="16"/>
        <v>0</v>
      </c>
      <c r="K716" s="2">
        <v>515</v>
      </c>
    </row>
    <row r="717" spans="8:11" ht="12.75" hidden="1">
      <c r="H717" s="6">
        <f t="shared" si="15"/>
        <v>0</v>
      </c>
      <c r="I717" s="24">
        <f t="shared" si="16"/>
        <v>0</v>
      </c>
      <c r="K717" s="2">
        <v>515</v>
      </c>
    </row>
    <row r="718" spans="8:11" ht="12.75" hidden="1">
      <c r="H718" s="6">
        <f aca="true" t="shared" si="17" ref="H718:H793">H717-B718</f>
        <v>0</v>
      </c>
      <c r="I718" s="24">
        <f t="shared" si="16"/>
        <v>0</v>
      </c>
      <c r="K718" s="2">
        <v>515</v>
      </c>
    </row>
    <row r="719" spans="8:11" ht="12.75" hidden="1">
      <c r="H719" s="6">
        <f t="shared" si="17"/>
        <v>0</v>
      </c>
      <c r="I719" s="24">
        <f t="shared" si="16"/>
        <v>0</v>
      </c>
      <c r="K719" s="2">
        <v>515</v>
      </c>
    </row>
    <row r="720" spans="8:11" ht="12.75" hidden="1">
      <c r="H720" s="6">
        <f t="shared" si="17"/>
        <v>0</v>
      </c>
      <c r="I720" s="24">
        <f t="shared" si="16"/>
        <v>0</v>
      </c>
      <c r="K720" s="2">
        <v>515</v>
      </c>
    </row>
    <row r="721" spans="8:11" ht="12.75" hidden="1">
      <c r="H721" s="6">
        <f t="shared" si="17"/>
        <v>0</v>
      </c>
      <c r="I721" s="24">
        <f t="shared" si="16"/>
        <v>0</v>
      </c>
      <c r="K721" s="2">
        <v>515</v>
      </c>
    </row>
    <row r="722" spans="8:11" ht="12.75" hidden="1">
      <c r="H722" s="6">
        <f t="shared" si="17"/>
        <v>0</v>
      </c>
      <c r="I722" s="24">
        <f t="shared" si="16"/>
        <v>0</v>
      </c>
      <c r="K722" s="2">
        <v>515</v>
      </c>
    </row>
    <row r="723" spans="8:11" ht="12.75" hidden="1">
      <c r="H723" s="6">
        <f t="shared" si="17"/>
        <v>0</v>
      </c>
      <c r="I723" s="24">
        <f t="shared" si="16"/>
        <v>0</v>
      </c>
      <c r="K723" s="2">
        <v>515</v>
      </c>
    </row>
    <row r="724" spans="8:11" ht="12.75" hidden="1">
      <c r="H724" s="6">
        <f t="shared" si="17"/>
        <v>0</v>
      </c>
      <c r="I724" s="24">
        <f t="shared" si="16"/>
        <v>0</v>
      </c>
      <c r="K724" s="2">
        <v>515</v>
      </c>
    </row>
    <row r="725" spans="8:11" ht="12.75" hidden="1">
      <c r="H725" s="6">
        <f t="shared" si="17"/>
        <v>0</v>
      </c>
      <c r="I725" s="24">
        <f t="shared" si="16"/>
        <v>0</v>
      </c>
      <c r="K725" s="2">
        <v>515</v>
      </c>
    </row>
    <row r="726" spans="8:11" ht="12.75" hidden="1">
      <c r="H726" s="6">
        <f t="shared" si="17"/>
        <v>0</v>
      </c>
      <c r="I726" s="24">
        <f t="shared" si="16"/>
        <v>0</v>
      </c>
      <c r="K726" s="2">
        <v>515</v>
      </c>
    </row>
    <row r="727" spans="8:11" ht="12.75" hidden="1">
      <c r="H727" s="6">
        <f t="shared" si="17"/>
        <v>0</v>
      </c>
      <c r="I727" s="24">
        <f t="shared" si="16"/>
        <v>0</v>
      </c>
      <c r="K727" s="2">
        <v>515</v>
      </c>
    </row>
    <row r="728" spans="8:11" ht="12.75" hidden="1">
      <c r="H728" s="6">
        <f t="shared" si="17"/>
        <v>0</v>
      </c>
      <c r="I728" s="24">
        <f t="shared" si="16"/>
        <v>0</v>
      </c>
      <c r="K728" s="2">
        <v>515</v>
      </c>
    </row>
    <row r="729" spans="8:11" ht="12.75" hidden="1">
      <c r="H729" s="6">
        <f t="shared" si="17"/>
        <v>0</v>
      </c>
      <c r="I729" s="24">
        <f t="shared" si="16"/>
        <v>0</v>
      </c>
      <c r="K729" s="2">
        <v>515</v>
      </c>
    </row>
    <row r="730" spans="8:11" ht="12.75" hidden="1">
      <c r="H730" s="6">
        <f t="shared" si="17"/>
        <v>0</v>
      </c>
      <c r="I730" s="24">
        <f t="shared" si="16"/>
        <v>0</v>
      </c>
      <c r="K730" s="2">
        <v>515</v>
      </c>
    </row>
    <row r="731" spans="8:11" ht="12.75" hidden="1">
      <c r="H731" s="6">
        <f t="shared" si="17"/>
        <v>0</v>
      </c>
      <c r="I731" s="24">
        <f t="shared" si="16"/>
        <v>0</v>
      </c>
      <c r="K731" s="2">
        <v>515</v>
      </c>
    </row>
    <row r="732" spans="8:11" ht="12.75" hidden="1">
      <c r="H732" s="6">
        <f t="shared" si="17"/>
        <v>0</v>
      </c>
      <c r="I732" s="24">
        <f t="shared" si="16"/>
        <v>0</v>
      </c>
      <c r="K732" s="2">
        <v>515</v>
      </c>
    </row>
    <row r="733" spans="8:11" ht="12.75" hidden="1">
      <c r="H733" s="6">
        <f t="shared" si="17"/>
        <v>0</v>
      </c>
      <c r="I733" s="24">
        <f t="shared" si="16"/>
        <v>0</v>
      </c>
      <c r="K733" s="2">
        <v>515</v>
      </c>
    </row>
    <row r="734" spans="8:11" ht="12.75" hidden="1">
      <c r="H734" s="6">
        <f t="shared" si="17"/>
        <v>0</v>
      </c>
      <c r="I734" s="24">
        <f t="shared" si="16"/>
        <v>0</v>
      </c>
      <c r="K734" s="2">
        <v>515</v>
      </c>
    </row>
    <row r="735" spans="8:11" ht="12.75" hidden="1">
      <c r="H735" s="6">
        <f t="shared" si="17"/>
        <v>0</v>
      </c>
      <c r="I735" s="24">
        <f t="shared" si="16"/>
        <v>0</v>
      </c>
      <c r="K735" s="2">
        <v>515</v>
      </c>
    </row>
    <row r="736" spans="8:11" ht="12.75" hidden="1">
      <c r="H736" s="6">
        <f t="shared" si="17"/>
        <v>0</v>
      </c>
      <c r="I736" s="24">
        <f t="shared" si="16"/>
        <v>0</v>
      </c>
      <c r="K736" s="2">
        <v>515</v>
      </c>
    </row>
    <row r="737" spans="8:11" ht="12.75" hidden="1">
      <c r="H737" s="6">
        <f t="shared" si="17"/>
        <v>0</v>
      </c>
      <c r="I737" s="24">
        <f t="shared" si="16"/>
        <v>0</v>
      </c>
      <c r="K737" s="2">
        <v>515</v>
      </c>
    </row>
    <row r="738" spans="8:11" ht="12.75" hidden="1">
      <c r="H738" s="6">
        <f t="shared" si="17"/>
        <v>0</v>
      </c>
      <c r="I738" s="24">
        <f t="shared" si="16"/>
        <v>0</v>
      </c>
      <c r="K738" s="2">
        <v>515</v>
      </c>
    </row>
    <row r="739" spans="8:11" ht="12.75" hidden="1">
      <c r="H739" s="6">
        <f t="shared" si="17"/>
        <v>0</v>
      </c>
      <c r="I739" s="24">
        <f t="shared" si="16"/>
        <v>0</v>
      </c>
      <c r="K739" s="2">
        <v>515</v>
      </c>
    </row>
    <row r="740" spans="8:11" ht="12.75" hidden="1">
      <c r="H740" s="6">
        <f t="shared" si="17"/>
        <v>0</v>
      </c>
      <c r="I740" s="24">
        <f t="shared" si="16"/>
        <v>0</v>
      </c>
      <c r="K740" s="2">
        <v>515</v>
      </c>
    </row>
    <row r="741" spans="8:11" ht="12.75" hidden="1">
      <c r="H741" s="6">
        <f t="shared" si="17"/>
        <v>0</v>
      </c>
      <c r="I741" s="24">
        <f t="shared" si="16"/>
        <v>0</v>
      </c>
      <c r="K741" s="2">
        <v>515</v>
      </c>
    </row>
    <row r="742" spans="8:11" ht="12.75" hidden="1">
      <c r="H742" s="6">
        <f t="shared" si="17"/>
        <v>0</v>
      </c>
      <c r="I742" s="24">
        <f t="shared" si="16"/>
        <v>0</v>
      </c>
      <c r="K742" s="2">
        <v>515</v>
      </c>
    </row>
    <row r="743" spans="8:11" ht="12.75" hidden="1">
      <c r="H743" s="6">
        <f t="shared" si="17"/>
        <v>0</v>
      </c>
      <c r="I743" s="24">
        <f t="shared" si="16"/>
        <v>0</v>
      </c>
      <c r="K743" s="2">
        <v>515</v>
      </c>
    </row>
    <row r="744" spans="8:11" ht="12.75" hidden="1">
      <c r="H744" s="6">
        <f t="shared" si="17"/>
        <v>0</v>
      </c>
      <c r="I744" s="24">
        <f t="shared" si="16"/>
        <v>0</v>
      </c>
      <c r="K744" s="2">
        <v>515</v>
      </c>
    </row>
    <row r="745" spans="8:11" ht="12.75" hidden="1">
      <c r="H745" s="6">
        <f t="shared" si="17"/>
        <v>0</v>
      </c>
      <c r="I745" s="24">
        <f t="shared" si="16"/>
        <v>0</v>
      </c>
      <c r="K745" s="2">
        <v>515</v>
      </c>
    </row>
    <row r="746" spans="8:11" ht="12.75" hidden="1">
      <c r="H746" s="6">
        <f t="shared" si="17"/>
        <v>0</v>
      </c>
      <c r="I746" s="24">
        <f t="shared" si="16"/>
        <v>0</v>
      </c>
      <c r="K746" s="2">
        <v>515</v>
      </c>
    </row>
    <row r="747" spans="8:11" ht="12.75" hidden="1">
      <c r="H747" s="6">
        <f t="shared" si="17"/>
        <v>0</v>
      </c>
      <c r="I747" s="24">
        <f t="shared" si="16"/>
        <v>0</v>
      </c>
      <c r="K747" s="2">
        <v>515</v>
      </c>
    </row>
    <row r="748" spans="8:11" ht="12.75" hidden="1">
      <c r="H748" s="6">
        <f t="shared" si="17"/>
        <v>0</v>
      </c>
      <c r="I748" s="24">
        <f t="shared" si="16"/>
        <v>0</v>
      </c>
      <c r="K748" s="2">
        <v>515</v>
      </c>
    </row>
    <row r="749" spans="8:11" ht="12.75" hidden="1">
      <c r="H749" s="6">
        <f t="shared" si="17"/>
        <v>0</v>
      </c>
      <c r="I749" s="24">
        <f t="shared" si="16"/>
        <v>0</v>
      </c>
      <c r="K749" s="2">
        <v>515</v>
      </c>
    </row>
    <row r="750" spans="8:11" ht="12.75" hidden="1">
      <c r="H750" s="6">
        <f t="shared" si="17"/>
        <v>0</v>
      </c>
      <c r="I750" s="24">
        <f t="shared" si="16"/>
        <v>0</v>
      </c>
      <c r="K750" s="2">
        <v>515</v>
      </c>
    </row>
    <row r="751" spans="8:11" ht="12.75" hidden="1">
      <c r="H751" s="6">
        <f t="shared" si="17"/>
        <v>0</v>
      </c>
      <c r="I751" s="24">
        <f t="shared" si="16"/>
        <v>0</v>
      </c>
      <c r="K751" s="2">
        <v>515</v>
      </c>
    </row>
    <row r="752" spans="8:11" ht="12.75" hidden="1">
      <c r="H752" s="6">
        <f t="shared" si="17"/>
        <v>0</v>
      </c>
      <c r="I752" s="24">
        <f t="shared" si="16"/>
        <v>0</v>
      </c>
      <c r="K752" s="2">
        <v>515</v>
      </c>
    </row>
    <row r="753" spans="8:11" ht="12.75" hidden="1">
      <c r="H753" s="6">
        <f t="shared" si="17"/>
        <v>0</v>
      </c>
      <c r="I753" s="24">
        <f aca="true" t="shared" si="18" ref="I753:I816">+B753/K753</f>
        <v>0</v>
      </c>
      <c r="K753" s="2">
        <v>515</v>
      </c>
    </row>
    <row r="754" spans="8:11" ht="12.75" hidden="1">
      <c r="H754" s="6">
        <f t="shared" si="17"/>
        <v>0</v>
      </c>
      <c r="I754" s="24">
        <f t="shared" si="18"/>
        <v>0</v>
      </c>
      <c r="K754" s="2">
        <v>515</v>
      </c>
    </row>
    <row r="755" spans="8:11" ht="12.75" hidden="1">
      <c r="H755" s="6">
        <f t="shared" si="17"/>
        <v>0</v>
      </c>
      <c r="I755" s="24">
        <f t="shared" si="18"/>
        <v>0</v>
      </c>
      <c r="K755" s="2">
        <v>515</v>
      </c>
    </row>
    <row r="756" spans="8:11" ht="12.75" hidden="1">
      <c r="H756" s="6">
        <f t="shared" si="17"/>
        <v>0</v>
      </c>
      <c r="I756" s="24">
        <f t="shared" si="18"/>
        <v>0</v>
      </c>
      <c r="K756" s="2">
        <v>515</v>
      </c>
    </row>
    <row r="757" spans="8:11" ht="12.75" hidden="1">
      <c r="H757" s="6">
        <f t="shared" si="17"/>
        <v>0</v>
      </c>
      <c r="I757" s="24">
        <f t="shared" si="18"/>
        <v>0</v>
      </c>
      <c r="K757" s="2">
        <v>515</v>
      </c>
    </row>
    <row r="758" spans="8:11" ht="12.75" hidden="1">
      <c r="H758" s="6">
        <f t="shared" si="17"/>
        <v>0</v>
      </c>
      <c r="I758" s="24">
        <f t="shared" si="18"/>
        <v>0</v>
      </c>
      <c r="K758" s="2">
        <v>515</v>
      </c>
    </row>
    <row r="759" spans="8:11" ht="12.75" hidden="1">
      <c r="H759" s="6">
        <f t="shared" si="17"/>
        <v>0</v>
      </c>
      <c r="I759" s="24">
        <f t="shared" si="18"/>
        <v>0</v>
      </c>
      <c r="K759" s="2">
        <v>515</v>
      </c>
    </row>
    <row r="760" spans="8:11" ht="12.75" hidden="1">
      <c r="H760" s="6">
        <f t="shared" si="17"/>
        <v>0</v>
      </c>
      <c r="I760" s="24">
        <f t="shared" si="18"/>
        <v>0</v>
      </c>
      <c r="K760" s="2">
        <v>515</v>
      </c>
    </row>
    <row r="761" spans="8:11" ht="12.75" hidden="1">
      <c r="H761" s="6">
        <f t="shared" si="17"/>
        <v>0</v>
      </c>
      <c r="I761" s="24">
        <f t="shared" si="18"/>
        <v>0</v>
      </c>
      <c r="K761" s="2">
        <v>515</v>
      </c>
    </row>
    <row r="762" spans="8:11" ht="12.75" hidden="1">
      <c r="H762" s="6">
        <f t="shared" si="17"/>
        <v>0</v>
      </c>
      <c r="I762" s="24">
        <f t="shared" si="18"/>
        <v>0</v>
      </c>
      <c r="K762" s="2">
        <v>515</v>
      </c>
    </row>
    <row r="763" spans="8:11" ht="12.75" hidden="1">
      <c r="H763" s="6">
        <f t="shared" si="17"/>
        <v>0</v>
      </c>
      <c r="I763" s="24">
        <f t="shared" si="18"/>
        <v>0</v>
      </c>
      <c r="K763" s="2">
        <v>515</v>
      </c>
    </row>
    <row r="764" spans="8:11" ht="12.75" hidden="1">
      <c r="H764" s="6">
        <f t="shared" si="17"/>
        <v>0</v>
      </c>
      <c r="I764" s="24">
        <f t="shared" si="18"/>
        <v>0</v>
      </c>
      <c r="K764" s="2">
        <v>515</v>
      </c>
    </row>
    <row r="765" spans="8:11" ht="12.75" hidden="1">
      <c r="H765" s="6">
        <f t="shared" si="17"/>
        <v>0</v>
      </c>
      <c r="I765" s="24">
        <f t="shared" si="18"/>
        <v>0</v>
      </c>
      <c r="K765" s="2">
        <v>515</v>
      </c>
    </row>
    <row r="766" spans="8:11" ht="12.75" hidden="1">
      <c r="H766" s="6">
        <f t="shared" si="17"/>
        <v>0</v>
      </c>
      <c r="I766" s="24">
        <f t="shared" si="18"/>
        <v>0</v>
      </c>
      <c r="K766" s="2">
        <v>515</v>
      </c>
    </row>
    <row r="767" spans="8:11" ht="12.75" hidden="1">
      <c r="H767" s="6">
        <f t="shared" si="17"/>
        <v>0</v>
      </c>
      <c r="I767" s="24">
        <f t="shared" si="18"/>
        <v>0</v>
      </c>
      <c r="K767" s="2">
        <v>515</v>
      </c>
    </row>
    <row r="768" spans="8:11" ht="12.75" hidden="1">
      <c r="H768" s="6">
        <f t="shared" si="17"/>
        <v>0</v>
      </c>
      <c r="I768" s="24">
        <f t="shared" si="18"/>
        <v>0</v>
      </c>
      <c r="K768" s="2">
        <v>515</v>
      </c>
    </row>
    <row r="769" spans="8:11" ht="12.75" hidden="1">
      <c r="H769" s="6">
        <f t="shared" si="17"/>
        <v>0</v>
      </c>
      <c r="I769" s="24">
        <f t="shared" si="18"/>
        <v>0</v>
      </c>
      <c r="K769" s="2">
        <v>515</v>
      </c>
    </row>
    <row r="770" spans="8:11" ht="12.75" hidden="1">
      <c r="H770" s="6">
        <f t="shared" si="17"/>
        <v>0</v>
      </c>
      <c r="I770" s="24">
        <f t="shared" si="18"/>
        <v>0</v>
      </c>
      <c r="K770" s="2">
        <v>515</v>
      </c>
    </row>
    <row r="771" spans="8:11" ht="12.75" hidden="1">
      <c r="H771" s="6">
        <f t="shared" si="17"/>
        <v>0</v>
      </c>
      <c r="I771" s="24">
        <f t="shared" si="18"/>
        <v>0</v>
      </c>
      <c r="K771" s="2">
        <v>515</v>
      </c>
    </row>
    <row r="772" spans="8:11" ht="12.75" hidden="1">
      <c r="H772" s="6">
        <f t="shared" si="17"/>
        <v>0</v>
      </c>
      <c r="I772" s="24">
        <f t="shared" si="18"/>
        <v>0</v>
      </c>
      <c r="K772" s="2">
        <v>515</v>
      </c>
    </row>
    <row r="773" spans="8:11" ht="12.75" hidden="1">
      <c r="H773" s="6">
        <f t="shared" si="17"/>
        <v>0</v>
      </c>
      <c r="I773" s="24">
        <f t="shared" si="18"/>
        <v>0</v>
      </c>
      <c r="K773" s="2">
        <v>515</v>
      </c>
    </row>
    <row r="774" spans="8:11" ht="12.75" hidden="1">
      <c r="H774" s="6">
        <f t="shared" si="17"/>
        <v>0</v>
      </c>
      <c r="I774" s="24">
        <f t="shared" si="18"/>
        <v>0</v>
      </c>
      <c r="K774" s="2">
        <v>515</v>
      </c>
    </row>
    <row r="775" spans="8:11" ht="12.75" hidden="1">
      <c r="H775" s="6">
        <f t="shared" si="17"/>
        <v>0</v>
      </c>
      <c r="I775" s="24">
        <f t="shared" si="18"/>
        <v>0</v>
      </c>
      <c r="K775" s="2">
        <v>515</v>
      </c>
    </row>
    <row r="776" spans="8:11" ht="12.75" hidden="1">
      <c r="H776" s="6">
        <f t="shared" si="17"/>
        <v>0</v>
      </c>
      <c r="I776" s="24">
        <f t="shared" si="18"/>
        <v>0</v>
      </c>
      <c r="K776" s="2">
        <v>515</v>
      </c>
    </row>
    <row r="777" spans="8:11" ht="12.75" hidden="1">
      <c r="H777" s="6">
        <f t="shared" si="17"/>
        <v>0</v>
      </c>
      <c r="I777" s="24">
        <f t="shared" si="18"/>
        <v>0</v>
      </c>
      <c r="K777" s="2">
        <v>515</v>
      </c>
    </row>
    <row r="778" spans="8:11" ht="12.75" hidden="1">
      <c r="H778" s="6">
        <f t="shared" si="17"/>
        <v>0</v>
      </c>
      <c r="I778" s="24">
        <f t="shared" si="18"/>
        <v>0</v>
      </c>
      <c r="K778" s="2">
        <v>515</v>
      </c>
    </row>
    <row r="779" spans="8:11" ht="12.75" hidden="1">
      <c r="H779" s="6">
        <f t="shared" si="17"/>
        <v>0</v>
      </c>
      <c r="I779" s="24">
        <f t="shared" si="18"/>
        <v>0</v>
      </c>
      <c r="K779" s="2">
        <v>515</v>
      </c>
    </row>
    <row r="780" spans="8:11" ht="12.75" hidden="1">
      <c r="H780" s="6">
        <f t="shared" si="17"/>
        <v>0</v>
      </c>
      <c r="I780" s="24">
        <f t="shared" si="18"/>
        <v>0</v>
      </c>
      <c r="K780" s="2">
        <v>515</v>
      </c>
    </row>
    <row r="781" spans="8:11" ht="12.75" hidden="1">
      <c r="H781" s="6">
        <f t="shared" si="17"/>
        <v>0</v>
      </c>
      <c r="I781" s="24">
        <f t="shared" si="18"/>
        <v>0</v>
      </c>
      <c r="K781" s="2">
        <v>515</v>
      </c>
    </row>
    <row r="782" spans="8:11" ht="12.75" hidden="1">
      <c r="H782" s="6">
        <f t="shared" si="17"/>
        <v>0</v>
      </c>
      <c r="I782" s="24">
        <f t="shared" si="18"/>
        <v>0</v>
      </c>
      <c r="K782" s="2">
        <v>515</v>
      </c>
    </row>
    <row r="783" spans="8:11" ht="12.75" hidden="1">
      <c r="H783" s="6">
        <f t="shared" si="17"/>
        <v>0</v>
      </c>
      <c r="I783" s="24">
        <f t="shared" si="18"/>
        <v>0</v>
      </c>
      <c r="K783" s="2">
        <v>515</v>
      </c>
    </row>
    <row r="784" spans="8:11" ht="12.75" hidden="1">
      <c r="H784" s="6">
        <f t="shared" si="17"/>
        <v>0</v>
      </c>
      <c r="I784" s="24">
        <f t="shared" si="18"/>
        <v>0</v>
      </c>
      <c r="K784" s="2">
        <v>515</v>
      </c>
    </row>
    <row r="785" spans="8:11" ht="12.75" hidden="1">
      <c r="H785" s="6">
        <f t="shared" si="17"/>
        <v>0</v>
      </c>
      <c r="I785" s="24">
        <f t="shared" si="18"/>
        <v>0</v>
      </c>
      <c r="K785" s="2">
        <v>515</v>
      </c>
    </row>
    <row r="786" spans="8:11" ht="12.75" hidden="1">
      <c r="H786" s="6">
        <f t="shared" si="17"/>
        <v>0</v>
      </c>
      <c r="I786" s="24">
        <f t="shared" si="18"/>
        <v>0</v>
      </c>
      <c r="K786" s="2">
        <v>515</v>
      </c>
    </row>
    <row r="787" spans="8:11" ht="12.75" hidden="1">
      <c r="H787" s="6">
        <f t="shared" si="17"/>
        <v>0</v>
      </c>
      <c r="I787" s="24">
        <f t="shared" si="18"/>
        <v>0</v>
      </c>
      <c r="K787" s="2">
        <v>515</v>
      </c>
    </row>
    <row r="788" spans="8:11" ht="12.75" hidden="1">
      <c r="H788" s="6">
        <f t="shared" si="17"/>
        <v>0</v>
      </c>
      <c r="I788" s="24">
        <f t="shared" si="18"/>
        <v>0</v>
      </c>
      <c r="K788" s="2">
        <v>515</v>
      </c>
    </row>
    <row r="789" spans="8:11" ht="12.75" hidden="1">
      <c r="H789" s="6">
        <f t="shared" si="17"/>
        <v>0</v>
      </c>
      <c r="I789" s="24">
        <f t="shared" si="18"/>
        <v>0</v>
      </c>
      <c r="K789" s="2">
        <v>515</v>
      </c>
    </row>
    <row r="790" spans="8:11" ht="12.75" hidden="1">
      <c r="H790" s="6">
        <f t="shared" si="17"/>
        <v>0</v>
      </c>
      <c r="I790" s="24">
        <f t="shared" si="18"/>
        <v>0</v>
      </c>
      <c r="K790" s="2">
        <v>515</v>
      </c>
    </row>
    <row r="791" spans="8:11" ht="12.75" hidden="1">
      <c r="H791" s="6">
        <f t="shared" si="17"/>
        <v>0</v>
      </c>
      <c r="I791" s="24">
        <f t="shared" si="18"/>
        <v>0</v>
      </c>
      <c r="K791" s="2">
        <v>515</v>
      </c>
    </row>
    <row r="792" spans="8:11" ht="12.75" hidden="1">
      <c r="H792" s="6">
        <f t="shared" si="17"/>
        <v>0</v>
      </c>
      <c r="I792" s="24">
        <f t="shared" si="18"/>
        <v>0</v>
      </c>
      <c r="K792" s="2">
        <v>515</v>
      </c>
    </row>
    <row r="793" spans="8:11" ht="12.75" hidden="1">
      <c r="H793" s="6">
        <f t="shared" si="17"/>
        <v>0</v>
      </c>
      <c r="I793" s="24">
        <f t="shared" si="18"/>
        <v>0</v>
      </c>
      <c r="K793" s="2">
        <v>515</v>
      </c>
    </row>
    <row r="794" spans="8:11" ht="12.75" hidden="1">
      <c r="H794" s="6">
        <f aca="true" t="shared" si="19" ref="H794:H846">H793-B794</f>
        <v>0</v>
      </c>
      <c r="I794" s="24">
        <f t="shared" si="18"/>
        <v>0</v>
      </c>
      <c r="K794" s="2">
        <v>515</v>
      </c>
    </row>
    <row r="795" spans="8:11" ht="12.75" hidden="1">
      <c r="H795" s="6">
        <f t="shared" si="19"/>
        <v>0</v>
      </c>
      <c r="I795" s="24">
        <f t="shared" si="18"/>
        <v>0</v>
      </c>
      <c r="K795" s="2">
        <v>515</v>
      </c>
    </row>
    <row r="796" spans="8:11" ht="12.75" hidden="1">
      <c r="H796" s="6">
        <f t="shared" si="19"/>
        <v>0</v>
      </c>
      <c r="I796" s="24">
        <f t="shared" si="18"/>
        <v>0</v>
      </c>
      <c r="K796" s="2">
        <v>515</v>
      </c>
    </row>
    <row r="797" spans="8:11" ht="12.75" hidden="1">
      <c r="H797" s="6">
        <f t="shared" si="19"/>
        <v>0</v>
      </c>
      <c r="I797" s="24">
        <f t="shared" si="18"/>
        <v>0</v>
      </c>
      <c r="K797" s="2">
        <v>515</v>
      </c>
    </row>
    <row r="798" spans="8:11" ht="12.75" hidden="1">
      <c r="H798" s="6">
        <f t="shared" si="19"/>
        <v>0</v>
      </c>
      <c r="I798" s="24">
        <f t="shared" si="18"/>
        <v>0</v>
      </c>
      <c r="K798" s="2">
        <v>515</v>
      </c>
    </row>
    <row r="799" spans="8:11" ht="12.75" hidden="1">
      <c r="H799" s="6">
        <f t="shared" si="19"/>
        <v>0</v>
      </c>
      <c r="I799" s="24">
        <f t="shared" si="18"/>
        <v>0</v>
      </c>
      <c r="K799" s="2">
        <v>515</v>
      </c>
    </row>
    <row r="800" spans="8:11" ht="12.75" hidden="1">
      <c r="H800" s="6">
        <f t="shared" si="19"/>
        <v>0</v>
      </c>
      <c r="I800" s="24">
        <f t="shared" si="18"/>
        <v>0</v>
      </c>
      <c r="K800" s="2">
        <v>515</v>
      </c>
    </row>
    <row r="801" spans="8:11" ht="12.75" hidden="1">
      <c r="H801" s="6">
        <f t="shared" si="19"/>
        <v>0</v>
      </c>
      <c r="I801" s="24">
        <f t="shared" si="18"/>
        <v>0</v>
      </c>
      <c r="K801" s="2">
        <v>515</v>
      </c>
    </row>
    <row r="802" spans="8:11" ht="12.75" hidden="1">
      <c r="H802" s="6">
        <f t="shared" si="19"/>
        <v>0</v>
      </c>
      <c r="I802" s="24">
        <f t="shared" si="18"/>
        <v>0</v>
      </c>
      <c r="K802" s="2">
        <v>515</v>
      </c>
    </row>
    <row r="803" spans="8:11" ht="12.75" hidden="1">
      <c r="H803" s="6">
        <f t="shared" si="19"/>
        <v>0</v>
      </c>
      <c r="I803" s="24">
        <f t="shared" si="18"/>
        <v>0</v>
      </c>
      <c r="K803" s="2">
        <v>515</v>
      </c>
    </row>
    <row r="804" spans="8:11" ht="12.75" hidden="1">
      <c r="H804" s="6">
        <f t="shared" si="19"/>
        <v>0</v>
      </c>
      <c r="I804" s="24">
        <f t="shared" si="18"/>
        <v>0</v>
      </c>
      <c r="K804" s="2">
        <v>515</v>
      </c>
    </row>
    <row r="805" spans="8:11" ht="12.75" hidden="1">
      <c r="H805" s="6">
        <f t="shared" si="19"/>
        <v>0</v>
      </c>
      <c r="I805" s="24">
        <f t="shared" si="18"/>
        <v>0</v>
      </c>
      <c r="K805" s="2">
        <v>515</v>
      </c>
    </row>
    <row r="806" spans="8:11" ht="12.75" hidden="1">
      <c r="H806" s="6">
        <f t="shared" si="19"/>
        <v>0</v>
      </c>
      <c r="I806" s="24">
        <f t="shared" si="18"/>
        <v>0</v>
      </c>
      <c r="K806" s="2">
        <v>515</v>
      </c>
    </row>
    <row r="807" spans="8:11" ht="12.75" hidden="1">
      <c r="H807" s="6">
        <f t="shared" si="19"/>
        <v>0</v>
      </c>
      <c r="I807" s="24">
        <f t="shared" si="18"/>
        <v>0</v>
      </c>
      <c r="K807" s="2">
        <v>515</v>
      </c>
    </row>
    <row r="808" spans="8:11" ht="12.75" hidden="1">
      <c r="H808" s="6">
        <f t="shared" si="19"/>
        <v>0</v>
      </c>
      <c r="I808" s="24">
        <f t="shared" si="18"/>
        <v>0</v>
      </c>
      <c r="K808" s="2">
        <v>515</v>
      </c>
    </row>
    <row r="809" spans="8:11" ht="12.75" hidden="1">
      <c r="H809" s="6">
        <f t="shared" si="19"/>
        <v>0</v>
      </c>
      <c r="I809" s="24">
        <f t="shared" si="18"/>
        <v>0</v>
      </c>
      <c r="K809" s="2">
        <v>515</v>
      </c>
    </row>
    <row r="810" spans="8:11" ht="12.75" hidden="1">
      <c r="H810" s="6">
        <f t="shared" si="19"/>
        <v>0</v>
      </c>
      <c r="I810" s="24">
        <f t="shared" si="18"/>
        <v>0</v>
      </c>
      <c r="K810" s="2">
        <v>515</v>
      </c>
    </row>
    <row r="811" spans="8:11" ht="12.75" hidden="1">
      <c r="H811" s="6">
        <f t="shared" si="19"/>
        <v>0</v>
      </c>
      <c r="I811" s="24">
        <f t="shared" si="18"/>
        <v>0</v>
      </c>
      <c r="K811" s="2">
        <v>515</v>
      </c>
    </row>
    <row r="812" spans="8:11" ht="12.75" hidden="1">
      <c r="H812" s="6">
        <f t="shared" si="19"/>
        <v>0</v>
      </c>
      <c r="I812" s="24">
        <f t="shared" si="18"/>
        <v>0</v>
      </c>
      <c r="K812" s="2">
        <v>515</v>
      </c>
    </row>
    <row r="813" spans="8:11" ht="12.75" hidden="1">
      <c r="H813" s="6">
        <f t="shared" si="19"/>
        <v>0</v>
      </c>
      <c r="I813" s="24">
        <f t="shared" si="18"/>
        <v>0</v>
      </c>
      <c r="K813" s="2">
        <v>515</v>
      </c>
    </row>
    <row r="814" spans="8:11" ht="12.75" hidden="1">
      <c r="H814" s="6">
        <f t="shared" si="19"/>
        <v>0</v>
      </c>
      <c r="I814" s="24">
        <f t="shared" si="18"/>
        <v>0</v>
      </c>
      <c r="K814" s="2">
        <v>515</v>
      </c>
    </row>
    <row r="815" spans="8:11" ht="12.75" hidden="1">
      <c r="H815" s="6">
        <f t="shared" si="19"/>
        <v>0</v>
      </c>
      <c r="I815" s="24">
        <f t="shared" si="18"/>
        <v>0</v>
      </c>
      <c r="K815" s="2">
        <v>515</v>
      </c>
    </row>
    <row r="816" spans="8:11" ht="12.75" hidden="1">
      <c r="H816" s="6">
        <f t="shared" si="19"/>
        <v>0</v>
      </c>
      <c r="I816" s="24">
        <f t="shared" si="18"/>
        <v>0</v>
      </c>
      <c r="K816" s="2">
        <v>515</v>
      </c>
    </row>
    <row r="817" spans="8:11" ht="12.75" hidden="1">
      <c r="H817" s="6">
        <f t="shared" si="19"/>
        <v>0</v>
      </c>
      <c r="I817" s="24">
        <f aca="true" t="shared" si="20" ref="I817:I880">+B817/K817</f>
        <v>0</v>
      </c>
      <c r="K817" s="2">
        <v>515</v>
      </c>
    </row>
    <row r="818" spans="8:11" ht="12.75" hidden="1">
      <c r="H818" s="6">
        <f t="shared" si="19"/>
        <v>0</v>
      </c>
      <c r="I818" s="24">
        <f t="shared" si="20"/>
        <v>0</v>
      </c>
      <c r="K818" s="2">
        <v>515</v>
      </c>
    </row>
    <row r="819" spans="8:11" ht="12.75" hidden="1">
      <c r="H819" s="6">
        <f t="shared" si="19"/>
        <v>0</v>
      </c>
      <c r="I819" s="24">
        <f t="shared" si="20"/>
        <v>0</v>
      </c>
      <c r="K819" s="2">
        <v>515</v>
      </c>
    </row>
    <row r="820" spans="8:11" ht="12.75" hidden="1">
      <c r="H820" s="6">
        <f t="shared" si="19"/>
        <v>0</v>
      </c>
      <c r="I820" s="24">
        <f t="shared" si="20"/>
        <v>0</v>
      </c>
      <c r="K820" s="2">
        <v>515</v>
      </c>
    </row>
    <row r="821" spans="8:11" ht="12.75" hidden="1">
      <c r="H821" s="6">
        <f t="shared" si="19"/>
        <v>0</v>
      </c>
      <c r="I821" s="24">
        <f t="shared" si="20"/>
        <v>0</v>
      </c>
      <c r="K821" s="2">
        <v>515</v>
      </c>
    </row>
    <row r="822" spans="8:11" ht="12.75" hidden="1">
      <c r="H822" s="6">
        <f t="shared" si="19"/>
        <v>0</v>
      </c>
      <c r="I822" s="24">
        <f t="shared" si="20"/>
        <v>0</v>
      </c>
      <c r="K822" s="2">
        <v>515</v>
      </c>
    </row>
    <row r="823" spans="8:11" ht="12.75" hidden="1">
      <c r="H823" s="6">
        <f t="shared" si="19"/>
        <v>0</v>
      </c>
      <c r="I823" s="24">
        <f t="shared" si="20"/>
        <v>0</v>
      </c>
      <c r="K823" s="2">
        <v>515</v>
      </c>
    </row>
    <row r="824" spans="8:11" ht="12.75" hidden="1">
      <c r="H824" s="6">
        <f t="shared" si="19"/>
        <v>0</v>
      </c>
      <c r="I824" s="24">
        <f t="shared" si="20"/>
        <v>0</v>
      </c>
      <c r="K824" s="2">
        <v>515</v>
      </c>
    </row>
    <row r="825" spans="8:11" ht="12.75" hidden="1">
      <c r="H825" s="6">
        <f t="shared" si="19"/>
        <v>0</v>
      </c>
      <c r="I825" s="24">
        <f t="shared" si="20"/>
        <v>0</v>
      </c>
      <c r="K825" s="2">
        <v>515</v>
      </c>
    </row>
    <row r="826" spans="8:11" ht="12.75" hidden="1">
      <c r="H826" s="6">
        <f t="shared" si="19"/>
        <v>0</v>
      </c>
      <c r="I826" s="24">
        <f t="shared" si="20"/>
        <v>0</v>
      </c>
      <c r="K826" s="2">
        <v>515</v>
      </c>
    </row>
    <row r="827" spans="8:11" ht="12.75" hidden="1">
      <c r="H827" s="6">
        <f t="shared" si="19"/>
        <v>0</v>
      </c>
      <c r="I827" s="24">
        <f t="shared" si="20"/>
        <v>0</v>
      </c>
      <c r="K827" s="2">
        <v>515</v>
      </c>
    </row>
    <row r="828" spans="8:11" ht="12.75" hidden="1">
      <c r="H828" s="6">
        <f t="shared" si="19"/>
        <v>0</v>
      </c>
      <c r="I828" s="24">
        <f t="shared" si="20"/>
        <v>0</v>
      </c>
      <c r="K828" s="2">
        <v>515</v>
      </c>
    </row>
    <row r="829" spans="8:11" ht="12.75" hidden="1">
      <c r="H829" s="6">
        <f t="shared" si="19"/>
        <v>0</v>
      </c>
      <c r="I829" s="24">
        <f t="shared" si="20"/>
        <v>0</v>
      </c>
      <c r="K829" s="2">
        <v>515</v>
      </c>
    </row>
    <row r="830" spans="8:11" ht="12.75" hidden="1">
      <c r="H830" s="6">
        <f t="shared" si="19"/>
        <v>0</v>
      </c>
      <c r="I830" s="24">
        <f t="shared" si="20"/>
        <v>0</v>
      </c>
      <c r="K830" s="2">
        <v>515</v>
      </c>
    </row>
    <row r="831" spans="8:11" ht="12.75" hidden="1">
      <c r="H831" s="6">
        <f t="shared" si="19"/>
        <v>0</v>
      </c>
      <c r="I831" s="24">
        <f t="shared" si="20"/>
        <v>0</v>
      </c>
      <c r="K831" s="2">
        <v>515</v>
      </c>
    </row>
    <row r="832" spans="8:11" ht="12.75" hidden="1">
      <c r="H832" s="6">
        <f t="shared" si="19"/>
        <v>0</v>
      </c>
      <c r="I832" s="24">
        <f t="shared" si="20"/>
        <v>0</v>
      </c>
      <c r="K832" s="2">
        <v>515</v>
      </c>
    </row>
    <row r="833" spans="8:11" ht="12.75" hidden="1">
      <c r="H833" s="6">
        <f t="shared" si="19"/>
        <v>0</v>
      </c>
      <c r="I833" s="24">
        <f t="shared" si="20"/>
        <v>0</v>
      </c>
      <c r="K833" s="2">
        <v>515</v>
      </c>
    </row>
    <row r="834" spans="8:11" ht="12.75" hidden="1">
      <c r="H834" s="6">
        <f t="shared" si="19"/>
        <v>0</v>
      </c>
      <c r="I834" s="24">
        <f t="shared" si="20"/>
        <v>0</v>
      </c>
      <c r="K834" s="2">
        <v>515</v>
      </c>
    </row>
    <row r="835" spans="8:11" ht="12.75" hidden="1">
      <c r="H835" s="6">
        <f t="shared" si="19"/>
        <v>0</v>
      </c>
      <c r="I835" s="24">
        <f t="shared" si="20"/>
        <v>0</v>
      </c>
      <c r="K835" s="2">
        <v>515</v>
      </c>
    </row>
    <row r="836" spans="8:11" ht="12.75" hidden="1">
      <c r="H836" s="6">
        <f t="shared" si="19"/>
        <v>0</v>
      </c>
      <c r="I836" s="24">
        <f t="shared" si="20"/>
        <v>0</v>
      </c>
      <c r="K836" s="2">
        <v>515</v>
      </c>
    </row>
    <row r="837" spans="8:11" ht="12.75" hidden="1">
      <c r="H837" s="6">
        <f t="shared" si="19"/>
        <v>0</v>
      </c>
      <c r="I837" s="24">
        <f t="shared" si="20"/>
        <v>0</v>
      </c>
      <c r="K837" s="2">
        <v>515</v>
      </c>
    </row>
    <row r="838" spans="8:11" ht="12.75" hidden="1">
      <c r="H838" s="6">
        <f t="shared" si="19"/>
        <v>0</v>
      </c>
      <c r="I838" s="24">
        <f t="shared" si="20"/>
        <v>0</v>
      </c>
      <c r="K838" s="2">
        <v>515</v>
      </c>
    </row>
    <row r="839" spans="8:11" ht="12.75" hidden="1">
      <c r="H839" s="6">
        <f t="shared" si="19"/>
        <v>0</v>
      </c>
      <c r="I839" s="24">
        <f t="shared" si="20"/>
        <v>0</v>
      </c>
      <c r="K839" s="2">
        <v>515</v>
      </c>
    </row>
    <row r="840" spans="8:11" ht="12.75" hidden="1">
      <c r="H840" s="6">
        <f t="shared" si="19"/>
        <v>0</v>
      </c>
      <c r="I840" s="24">
        <f t="shared" si="20"/>
        <v>0</v>
      </c>
      <c r="K840" s="2">
        <v>515</v>
      </c>
    </row>
    <row r="841" spans="8:11" ht="12.75" hidden="1">
      <c r="H841" s="6">
        <f t="shared" si="19"/>
        <v>0</v>
      </c>
      <c r="I841" s="24">
        <f t="shared" si="20"/>
        <v>0</v>
      </c>
      <c r="K841" s="2">
        <v>515</v>
      </c>
    </row>
    <row r="842" spans="8:11" ht="12.75" hidden="1">
      <c r="H842" s="6">
        <f t="shared" si="19"/>
        <v>0</v>
      </c>
      <c r="I842" s="24">
        <f t="shared" si="20"/>
        <v>0</v>
      </c>
      <c r="K842" s="2">
        <v>515</v>
      </c>
    </row>
    <row r="843" spans="8:11" ht="12.75" hidden="1">
      <c r="H843" s="6">
        <f t="shared" si="19"/>
        <v>0</v>
      </c>
      <c r="I843" s="24">
        <f t="shared" si="20"/>
        <v>0</v>
      </c>
      <c r="K843" s="2">
        <v>515</v>
      </c>
    </row>
    <row r="844" spans="8:11" ht="12.75" hidden="1">
      <c r="H844" s="6">
        <f t="shared" si="19"/>
        <v>0</v>
      </c>
      <c r="I844" s="24">
        <f t="shared" si="20"/>
        <v>0</v>
      </c>
      <c r="K844" s="2">
        <v>515</v>
      </c>
    </row>
    <row r="845" spans="8:11" ht="12.75" hidden="1">
      <c r="H845" s="6">
        <f t="shared" si="19"/>
        <v>0</v>
      </c>
      <c r="I845" s="24">
        <f t="shared" si="20"/>
        <v>0</v>
      </c>
      <c r="K845" s="2">
        <v>515</v>
      </c>
    </row>
    <row r="846" spans="8:11" ht="12.75" hidden="1">
      <c r="H846" s="6">
        <f t="shared" si="19"/>
        <v>0</v>
      </c>
      <c r="I846" s="24">
        <f t="shared" si="20"/>
        <v>0</v>
      </c>
      <c r="K846" s="2">
        <v>515</v>
      </c>
    </row>
    <row r="847" spans="8:11" ht="12.75" hidden="1">
      <c r="H847" s="6">
        <f>H846-B847</f>
        <v>0</v>
      </c>
      <c r="I847" s="24">
        <f t="shared" si="20"/>
        <v>0</v>
      </c>
      <c r="K847" s="2">
        <v>515</v>
      </c>
    </row>
    <row r="848" spans="8:11" ht="12.75" hidden="1">
      <c r="H848" s="6">
        <f aca="true" t="shared" si="21" ref="H848:H911">H847-B848</f>
        <v>0</v>
      </c>
      <c r="I848" s="24">
        <f t="shared" si="20"/>
        <v>0</v>
      </c>
      <c r="K848" s="2">
        <v>515</v>
      </c>
    </row>
    <row r="849" spans="8:11" ht="12.75" hidden="1">
      <c r="H849" s="6">
        <f t="shared" si="21"/>
        <v>0</v>
      </c>
      <c r="I849" s="24">
        <f t="shared" si="20"/>
        <v>0</v>
      </c>
      <c r="K849" s="2">
        <v>515</v>
      </c>
    </row>
    <row r="850" spans="8:11" ht="12.75" hidden="1">
      <c r="H850" s="6">
        <f t="shared" si="21"/>
        <v>0</v>
      </c>
      <c r="I850" s="24">
        <f t="shared" si="20"/>
        <v>0</v>
      </c>
      <c r="K850" s="2">
        <v>515</v>
      </c>
    </row>
    <row r="851" spans="8:11" ht="12.75" hidden="1">
      <c r="H851" s="6">
        <f t="shared" si="21"/>
        <v>0</v>
      </c>
      <c r="I851" s="24">
        <f t="shared" si="20"/>
        <v>0</v>
      </c>
      <c r="K851" s="2">
        <v>515</v>
      </c>
    </row>
    <row r="852" spans="8:11" ht="12.75" hidden="1">
      <c r="H852" s="6">
        <f t="shared" si="21"/>
        <v>0</v>
      </c>
      <c r="I852" s="24">
        <f t="shared" si="20"/>
        <v>0</v>
      </c>
      <c r="K852" s="2">
        <v>515</v>
      </c>
    </row>
    <row r="853" spans="8:11" ht="12.75" hidden="1">
      <c r="H853" s="6">
        <f t="shared" si="21"/>
        <v>0</v>
      </c>
      <c r="I853" s="24">
        <f t="shared" si="20"/>
        <v>0</v>
      </c>
      <c r="K853" s="2">
        <v>515</v>
      </c>
    </row>
    <row r="854" spans="8:11" ht="12.75" hidden="1">
      <c r="H854" s="6">
        <f t="shared" si="21"/>
        <v>0</v>
      </c>
      <c r="I854" s="24">
        <f t="shared" si="20"/>
        <v>0</v>
      </c>
      <c r="K854" s="2">
        <v>515</v>
      </c>
    </row>
    <row r="855" spans="8:11" ht="12.75" hidden="1">
      <c r="H855" s="6">
        <f t="shared" si="21"/>
        <v>0</v>
      </c>
      <c r="I855" s="24">
        <f t="shared" si="20"/>
        <v>0</v>
      </c>
      <c r="K855" s="2">
        <v>515</v>
      </c>
    </row>
    <row r="856" spans="8:11" ht="12.75" hidden="1">
      <c r="H856" s="6">
        <f t="shared" si="21"/>
        <v>0</v>
      </c>
      <c r="I856" s="24">
        <f t="shared" si="20"/>
        <v>0</v>
      </c>
      <c r="K856" s="2">
        <v>515</v>
      </c>
    </row>
    <row r="857" spans="8:11" ht="12.75" hidden="1">
      <c r="H857" s="6">
        <f t="shared" si="21"/>
        <v>0</v>
      </c>
      <c r="I857" s="24">
        <f t="shared" si="20"/>
        <v>0</v>
      </c>
      <c r="K857" s="2">
        <v>515</v>
      </c>
    </row>
    <row r="858" spans="8:11" ht="12.75" hidden="1">
      <c r="H858" s="6">
        <f t="shared" si="21"/>
        <v>0</v>
      </c>
      <c r="I858" s="24">
        <f t="shared" si="20"/>
        <v>0</v>
      </c>
      <c r="K858" s="2">
        <v>515</v>
      </c>
    </row>
    <row r="859" spans="8:11" ht="12.75" hidden="1">
      <c r="H859" s="6">
        <f t="shared" si="21"/>
        <v>0</v>
      </c>
      <c r="I859" s="24">
        <f t="shared" si="20"/>
        <v>0</v>
      </c>
      <c r="K859" s="2">
        <v>515</v>
      </c>
    </row>
    <row r="860" spans="8:11" ht="12.75" hidden="1">
      <c r="H860" s="6">
        <f t="shared" si="21"/>
        <v>0</v>
      </c>
      <c r="I860" s="24">
        <f t="shared" si="20"/>
        <v>0</v>
      </c>
      <c r="K860" s="2">
        <v>515</v>
      </c>
    </row>
    <row r="861" spans="8:11" ht="12.75" hidden="1">
      <c r="H861" s="6">
        <f t="shared" si="21"/>
        <v>0</v>
      </c>
      <c r="I861" s="24">
        <f t="shared" si="20"/>
        <v>0</v>
      </c>
      <c r="K861" s="2">
        <v>515</v>
      </c>
    </row>
    <row r="862" spans="8:11" ht="12.75" hidden="1">
      <c r="H862" s="6">
        <f t="shared" si="21"/>
        <v>0</v>
      </c>
      <c r="I862" s="24">
        <f t="shared" si="20"/>
        <v>0</v>
      </c>
      <c r="K862" s="2">
        <v>515</v>
      </c>
    </row>
    <row r="863" spans="8:11" ht="12.75" hidden="1">
      <c r="H863" s="6">
        <f t="shared" si="21"/>
        <v>0</v>
      </c>
      <c r="I863" s="24">
        <f t="shared" si="20"/>
        <v>0</v>
      </c>
      <c r="K863" s="2">
        <v>515</v>
      </c>
    </row>
    <row r="864" spans="8:11" ht="12.75" hidden="1">
      <c r="H864" s="6">
        <f t="shared" si="21"/>
        <v>0</v>
      </c>
      <c r="I864" s="24">
        <f t="shared" si="20"/>
        <v>0</v>
      </c>
      <c r="K864" s="2">
        <v>515</v>
      </c>
    </row>
    <row r="865" spans="8:11" ht="12.75" hidden="1">
      <c r="H865" s="6">
        <f t="shared" si="21"/>
        <v>0</v>
      </c>
      <c r="I865" s="24">
        <f t="shared" si="20"/>
        <v>0</v>
      </c>
      <c r="K865" s="2">
        <v>515</v>
      </c>
    </row>
    <row r="866" spans="8:11" ht="12.75" hidden="1">
      <c r="H866" s="6">
        <f t="shared" si="21"/>
        <v>0</v>
      </c>
      <c r="I866" s="24">
        <f t="shared" si="20"/>
        <v>0</v>
      </c>
      <c r="K866" s="2">
        <v>515</v>
      </c>
    </row>
    <row r="867" spans="8:11" ht="12.75" hidden="1">
      <c r="H867" s="6">
        <f t="shared" si="21"/>
        <v>0</v>
      </c>
      <c r="I867" s="24">
        <f t="shared" si="20"/>
        <v>0</v>
      </c>
      <c r="K867" s="2">
        <v>515</v>
      </c>
    </row>
    <row r="868" spans="8:11" ht="12.75" hidden="1">
      <c r="H868" s="6">
        <f t="shared" si="21"/>
        <v>0</v>
      </c>
      <c r="I868" s="24">
        <f t="shared" si="20"/>
        <v>0</v>
      </c>
      <c r="K868" s="2">
        <v>515</v>
      </c>
    </row>
    <row r="869" spans="8:11" ht="12.75" hidden="1">
      <c r="H869" s="6">
        <f t="shared" si="21"/>
        <v>0</v>
      </c>
      <c r="I869" s="24">
        <f t="shared" si="20"/>
        <v>0</v>
      </c>
      <c r="K869" s="2">
        <v>515</v>
      </c>
    </row>
    <row r="870" spans="8:11" ht="12.75" hidden="1">
      <c r="H870" s="6">
        <f t="shared" si="21"/>
        <v>0</v>
      </c>
      <c r="I870" s="24">
        <f t="shared" si="20"/>
        <v>0</v>
      </c>
      <c r="K870" s="2">
        <v>515</v>
      </c>
    </row>
    <row r="871" spans="8:11" ht="12.75" hidden="1">
      <c r="H871" s="6">
        <f t="shared" si="21"/>
        <v>0</v>
      </c>
      <c r="I871" s="24">
        <f t="shared" si="20"/>
        <v>0</v>
      </c>
      <c r="K871" s="2">
        <v>515</v>
      </c>
    </row>
    <row r="872" spans="8:11" ht="12.75" hidden="1">
      <c r="H872" s="6">
        <f t="shared" si="21"/>
        <v>0</v>
      </c>
      <c r="I872" s="24">
        <f t="shared" si="20"/>
        <v>0</v>
      </c>
      <c r="K872" s="2">
        <v>515</v>
      </c>
    </row>
    <row r="873" spans="8:11" ht="12.75" hidden="1">
      <c r="H873" s="6">
        <f t="shared" si="21"/>
        <v>0</v>
      </c>
      <c r="I873" s="24">
        <f t="shared" si="20"/>
        <v>0</v>
      </c>
      <c r="K873" s="2">
        <v>515</v>
      </c>
    </row>
    <row r="874" spans="8:11" ht="12.75" hidden="1">
      <c r="H874" s="6">
        <f t="shared" si="21"/>
        <v>0</v>
      </c>
      <c r="I874" s="24">
        <f t="shared" si="20"/>
        <v>0</v>
      </c>
      <c r="K874" s="2">
        <v>515</v>
      </c>
    </row>
    <row r="875" spans="8:11" ht="12.75" hidden="1">
      <c r="H875" s="6">
        <f t="shared" si="21"/>
        <v>0</v>
      </c>
      <c r="I875" s="24">
        <f t="shared" si="20"/>
        <v>0</v>
      </c>
      <c r="K875" s="2">
        <v>515</v>
      </c>
    </row>
    <row r="876" spans="8:11" ht="12.75" hidden="1">
      <c r="H876" s="6">
        <f t="shared" si="21"/>
        <v>0</v>
      </c>
      <c r="I876" s="24">
        <f t="shared" si="20"/>
        <v>0</v>
      </c>
      <c r="K876" s="2">
        <v>515</v>
      </c>
    </row>
    <row r="877" spans="8:11" ht="12.75" hidden="1">
      <c r="H877" s="6">
        <f t="shared" si="21"/>
        <v>0</v>
      </c>
      <c r="I877" s="24">
        <f t="shared" si="20"/>
        <v>0</v>
      </c>
      <c r="K877" s="2">
        <v>515</v>
      </c>
    </row>
    <row r="878" spans="8:11" ht="12.75" hidden="1">
      <c r="H878" s="6">
        <f t="shared" si="21"/>
        <v>0</v>
      </c>
      <c r="I878" s="24">
        <f t="shared" si="20"/>
        <v>0</v>
      </c>
      <c r="K878" s="2">
        <v>515</v>
      </c>
    </row>
    <row r="879" spans="8:11" ht="12.75" hidden="1">
      <c r="H879" s="6">
        <f t="shared" si="21"/>
        <v>0</v>
      </c>
      <c r="I879" s="24">
        <f t="shared" si="20"/>
        <v>0</v>
      </c>
      <c r="K879" s="2">
        <v>515</v>
      </c>
    </row>
    <row r="880" spans="8:11" ht="12.75" hidden="1">
      <c r="H880" s="6">
        <f t="shared" si="21"/>
        <v>0</v>
      </c>
      <c r="I880" s="24">
        <f t="shared" si="20"/>
        <v>0</v>
      </c>
      <c r="K880" s="2">
        <v>515</v>
      </c>
    </row>
    <row r="881" spans="8:11" ht="12.75" hidden="1">
      <c r="H881" s="6">
        <f t="shared" si="21"/>
        <v>0</v>
      </c>
      <c r="I881" s="24">
        <f aca="true" t="shared" si="22" ref="I881:I927">+B881/K881</f>
        <v>0</v>
      </c>
      <c r="K881" s="2">
        <v>515</v>
      </c>
    </row>
    <row r="882" spans="8:11" ht="12.75" hidden="1">
      <c r="H882" s="6">
        <f t="shared" si="21"/>
        <v>0</v>
      </c>
      <c r="I882" s="24">
        <f t="shared" si="22"/>
        <v>0</v>
      </c>
      <c r="K882" s="2">
        <v>515</v>
      </c>
    </row>
    <row r="883" spans="8:11" ht="12.75" hidden="1">
      <c r="H883" s="6">
        <f t="shared" si="21"/>
        <v>0</v>
      </c>
      <c r="I883" s="24">
        <f t="shared" si="22"/>
        <v>0</v>
      </c>
      <c r="K883" s="2">
        <v>515</v>
      </c>
    </row>
    <row r="884" spans="8:11" ht="12.75" hidden="1">
      <c r="H884" s="6">
        <f t="shared" si="21"/>
        <v>0</v>
      </c>
      <c r="I884" s="24">
        <f t="shared" si="22"/>
        <v>0</v>
      </c>
      <c r="K884" s="2">
        <v>515</v>
      </c>
    </row>
    <row r="885" spans="8:11" ht="12.75" hidden="1">
      <c r="H885" s="6">
        <f t="shared" si="21"/>
        <v>0</v>
      </c>
      <c r="I885" s="24">
        <f t="shared" si="22"/>
        <v>0</v>
      </c>
      <c r="K885" s="2">
        <v>515</v>
      </c>
    </row>
    <row r="886" spans="8:11" ht="12.75" hidden="1">
      <c r="H886" s="6">
        <f t="shared" si="21"/>
        <v>0</v>
      </c>
      <c r="I886" s="24">
        <f t="shared" si="22"/>
        <v>0</v>
      </c>
      <c r="K886" s="2">
        <v>515</v>
      </c>
    </row>
    <row r="887" spans="8:11" ht="12.75" hidden="1">
      <c r="H887" s="6">
        <f t="shared" si="21"/>
        <v>0</v>
      </c>
      <c r="I887" s="24">
        <f t="shared" si="22"/>
        <v>0</v>
      </c>
      <c r="K887" s="2">
        <v>515</v>
      </c>
    </row>
    <row r="888" spans="8:11" ht="12.75" hidden="1">
      <c r="H888" s="6">
        <f t="shared" si="21"/>
        <v>0</v>
      </c>
      <c r="I888" s="24">
        <f t="shared" si="22"/>
        <v>0</v>
      </c>
      <c r="K888" s="2">
        <v>515</v>
      </c>
    </row>
    <row r="889" spans="8:11" ht="12.75" hidden="1">
      <c r="H889" s="6">
        <f t="shared" si="21"/>
        <v>0</v>
      </c>
      <c r="I889" s="24">
        <f t="shared" si="22"/>
        <v>0</v>
      </c>
      <c r="K889" s="2">
        <v>515</v>
      </c>
    </row>
    <row r="890" spans="8:11" ht="12.75" hidden="1">
      <c r="H890" s="6">
        <f t="shared" si="21"/>
        <v>0</v>
      </c>
      <c r="I890" s="24">
        <f t="shared" si="22"/>
        <v>0</v>
      </c>
      <c r="K890" s="2">
        <v>515</v>
      </c>
    </row>
    <row r="891" spans="8:11" ht="12.75" hidden="1">
      <c r="H891" s="6">
        <f t="shared" si="21"/>
        <v>0</v>
      </c>
      <c r="I891" s="24">
        <f t="shared" si="22"/>
        <v>0</v>
      </c>
      <c r="K891" s="2">
        <v>515</v>
      </c>
    </row>
    <row r="892" spans="8:11" ht="12.75" hidden="1">
      <c r="H892" s="6">
        <f t="shared" si="21"/>
        <v>0</v>
      </c>
      <c r="I892" s="24">
        <f t="shared" si="22"/>
        <v>0</v>
      </c>
      <c r="K892" s="2">
        <v>515</v>
      </c>
    </row>
    <row r="893" spans="8:11" ht="12.75" hidden="1">
      <c r="H893" s="6">
        <f t="shared" si="21"/>
        <v>0</v>
      </c>
      <c r="I893" s="24">
        <f t="shared" si="22"/>
        <v>0</v>
      </c>
      <c r="K893" s="2">
        <v>515</v>
      </c>
    </row>
    <row r="894" spans="8:11" ht="12.75" hidden="1">
      <c r="H894" s="6">
        <f t="shared" si="21"/>
        <v>0</v>
      </c>
      <c r="I894" s="24">
        <f t="shared" si="22"/>
        <v>0</v>
      </c>
      <c r="K894" s="2">
        <v>515</v>
      </c>
    </row>
    <row r="895" spans="8:11" ht="12.75" hidden="1">
      <c r="H895" s="6">
        <f t="shared" si="21"/>
        <v>0</v>
      </c>
      <c r="I895" s="24">
        <f t="shared" si="22"/>
        <v>0</v>
      </c>
      <c r="K895" s="2">
        <v>515</v>
      </c>
    </row>
    <row r="896" spans="8:11" ht="12.75" hidden="1">
      <c r="H896" s="6">
        <f t="shared" si="21"/>
        <v>0</v>
      </c>
      <c r="I896" s="24">
        <f t="shared" si="22"/>
        <v>0</v>
      </c>
      <c r="K896" s="2">
        <v>515</v>
      </c>
    </row>
    <row r="897" spans="8:11" ht="12.75" hidden="1">
      <c r="H897" s="6">
        <f t="shared" si="21"/>
        <v>0</v>
      </c>
      <c r="I897" s="24">
        <f t="shared" si="22"/>
        <v>0</v>
      </c>
      <c r="K897" s="2">
        <v>515</v>
      </c>
    </row>
    <row r="898" spans="8:11" ht="12.75" hidden="1">
      <c r="H898" s="6">
        <f t="shared" si="21"/>
        <v>0</v>
      </c>
      <c r="I898" s="24">
        <f t="shared" si="22"/>
        <v>0</v>
      </c>
      <c r="K898" s="2">
        <v>515</v>
      </c>
    </row>
    <row r="899" spans="8:11" ht="12.75" hidden="1">
      <c r="H899" s="6">
        <f t="shared" si="21"/>
        <v>0</v>
      </c>
      <c r="I899" s="24">
        <f t="shared" si="22"/>
        <v>0</v>
      </c>
      <c r="K899" s="2">
        <v>515</v>
      </c>
    </row>
    <row r="900" spans="8:11" ht="12.75" hidden="1">
      <c r="H900" s="6">
        <f t="shared" si="21"/>
        <v>0</v>
      </c>
      <c r="I900" s="24">
        <f t="shared" si="22"/>
        <v>0</v>
      </c>
      <c r="K900" s="2">
        <v>515</v>
      </c>
    </row>
    <row r="901" spans="8:11" ht="12.75" hidden="1">
      <c r="H901" s="6">
        <f t="shared" si="21"/>
        <v>0</v>
      </c>
      <c r="I901" s="24">
        <f t="shared" si="22"/>
        <v>0</v>
      </c>
      <c r="K901" s="2">
        <v>515</v>
      </c>
    </row>
    <row r="902" spans="8:11" ht="12.75" hidden="1">
      <c r="H902" s="6">
        <f t="shared" si="21"/>
        <v>0</v>
      </c>
      <c r="I902" s="24">
        <f t="shared" si="22"/>
        <v>0</v>
      </c>
      <c r="K902" s="2">
        <v>515</v>
      </c>
    </row>
    <row r="903" spans="8:11" ht="12.75" hidden="1">
      <c r="H903" s="6">
        <f t="shared" si="21"/>
        <v>0</v>
      </c>
      <c r="I903" s="24">
        <f t="shared" si="22"/>
        <v>0</v>
      </c>
      <c r="K903" s="2">
        <v>515</v>
      </c>
    </row>
    <row r="904" spans="8:11" ht="12.75" hidden="1">
      <c r="H904" s="6">
        <f t="shared" si="21"/>
        <v>0</v>
      </c>
      <c r="I904" s="24">
        <f t="shared" si="22"/>
        <v>0</v>
      </c>
      <c r="K904" s="2">
        <v>515</v>
      </c>
    </row>
    <row r="905" spans="8:11" ht="12.75" hidden="1">
      <c r="H905" s="6">
        <f t="shared" si="21"/>
        <v>0</v>
      </c>
      <c r="I905" s="24">
        <f t="shared" si="22"/>
        <v>0</v>
      </c>
      <c r="K905" s="2">
        <v>515</v>
      </c>
    </row>
    <row r="906" spans="8:11" ht="12.75" hidden="1">
      <c r="H906" s="6">
        <f t="shared" si="21"/>
        <v>0</v>
      </c>
      <c r="I906" s="24">
        <f t="shared" si="22"/>
        <v>0</v>
      </c>
      <c r="K906" s="2">
        <v>515</v>
      </c>
    </row>
    <row r="907" spans="8:11" ht="12.75" hidden="1">
      <c r="H907" s="6">
        <f t="shared" si="21"/>
        <v>0</v>
      </c>
      <c r="I907" s="24">
        <f t="shared" si="22"/>
        <v>0</v>
      </c>
      <c r="K907" s="2">
        <v>515</v>
      </c>
    </row>
    <row r="908" spans="8:11" ht="12.75" hidden="1">
      <c r="H908" s="6">
        <f t="shared" si="21"/>
        <v>0</v>
      </c>
      <c r="I908" s="24">
        <f t="shared" si="22"/>
        <v>0</v>
      </c>
      <c r="K908" s="2">
        <v>515</v>
      </c>
    </row>
    <row r="909" spans="8:11" ht="12.75" hidden="1">
      <c r="H909" s="6">
        <f t="shared" si="21"/>
        <v>0</v>
      </c>
      <c r="I909" s="24">
        <f t="shared" si="22"/>
        <v>0</v>
      </c>
      <c r="K909" s="2">
        <v>515</v>
      </c>
    </row>
    <row r="910" spans="8:11" ht="12.75" hidden="1">
      <c r="H910" s="6">
        <f t="shared" si="21"/>
        <v>0</v>
      </c>
      <c r="I910" s="24">
        <f t="shared" si="22"/>
        <v>0</v>
      </c>
      <c r="K910" s="2">
        <v>515</v>
      </c>
    </row>
    <row r="911" spans="8:11" ht="12.75" hidden="1">
      <c r="H911" s="6">
        <f t="shared" si="21"/>
        <v>0</v>
      </c>
      <c r="I911" s="24">
        <f t="shared" si="22"/>
        <v>0</v>
      </c>
      <c r="K911" s="2">
        <v>515</v>
      </c>
    </row>
    <row r="912" spans="8:11" ht="12.75" hidden="1">
      <c r="H912" s="6">
        <f aca="true" t="shared" si="23" ref="H912:H927">H911-B912</f>
        <v>0</v>
      </c>
      <c r="I912" s="24">
        <f t="shared" si="22"/>
        <v>0</v>
      </c>
      <c r="K912" s="2">
        <v>515</v>
      </c>
    </row>
    <row r="913" spans="8:11" ht="12.75" hidden="1">
      <c r="H913" s="6">
        <f t="shared" si="23"/>
        <v>0</v>
      </c>
      <c r="I913" s="24">
        <f t="shared" si="22"/>
        <v>0</v>
      </c>
      <c r="K913" s="2">
        <v>515</v>
      </c>
    </row>
    <row r="914" spans="8:11" ht="12.75" hidden="1">
      <c r="H914" s="6">
        <f t="shared" si="23"/>
        <v>0</v>
      </c>
      <c r="I914" s="24">
        <f t="shared" si="22"/>
        <v>0</v>
      </c>
      <c r="K914" s="2">
        <v>515</v>
      </c>
    </row>
    <row r="915" spans="8:11" ht="12.75" hidden="1">
      <c r="H915" s="6">
        <f t="shared" si="23"/>
        <v>0</v>
      </c>
      <c r="I915" s="24">
        <f t="shared" si="22"/>
        <v>0</v>
      </c>
      <c r="K915" s="2">
        <v>515</v>
      </c>
    </row>
    <row r="916" spans="8:11" ht="12.75" hidden="1">
      <c r="H916" s="6">
        <f t="shared" si="23"/>
        <v>0</v>
      </c>
      <c r="I916" s="24">
        <f t="shared" si="22"/>
        <v>0</v>
      </c>
      <c r="K916" s="2">
        <v>515</v>
      </c>
    </row>
    <row r="917" spans="8:11" ht="12.75" hidden="1">
      <c r="H917" s="6">
        <f t="shared" si="23"/>
        <v>0</v>
      </c>
      <c r="I917" s="24">
        <f t="shared" si="22"/>
        <v>0</v>
      </c>
      <c r="K917" s="2">
        <v>515</v>
      </c>
    </row>
    <row r="918" spans="8:11" ht="12.75" hidden="1">
      <c r="H918" s="6">
        <f t="shared" si="23"/>
        <v>0</v>
      </c>
      <c r="I918" s="24">
        <f t="shared" si="22"/>
        <v>0</v>
      </c>
      <c r="K918" s="2">
        <v>515</v>
      </c>
    </row>
    <row r="919" spans="8:11" ht="12.75" hidden="1">
      <c r="H919" s="6">
        <f t="shared" si="23"/>
        <v>0</v>
      </c>
      <c r="I919" s="24">
        <f t="shared" si="22"/>
        <v>0</v>
      </c>
      <c r="K919" s="2">
        <v>515</v>
      </c>
    </row>
    <row r="920" spans="8:11" ht="12.75" hidden="1">
      <c r="H920" s="6">
        <f t="shared" si="23"/>
        <v>0</v>
      </c>
      <c r="I920" s="24">
        <f t="shared" si="22"/>
        <v>0</v>
      </c>
      <c r="K920" s="2">
        <v>515</v>
      </c>
    </row>
    <row r="921" spans="8:11" ht="12.75" hidden="1">
      <c r="H921" s="6">
        <f t="shared" si="23"/>
        <v>0</v>
      </c>
      <c r="I921" s="24">
        <f t="shared" si="22"/>
        <v>0</v>
      </c>
      <c r="K921" s="2">
        <v>515</v>
      </c>
    </row>
    <row r="922" spans="8:11" ht="12.75" hidden="1">
      <c r="H922" s="6">
        <f t="shared" si="23"/>
        <v>0</v>
      </c>
      <c r="I922" s="24">
        <f t="shared" si="22"/>
        <v>0</v>
      </c>
      <c r="K922" s="2">
        <v>515</v>
      </c>
    </row>
    <row r="923" spans="8:11" ht="12.75" hidden="1">
      <c r="H923" s="6">
        <f t="shared" si="23"/>
        <v>0</v>
      </c>
      <c r="I923" s="24">
        <f t="shared" si="22"/>
        <v>0</v>
      </c>
      <c r="K923" s="2">
        <v>515</v>
      </c>
    </row>
    <row r="924" spans="8:11" ht="12.75" hidden="1">
      <c r="H924" s="6">
        <f t="shared" si="23"/>
        <v>0</v>
      </c>
      <c r="I924" s="24">
        <f t="shared" si="22"/>
        <v>0</v>
      </c>
      <c r="K924" s="2">
        <v>515</v>
      </c>
    </row>
    <row r="925" spans="8:11" ht="12.75" hidden="1">
      <c r="H925" s="6">
        <f t="shared" si="23"/>
        <v>0</v>
      </c>
      <c r="I925" s="24">
        <f t="shared" si="22"/>
        <v>0</v>
      </c>
      <c r="K925" s="2">
        <v>515</v>
      </c>
    </row>
    <row r="926" spans="8:11" ht="12.75" hidden="1">
      <c r="H926" s="6">
        <f t="shared" si="23"/>
        <v>0</v>
      </c>
      <c r="I926" s="24">
        <f t="shared" si="22"/>
        <v>0</v>
      </c>
      <c r="K926" s="2">
        <v>515</v>
      </c>
    </row>
    <row r="927" spans="8:11" ht="12.75" hidden="1">
      <c r="H927" s="6">
        <f t="shared" si="23"/>
        <v>0</v>
      </c>
      <c r="I927" s="24">
        <f t="shared" si="22"/>
        <v>0</v>
      </c>
      <c r="K927" s="2">
        <v>515</v>
      </c>
    </row>
    <row r="928" ht="12.75" hidden="1">
      <c r="K928" s="2">
        <v>515</v>
      </c>
    </row>
    <row r="929" ht="12.75" hidden="1">
      <c r="K929" s="2">
        <v>515</v>
      </c>
    </row>
    <row r="930" ht="12.75" hidden="1">
      <c r="K930" s="2">
        <v>515</v>
      </c>
    </row>
    <row r="931" ht="12.75" hidden="1">
      <c r="K931" s="2">
        <v>515</v>
      </c>
    </row>
    <row r="932" ht="12.75" hidden="1">
      <c r="K932" s="2">
        <v>515</v>
      </c>
    </row>
    <row r="933" ht="12.75" hidden="1">
      <c r="K933" s="2">
        <v>515</v>
      </c>
    </row>
    <row r="934" ht="12.75" hidden="1">
      <c r="K934" s="2">
        <v>515</v>
      </c>
    </row>
    <row r="935" ht="12.75" hidden="1">
      <c r="K935" s="2">
        <v>515</v>
      </c>
    </row>
    <row r="936" ht="12.75" hidden="1">
      <c r="K936" s="2">
        <v>515</v>
      </c>
    </row>
    <row r="937" ht="12.75" hidden="1">
      <c r="K937" s="2">
        <v>515</v>
      </c>
    </row>
    <row r="938" ht="12.75" hidden="1">
      <c r="K938" s="2">
        <v>515</v>
      </c>
    </row>
    <row r="939" ht="12.75" hidden="1">
      <c r="K939" s="2">
        <v>515</v>
      </c>
    </row>
    <row r="940" ht="12.75" hidden="1">
      <c r="K940" s="2">
        <v>515</v>
      </c>
    </row>
    <row r="941" ht="12.75" hidden="1">
      <c r="K941" s="2">
        <v>515</v>
      </c>
    </row>
    <row r="942" ht="12.75" hidden="1">
      <c r="K942" s="2">
        <v>515</v>
      </c>
    </row>
    <row r="943" ht="12.75" hidden="1">
      <c r="K943" s="2">
        <v>515</v>
      </c>
    </row>
    <row r="944" ht="12.75" hidden="1">
      <c r="K944" s="2">
        <v>515</v>
      </c>
    </row>
    <row r="945" ht="12.75" hidden="1">
      <c r="K945" s="2">
        <v>515</v>
      </c>
    </row>
    <row r="946" ht="12.75" hidden="1">
      <c r="K946" s="2">
        <v>515</v>
      </c>
    </row>
    <row r="947" ht="12.75" hidden="1">
      <c r="K947" s="2">
        <v>515</v>
      </c>
    </row>
    <row r="948" ht="12.75" hidden="1">
      <c r="K948" s="2">
        <v>515</v>
      </c>
    </row>
    <row r="949" ht="12.75" hidden="1">
      <c r="K949" s="2">
        <v>515</v>
      </c>
    </row>
    <row r="950" ht="12.75" hidden="1">
      <c r="K950" s="2">
        <v>515</v>
      </c>
    </row>
    <row r="951" ht="12.75" hidden="1">
      <c r="K951" s="2">
        <v>515</v>
      </c>
    </row>
    <row r="952" ht="12.75" hidden="1">
      <c r="K952" s="2">
        <v>515</v>
      </c>
    </row>
    <row r="953" ht="12.75" hidden="1">
      <c r="K953" s="2">
        <v>515</v>
      </c>
    </row>
    <row r="954" ht="12.75" hidden="1">
      <c r="K954" s="2">
        <v>515</v>
      </c>
    </row>
    <row r="955" ht="12.75" hidden="1">
      <c r="K955" s="2">
        <v>515</v>
      </c>
    </row>
    <row r="956" ht="12.75" hidden="1">
      <c r="K956" s="2">
        <v>515</v>
      </c>
    </row>
    <row r="957" ht="12.75" hidden="1">
      <c r="K957" s="2">
        <v>515</v>
      </c>
    </row>
    <row r="958" ht="12.75" hidden="1">
      <c r="K958" s="2">
        <v>515</v>
      </c>
    </row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0"/>
  <sheetViews>
    <sheetView tabSelected="1" workbookViewId="0" topLeftCell="A1">
      <pane ySplit="5" topLeftCell="BM6" activePane="bottomLeft" state="frozen"/>
      <selection pane="topLeft" activeCell="A1" sqref="A1"/>
      <selection pane="bottomLeft" activeCell="E9" sqref="E9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9" t="s">
        <v>10</v>
      </c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245" t="s">
        <v>691</v>
      </c>
      <c r="C2" s="245"/>
      <c r="D2" s="245"/>
      <c r="E2" s="245"/>
      <c r="F2" s="245"/>
      <c r="G2" s="245"/>
      <c r="H2" s="245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20" t="s">
        <v>4</v>
      </c>
      <c r="G4" s="18" t="s">
        <v>6</v>
      </c>
      <c r="H4" s="21" t="s">
        <v>5</v>
      </c>
      <c r="I4" s="22" t="s">
        <v>7</v>
      </c>
    </row>
    <row r="5" spans="1:11" ht="18.75" customHeight="1">
      <c r="A5" s="25"/>
      <c r="B5" s="25" t="s">
        <v>690</v>
      </c>
      <c r="C5" s="25"/>
      <c r="D5" s="25"/>
      <c r="E5" s="25"/>
      <c r="F5" s="30"/>
      <c r="G5" s="28"/>
      <c r="H5" s="26">
        <v>0</v>
      </c>
      <c r="I5" s="27">
        <v>515</v>
      </c>
      <c r="K5" s="2">
        <v>515</v>
      </c>
    </row>
    <row r="6" spans="2:11" ht="12.75">
      <c r="B6" s="31"/>
      <c r="C6" s="14"/>
      <c r="D6" s="14"/>
      <c r="E6" s="14"/>
      <c r="F6" s="32"/>
      <c r="H6" s="6">
        <f>H5-B6</f>
        <v>0</v>
      </c>
      <c r="I6" s="24">
        <f>+B6/K6</f>
        <v>0</v>
      </c>
      <c r="K6" s="2">
        <v>515</v>
      </c>
    </row>
    <row r="7" spans="2:11" ht="12.75">
      <c r="B7" s="31"/>
      <c r="C7" s="14"/>
      <c r="D7" s="14"/>
      <c r="E7" s="14"/>
      <c r="F7" s="32"/>
      <c r="H7" s="6">
        <f>H6-B7</f>
        <v>0</v>
      </c>
      <c r="I7" s="24">
        <f>+B7/K7</f>
        <v>0</v>
      </c>
      <c r="K7" s="2">
        <v>515</v>
      </c>
    </row>
    <row r="8" spans="1:11" ht="12.75">
      <c r="A8" s="79"/>
      <c r="B8" s="88" t="s">
        <v>641</v>
      </c>
      <c r="C8" s="89"/>
      <c r="D8" s="89" t="s">
        <v>642</v>
      </c>
      <c r="E8" s="89" t="s">
        <v>643</v>
      </c>
      <c r="F8" s="90"/>
      <c r="G8" s="91"/>
      <c r="H8" s="92"/>
      <c r="I8" s="93" t="s">
        <v>644</v>
      </c>
      <c r="J8" s="94"/>
      <c r="K8" s="2">
        <v>515</v>
      </c>
    </row>
    <row r="9" spans="1:12" ht="12.75">
      <c r="A9" s="79"/>
      <c r="B9" s="88">
        <f>+B22</f>
        <v>1313300</v>
      </c>
      <c r="C9" s="95"/>
      <c r="D9" s="89" t="s">
        <v>645</v>
      </c>
      <c r="E9" s="96" t="s">
        <v>707</v>
      </c>
      <c r="F9" s="97"/>
      <c r="G9" s="98"/>
      <c r="H9" s="99">
        <f>+H8-B9</f>
        <v>-1313300</v>
      </c>
      <c r="I9" s="100">
        <f>+B9/K9</f>
        <v>2550.097087378641</v>
      </c>
      <c r="J9" s="2"/>
      <c r="K9" s="2">
        <v>515</v>
      </c>
      <c r="L9" s="101"/>
    </row>
    <row r="10" spans="1:12" ht="12.75">
      <c r="A10" s="79"/>
      <c r="B10" s="88">
        <f>+B712</f>
        <v>715900</v>
      </c>
      <c r="C10" s="95"/>
      <c r="D10" s="89" t="s">
        <v>262</v>
      </c>
      <c r="E10" s="96" t="s">
        <v>701</v>
      </c>
      <c r="F10" s="97"/>
      <c r="G10" s="98"/>
      <c r="H10" s="99">
        <f aca="true" t="shared" si="0" ref="H10:H16">+H9-B10</f>
        <v>-2029200</v>
      </c>
      <c r="I10" s="100">
        <f aca="true" t="shared" si="1" ref="I10:I17">+B10/K10</f>
        <v>1390.0970873786407</v>
      </c>
      <c r="J10" s="2"/>
      <c r="K10" s="2">
        <v>515</v>
      </c>
      <c r="L10" s="101"/>
    </row>
    <row r="11" spans="1:12" ht="12.75">
      <c r="A11" s="79"/>
      <c r="B11" s="88">
        <f>+B835</f>
        <v>971550</v>
      </c>
      <c r="C11" s="95"/>
      <c r="D11" s="89" t="s">
        <v>310</v>
      </c>
      <c r="E11" s="96" t="s">
        <v>700</v>
      </c>
      <c r="F11" s="97"/>
      <c r="G11" s="98"/>
      <c r="H11" s="99">
        <f t="shared" si="0"/>
        <v>-3000750</v>
      </c>
      <c r="I11" s="100">
        <f t="shared" si="1"/>
        <v>1886.504854368932</v>
      </c>
      <c r="J11" s="2"/>
      <c r="K11" s="2">
        <v>515</v>
      </c>
      <c r="L11" s="101"/>
    </row>
    <row r="12" spans="1:12" ht="12.75">
      <c r="A12" s="79"/>
      <c r="B12" s="88">
        <f>+B1040</f>
        <v>758125</v>
      </c>
      <c r="C12" s="95"/>
      <c r="D12" s="89" t="s">
        <v>637</v>
      </c>
      <c r="E12" s="96" t="s">
        <v>702</v>
      </c>
      <c r="F12" s="97"/>
      <c r="G12" s="98"/>
      <c r="H12" s="99">
        <f t="shared" si="0"/>
        <v>-3758875</v>
      </c>
      <c r="I12" s="100">
        <f t="shared" si="1"/>
        <v>1472.0873786407767</v>
      </c>
      <c r="J12" s="2"/>
      <c r="K12" s="2">
        <v>515</v>
      </c>
      <c r="L12" s="101"/>
    </row>
    <row r="13" spans="1:12" ht="12.75">
      <c r="A13" s="79"/>
      <c r="B13" s="88">
        <f>+B1222</f>
        <v>91758</v>
      </c>
      <c r="C13" s="95"/>
      <c r="D13" s="89" t="s">
        <v>646</v>
      </c>
      <c r="E13" s="96"/>
      <c r="F13" s="97"/>
      <c r="G13" s="98"/>
      <c r="H13" s="99">
        <f t="shared" si="0"/>
        <v>-3850633</v>
      </c>
      <c r="I13" s="100">
        <f t="shared" si="1"/>
        <v>178.17087378640775</v>
      </c>
      <c r="J13" s="2"/>
      <c r="K13" s="2">
        <v>515</v>
      </c>
      <c r="L13" s="101"/>
    </row>
    <row r="14" spans="1:12" ht="12.75">
      <c r="A14" s="79"/>
      <c r="B14" s="88">
        <f>+B1235</f>
        <v>1366300</v>
      </c>
      <c r="C14" s="95"/>
      <c r="D14" s="89" t="s">
        <v>640</v>
      </c>
      <c r="E14" s="95" t="s">
        <v>647</v>
      </c>
      <c r="F14" s="97"/>
      <c r="G14" s="98"/>
      <c r="H14" s="99">
        <f t="shared" si="0"/>
        <v>-5216933</v>
      </c>
      <c r="I14" s="100">
        <f t="shared" si="1"/>
        <v>2653.009708737864</v>
      </c>
      <c r="J14" s="2"/>
      <c r="K14" s="2">
        <v>515</v>
      </c>
      <c r="L14" s="101"/>
    </row>
    <row r="15" spans="1:12" ht="12.75">
      <c r="A15" s="79"/>
      <c r="B15" s="88">
        <f>+B1290</f>
        <v>524312</v>
      </c>
      <c r="C15" s="95"/>
      <c r="D15" s="89" t="s">
        <v>638</v>
      </c>
      <c r="E15" s="95"/>
      <c r="F15" s="97"/>
      <c r="G15" s="98"/>
      <c r="H15" s="99">
        <f t="shared" si="0"/>
        <v>-5741245</v>
      </c>
      <c r="I15" s="100">
        <f>+B15/K15</f>
        <v>1018.0815533980583</v>
      </c>
      <c r="J15" s="2"/>
      <c r="K15" s="2">
        <v>515</v>
      </c>
      <c r="L15" s="101"/>
    </row>
    <row r="16" spans="1:12" ht="12.75">
      <c r="A16" s="79"/>
      <c r="B16" s="88">
        <v>0</v>
      </c>
      <c r="C16" s="95"/>
      <c r="D16" s="89" t="s">
        <v>648</v>
      </c>
      <c r="E16" s="95"/>
      <c r="F16" s="97"/>
      <c r="G16" s="98"/>
      <c r="H16" s="99">
        <f t="shared" si="0"/>
        <v>-5741245</v>
      </c>
      <c r="I16" s="100">
        <f t="shared" si="1"/>
        <v>0</v>
      </c>
      <c r="J16" s="2"/>
      <c r="K16" s="2">
        <v>515</v>
      </c>
      <c r="L16" s="101"/>
    </row>
    <row r="17" spans="1:12" ht="12.75">
      <c r="A17" s="79"/>
      <c r="B17" s="92">
        <f>SUM(B9:B16)</f>
        <v>5741245</v>
      </c>
      <c r="C17" s="102" t="s">
        <v>692</v>
      </c>
      <c r="D17" s="103"/>
      <c r="E17" s="103"/>
      <c r="F17" s="98"/>
      <c r="G17" s="98"/>
      <c r="H17" s="99">
        <v>0</v>
      </c>
      <c r="I17" s="104">
        <f t="shared" si="1"/>
        <v>11148.04854368932</v>
      </c>
      <c r="J17" s="2"/>
      <c r="K17" s="2">
        <v>515</v>
      </c>
      <c r="L17" s="101"/>
    </row>
    <row r="18" spans="2:11" ht="12.75">
      <c r="B18" s="31"/>
      <c r="C18" s="14"/>
      <c r="D18" s="14"/>
      <c r="E18" s="14"/>
      <c r="F18" s="32"/>
      <c r="H18" s="6">
        <f>H6-B18</f>
        <v>0</v>
      </c>
      <c r="I18" s="24">
        <f aca="true" t="shared" si="2" ref="I18:I24">+B18/K18</f>
        <v>0</v>
      </c>
      <c r="K18" s="2">
        <v>515</v>
      </c>
    </row>
    <row r="19" spans="1:11" s="70" customFormat="1" ht="13.5" thickBot="1">
      <c r="A19" s="65"/>
      <c r="B19" s="72">
        <f>+B22+B712+B835+B1040+B1222+B1235+B1290</f>
        <v>5741245</v>
      </c>
      <c r="C19" s="73" t="s">
        <v>606</v>
      </c>
      <c r="D19" s="71"/>
      <c r="E19" s="71"/>
      <c r="F19" s="66"/>
      <c r="G19" s="67"/>
      <c r="H19" s="68">
        <f>H18-B19</f>
        <v>-5741245</v>
      </c>
      <c r="I19" s="238">
        <f>+B19/K19</f>
        <v>11148.04854368932</v>
      </c>
      <c r="K19" s="2">
        <v>515</v>
      </c>
    </row>
    <row r="20" spans="2:11" ht="12.75">
      <c r="B20" s="31"/>
      <c r="C20" s="14"/>
      <c r="D20" s="14"/>
      <c r="E20" s="14"/>
      <c r="F20" s="32"/>
      <c r="H20" s="6">
        <v>0</v>
      </c>
      <c r="I20" s="24">
        <f t="shared" si="2"/>
        <v>0</v>
      </c>
      <c r="K20" s="2">
        <v>515</v>
      </c>
    </row>
    <row r="21" spans="2:11" ht="12.75">
      <c r="B21" s="31"/>
      <c r="C21" s="14"/>
      <c r="D21" s="14"/>
      <c r="E21" s="14"/>
      <c r="F21" s="32"/>
      <c r="H21" s="6">
        <f>H20-B21</f>
        <v>0</v>
      </c>
      <c r="I21" s="24">
        <f t="shared" si="2"/>
        <v>0</v>
      </c>
      <c r="K21" s="2">
        <v>515</v>
      </c>
    </row>
    <row r="22" spans="1:11" s="70" customFormat="1" ht="13.5" thickBot="1">
      <c r="A22" s="65"/>
      <c r="B22" s="62">
        <f>+B45+B141+B186+B218+B261+B290+B318+B369+B402+B463+B497+B531+B557+B586+B626+B662+B707+B25</f>
        <v>1313300</v>
      </c>
      <c r="C22" s="63"/>
      <c r="D22" s="64" t="s">
        <v>11</v>
      </c>
      <c r="E22" s="63"/>
      <c r="F22" s="66"/>
      <c r="G22" s="67"/>
      <c r="H22" s="68">
        <f>H21-B22</f>
        <v>-1313300</v>
      </c>
      <c r="I22" s="69">
        <f t="shared" si="2"/>
        <v>2550.097087378641</v>
      </c>
      <c r="K22" s="2">
        <v>515</v>
      </c>
    </row>
    <row r="23" spans="2:11" ht="12.75">
      <c r="B23" s="31"/>
      <c r="C23" s="14"/>
      <c r="D23" s="14"/>
      <c r="E23" s="14"/>
      <c r="F23" s="32"/>
      <c r="H23" s="6">
        <v>0</v>
      </c>
      <c r="I23" s="24">
        <f t="shared" si="2"/>
        <v>0</v>
      </c>
      <c r="K23" s="2">
        <v>515</v>
      </c>
    </row>
    <row r="24" spans="4:11" ht="12.75">
      <c r="D24" s="14"/>
      <c r="H24" s="6">
        <f>H23-B24</f>
        <v>0</v>
      </c>
      <c r="I24" s="24">
        <f t="shared" si="2"/>
        <v>0</v>
      </c>
      <c r="K24" s="2">
        <v>515</v>
      </c>
    </row>
    <row r="25" spans="1:11" s="48" customFormat="1" ht="12.75">
      <c r="A25" s="13"/>
      <c r="B25" s="159">
        <f>+B32+B40</f>
        <v>13300</v>
      </c>
      <c r="C25" s="49" t="s">
        <v>27</v>
      </c>
      <c r="D25" s="50" t="s">
        <v>28</v>
      </c>
      <c r="E25" s="49" t="s">
        <v>623</v>
      </c>
      <c r="F25" s="20"/>
      <c r="G25" s="51"/>
      <c r="H25" s="46">
        <f>H24-B25</f>
        <v>-13300</v>
      </c>
      <c r="I25" s="47">
        <f aca="true" t="shared" si="3" ref="I25:I88">+B25/K25</f>
        <v>25.825242718446603</v>
      </c>
      <c r="K25" s="2">
        <v>515</v>
      </c>
    </row>
    <row r="26" spans="2:11" ht="12.75">
      <c r="B26" s="156"/>
      <c r="C26" s="35"/>
      <c r="D26" s="14"/>
      <c r="E26" s="35"/>
      <c r="G26" s="33"/>
      <c r="H26" s="6">
        <v>0</v>
      </c>
      <c r="I26" s="24">
        <f t="shared" si="3"/>
        <v>0</v>
      </c>
      <c r="K26" s="2">
        <v>515</v>
      </c>
    </row>
    <row r="27" spans="2:11" ht="12.75">
      <c r="B27" s="156">
        <v>2000</v>
      </c>
      <c r="C27" s="1" t="s">
        <v>0</v>
      </c>
      <c r="D27" s="14" t="s">
        <v>11</v>
      </c>
      <c r="E27" s="1" t="s">
        <v>12</v>
      </c>
      <c r="F27" s="45" t="s">
        <v>13</v>
      </c>
      <c r="G27" s="32" t="s">
        <v>14</v>
      </c>
      <c r="H27" s="6">
        <f>H26-B27</f>
        <v>-2000</v>
      </c>
      <c r="I27" s="24">
        <f t="shared" si="3"/>
        <v>3.883495145631068</v>
      </c>
      <c r="K27" s="2">
        <v>515</v>
      </c>
    </row>
    <row r="28" spans="2:11" ht="12.75">
      <c r="B28" s="9">
        <v>2000</v>
      </c>
      <c r="C28" s="1" t="s">
        <v>0</v>
      </c>
      <c r="D28" s="1" t="s">
        <v>11</v>
      </c>
      <c r="E28" s="1" t="s">
        <v>12</v>
      </c>
      <c r="F28" s="45" t="s">
        <v>15</v>
      </c>
      <c r="G28" s="29" t="s">
        <v>16</v>
      </c>
      <c r="H28" s="6">
        <f>H27-B28</f>
        <v>-4000</v>
      </c>
      <c r="I28" s="24">
        <f t="shared" si="3"/>
        <v>3.883495145631068</v>
      </c>
      <c r="K28" s="2">
        <v>515</v>
      </c>
    </row>
    <row r="29" spans="1:11" s="17" customFormat="1" ht="12.75">
      <c r="A29" s="14"/>
      <c r="B29" s="9">
        <v>2000</v>
      </c>
      <c r="C29" s="1" t="s">
        <v>0</v>
      </c>
      <c r="D29" s="1" t="s">
        <v>11</v>
      </c>
      <c r="E29" s="1" t="s">
        <v>12</v>
      </c>
      <c r="F29" s="45" t="s">
        <v>17</v>
      </c>
      <c r="G29" s="29" t="s">
        <v>18</v>
      </c>
      <c r="H29" s="6">
        <f>H28-B29</f>
        <v>-6000</v>
      </c>
      <c r="I29" s="43">
        <f t="shared" si="3"/>
        <v>3.883495145631068</v>
      </c>
      <c r="K29" s="2">
        <v>515</v>
      </c>
    </row>
    <row r="30" spans="2:11" ht="12.75">
      <c r="B30" s="9">
        <v>2000</v>
      </c>
      <c r="C30" s="1" t="s">
        <v>0</v>
      </c>
      <c r="D30" s="1" t="s">
        <v>11</v>
      </c>
      <c r="E30" s="14" t="s">
        <v>19</v>
      </c>
      <c r="F30" s="45" t="s">
        <v>20</v>
      </c>
      <c r="G30" s="29" t="s">
        <v>21</v>
      </c>
      <c r="H30" s="6">
        <f>H29-B30</f>
        <v>-8000</v>
      </c>
      <c r="I30" s="24">
        <f t="shared" si="3"/>
        <v>3.883495145631068</v>
      </c>
      <c r="K30" s="2">
        <v>515</v>
      </c>
    </row>
    <row r="31" spans="2:11" ht="12.75">
      <c r="B31" s="9">
        <v>2000</v>
      </c>
      <c r="C31" s="1" t="s">
        <v>0</v>
      </c>
      <c r="D31" s="1" t="s">
        <v>11</v>
      </c>
      <c r="E31" s="1" t="s">
        <v>12</v>
      </c>
      <c r="F31" s="45" t="s">
        <v>22</v>
      </c>
      <c r="G31" s="29" t="s">
        <v>23</v>
      </c>
      <c r="H31" s="6">
        <f>H30-B31</f>
        <v>-10000</v>
      </c>
      <c r="I31" s="24">
        <f t="shared" si="3"/>
        <v>3.883495145631068</v>
      </c>
      <c r="K31" s="2">
        <v>515</v>
      </c>
    </row>
    <row r="32" spans="1:11" s="48" customFormat="1" ht="12.75">
      <c r="A32" s="13"/>
      <c r="B32" s="159">
        <f>SUM(B27:B31)</f>
        <v>10000</v>
      </c>
      <c r="C32" s="13" t="s">
        <v>0</v>
      </c>
      <c r="D32" s="13"/>
      <c r="E32" s="13"/>
      <c r="F32" s="20"/>
      <c r="G32" s="20"/>
      <c r="H32" s="46">
        <v>0</v>
      </c>
      <c r="I32" s="47">
        <f t="shared" si="3"/>
        <v>19.41747572815534</v>
      </c>
      <c r="K32" s="2">
        <v>515</v>
      </c>
    </row>
    <row r="33" spans="2:12" ht="12.75">
      <c r="B33" s="230"/>
      <c r="C33" s="40"/>
      <c r="D33" s="40"/>
      <c r="E33" s="40"/>
      <c r="G33" s="41"/>
      <c r="H33" s="6">
        <f>H32-B33</f>
        <v>0</v>
      </c>
      <c r="I33" s="24">
        <f t="shared" si="3"/>
        <v>0</v>
      </c>
      <c r="J33" s="39"/>
      <c r="K33" s="2">
        <v>515</v>
      </c>
      <c r="L33" s="42">
        <v>500</v>
      </c>
    </row>
    <row r="34" spans="2:11" ht="12.75">
      <c r="B34" s="9"/>
      <c r="H34" s="6">
        <f aca="true" t="shared" si="4" ref="H34:H42">H33-B34</f>
        <v>0</v>
      </c>
      <c r="I34" s="24">
        <f t="shared" si="3"/>
        <v>0</v>
      </c>
      <c r="K34" s="2">
        <v>515</v>
      </c>
    </row>
    <row r="35" spans="2:11" ht="12.75">
      <c r="B35" s="156">
        <v>600</v>
      </c>
      <c r="C35" s="14" t="s">
        <v>24</v>
      </c>
      <c r="D35" s="14" t="s">
        <v>11</v>
      </c>
      <c r="E35" s="14" t="s">
        <v>25</v>
      </c>
      <c r="F35" s="32" t="s">
        <v>26</v>
      </c>
      <c r="G35" s="29" t="s">
        <v>14</v>
      </c>
      <c r="H35" s="6">
        <f t="shared" si="4"/>
        <v>-600</v>
      </c>
      <c r="I35" s="24">
        <f t="shared" si="3"/>
        <v>1.1650485436893203</v>
      </c>
      <c r="K35" s="2">
        <v>515</v>
      </c>
    </row>
    <row r="36" spans="2:11" ht="12.75">
      <c r="B36" s="9">
        <v>800</v>
      </c>
      <c r="C36" s="1" t="s">
        <v>24</v>
      </c>
      <c r="D36" s="14" t="s">
        <v>11</v>
      </c>
      <c r="E36" s="1" t="s">
        <v>25</v>
      </c>
      <c r="F36" s="32" t="s">
        <v>26</v>
      </c>
      <c r="G36" s="29" t="s">
        <v>16</v>
      </c>
      <c r="H36" s="6">
        <f t="shared" si="4"/>
        <v>-1400</v>
      </c>
      <c r="I36" s="24">
        <f t="shared" si="3"/>
        <v>1.5533980582524272</v>
      </c>
      <c r="K36" s="2">
        <v>515</v>
      </c>
    </row>
    <row r="37" spans="2:11" ht="12.75">
      <c r="B37" s="156">
        <v>800</v>
      </c>
      <c r="C37" s="1" t="s">
        <v>24</v>
      </c>
      <c r="D37" s="14" t="s">
        <v>11</v>
      </c>
      <c r="E37" s="1" t="s">
        <v>25</v>
      </c>
      <c r="F37" s="32" t="s">
        <v>26</v>
      </c>
      <c r="G37" s="33" t="s">
        <v>18</v>
      </c>
      <c r="H37" s="6">
        <f t="shared" si="4"/>
        <v>-2200</v>
      </c>
      <c r="I37" s="24">
        <f t="shared" si="3"/>
        <v>1.5533980582524272</v>
      </c>
      <c r="K37" s="2">
        <v>515</v>
      </c>
    </row>
    <row r="38" spans="2:11" ht="12.75">
      <c r="B38" s="156">
        <v>600</v>
      </c>
      <c r="C38" s="35" t="s">
        <v>24</v>
      </c>
      <c r="D38" s="14" t="s">
        <v>11</v>
      </c>
      <c r="E38" s="35" t="s">
        <v>25</v>
      </c>
      <c r="F38" s="32" t="s">
        <v>26</v>
      </c>
      <c r="G38" s="33" t="s">
        <v>21</v>
      </c>
      <c r="H38" s="6">
        <f t="shared" si="4"/>
        <v>-2800</v>
      </c>
      <c r="I38" s="24">
        <f t="shared" si="3"/>
        <v>1.1650485436893203</v>
      </c>
      <c r="K38" s="2">
        <v>515</v>
      </c>
    </row>
    <row r="39" spans="2:11" ht="12.75">
      <c r="B39" s="156">
        <v>500</v>
      </c>
      <c r="C39" s="14" t="s">
        <v>24</v>
      </c>
      <c r="D39" s="14" t="s">
        <v>11</v>
      </c>
      <c r="E39" s="37" t="s">
        <v>25</v>
      </c>
      <c r="F39" s="32" t="s">
        <v>26</v>
      </c>
      <c r="G39" s="38" t="s">
        <v>23</v>
      </c>
      <c r="H39" s="6">
        <f t="shared" si="4"/>
        <v>-3300</v>
      </c>
      <c r="I39" s="24">
        <f t="shared" si="3"/>
        <v>0.970873786407767</v>
      </c>
      <c r="K39" s="2">
        <v>515</v>
      </c>
    </row>
    <row r="40" spans="1:11" s="48" customFormat="1" ht="12.75">
      <c r="A40" s="13"/>
      <c r="B40" s="159">
        <f>SUM(B35:B39)</f>
        <v>3300</v>
      </c>
      <c r="C40" s="13"/>
      <c r="D40" s="13"/>
      <c r="E40" s="13" t="s">
        <v>25</v>
      </c>
      <c r="F40" s="20"/>
      <c r="G40" s="20"/>
      <c r="H40" s="46">
        <v>0</v>
      </c>
      <c r="I40" s="47">
        <f t="shared" si="3"/>
        <v>6.407766990291262</v>
      </c>
      <c r="K40" s="2">
        <v>515</v>
      </c>
    </row>
    <row r="41" spans="6:11" ht="12.75">
      <c r="F41" s="32"/>
      <c r="H41" s="6">
        <f t="shared" si="4"/>
        <v>0</v>
      </c>
      <c r="I41" s="24">
        <f t="shared" si="3"/>
        <v>0</v>
      </c>
      <c r="K41" s="2">
        <v>515</v>
      </c>
    </row>
    <row r="42" spans="6:11" ht="12.75">
      <c r="F42" s="32"/>
      <c r="H42" s="6">
        <f t="shared" si="4"/>
        <v>0</v>
      </c>
      <c r="I42" s="24">
        <f t="shared" si="3"/>
        <v>0</v>
      </c>
      <c r="K42" s="2">
        <v>515</v>
      </c>
    </row>
    <row r="43" spans="8:11" ht="12.75">
      <c r="H43" s="6">
        <f aca="true" t="shared" si="5" ref="H43:H124">H42-B43</f>
        <v>0</v>
      </c>
      <c r="I43" s="24">
        <f t="shared" si="3"/>
        <v>0</v>
      </c>
      <c r="K43" s="2">
        <v>515</v>
      </c>
    </row>
    <row r="44" spans="8:11" ht="12.75">
      <c r="H44" s="6">
        <f t="shared" si="5"/>
        <v>0</v>
      </c>
      <c r="I44" s="24">
        <f t="shared" si="3"/>
        <v>0</v>
      </c>
      <c r="K44" s="2">
        <v>515</v>
      </c>
    </row>
    <row r="45" spans="1:11" s="48" customFormat="1" ht="12.75">
      <c r="A45" s="13"/>
      <c r="B45" s="239">
        <f>+B65+B74+B97+B101+B120+B125+B132+B136</f>
        <v>321250</v>
      </c>
      <c r="C45" s="49" t="s">
        <v>29</v>
      </c>
      <c r="D45" s="50" t="s">
        <v>79</v>
      </c>
      <c r="E45" s="49" t="s">
        <v>78</v>
      </c>
      <c r="F45" s="20"/>
      <c r="G45" s="51"/>
      <c r="H45" s="46">
        <f t="shared" si="5"/>
        <v>-321250</v>
      </c>
      <c r="I45" s="47">
        <f t="shared" si="3"/>
        <v>623.7864077669902</v>
      </c>
      <c r="K45" s="2">
        <v>515</v>
      </c>
    </row>
    <row r="46" spans="2:11" ht="12.75">
      <c r="B46" s="139"/>
      <c r="H46" s="6">
        <v>0</v>
      </c>
      <c r="I46" s="24">
        <f t="shared" si="3"/>
        <v>0</v>
      </c>
      <c r="K46" s="2">
        <v>515</v>
      </c>
    </row>
    <row r="47" spans="2:11" ht="12.75">
      <c r="B47" s="139"/>
      <c r="H47" s="6">
        <f t="shared" si="5"/>
        <v>0</v>
      </c>
      <c r="I47" s="24">
        <f t="shared" si="3"/>
        <v>0</v>
      </c>
      <c r="K47" s="2">
        <v>515</v>
      </c>
    </row>
    <row r="48" spans="2:11" ht="12.75">
      <c r="B48" s="139">
        <v>3000</v>
      </c>
      <c r="C48" s="1" t="s">
        <v>0</v>
      </c>
      <c r="D48" s="1" t="s">
        <v>11</v>
      </c>
      <c r="E48" s="1" t="s">
        <v>30</v>
      </c>
      <c r="F48" s="45" t="s">
        <v>31</v>
      </c>
      <c r="G48" s="29" t="s">
        <v>23</v>
      </c>
      <c r="H48" s="6">
        <f t="shared" si="5"/>
        <v>-3000</v>
      </c>
      <c r="I48" s="24">
        <f t="shared" si="3"/>
        <v>5.825242718446602</v>
      </c>
      <c r="K48" s="2">
        <v>515</v>
      </c>
    </row>
    <row r="49" spans="2:11" ht="12.75">
      <c r="B49" s="139">
        <v>2500</v>
      </c>
      <c r="C49" s="1" t="s">
        <v>0</v>
      </c>
      <c r="D49" s="1" t="s">
        <v>11</v>
      </c>
      <c r="E49" s="14" t="s">
        <v>32</v>
      </c>
      <c r="F49" s="45" t="s">
        <v>33</v>
      </c>
      <c r="G49" s="29" t="s">
        <v>23</v>
      </c>
      <c r="H49" s="6">
        <f t="shared" si="5"/>
        <v>-5500</v>
      </c>
      <c r="I49" s="24">
        <f t="shared" si="3"/>
        <v>4.854368932038835</v>
      </c>
      <c r="K49" s="2">
        <v>515</v>
      </c>
    </row>
    <row r="50" spans="2:11" ht="12.75">
      <c r="B50" s="139">
        <v>2500</v>
      </c>
      <c r="C50" s="1" t="s">
        <v>0</v>
      </c>
      <c r="D50" s="1" t="s">
        <v>11</v>
      </c>
      <c r="E50" s="14" t="s">
        <v>32</v>
      </c>
      <c r="F50" s="45" t="s">
        <v>34</v>
      </c>
      <c r="G50" s="29" t="s">
        <v>35</v>
      </c>
      <c r="H50" s="6">
        <f t="shared" si="5"/>
        <v>-8000</v>
      </c>
      <c r="I50" s="24">
        <f t="shared" si="3"/>
        <v>4.854368932038835</v>
      </c>
      <c r="K50" s="2">
        <v>515</v>
      </c>
    </row>
    <row r="51" spans="2:11" ht="12.75">
      <c r="B51" s="139">
        <v>5000</v>
      </c>
      <c r="C51" s="1" t="s">
        <v>0</v>
      </c>
      <c r="D51" s="1" t="s">
        <v>11</v>
      </c>
      <c r="E51" s="14" t="s">
        <v>32</v>
      </c>
      <c r="F51" s="45" t="s">
        <v>36</v>
      </c>
      <c r="G51" s="29" t="s">
        <v>37</v>
      </c>
      <c r="H51" s="6">
        <f t="shared" si="5"/>
        <v>-13000</v>
      </c>
      <c r="I51" s="24">
        <f t="shared" si="3"/>
        <v>9.70873786407767</v>
      </c>
      <c r="K51" s="2">
        <v>515</v>
      </c>
    </row>
    <row r="52" spans="2:11" ht="12.75">
      <c r="B52" s="139">
        <v>5000</v>
      </c>
      <c r="C52" s="1" t="s">
        <v>0</v>
      </c>
      <c r="D52" s="1" t="s">
        <v>11</v>
      </c>
      <c r="E52" s="1" t="s">
        <v>30</v>
      </c>
      <c r="F52" s="45" t="s">
        <v>38</v>
      </c>
      <c r="G52" s="29" t="s">
        <v>37</v>
      </c>
      <c r="H52" s="6">
        <f t="shared" si="5"/>
        <v>-18000</v>
      </c>
      <c r="I52" s="24">
        <f t="shared" si="3"/>
        <v>9.70873786407767</v>
      </c>
      <c r="K52" s="2">
        <v>515</v>
      </c>
    </row>
    <row r="53" spans="2:11" ht="12.75">
      <c r="B53" s="139">
        <v>4000</v>
      </c>
      <c r="C53" s="1" t="s">
        <v>0</v>
      </c>
      <c r="D53" s="1" t="s">
        <v>11</v>
      </c>
      <c r="E53" s="14" t="s">
        <v>39</v>
      </c>
      <c r="F53" s="45" t="s">
        <v>40</v>
      </c>
      <c r="G53" s="29" t="s">
        <v>37</v>
      </c>
      <c r="H53" s="6">
        <f t="shared" si="5"/>
        <v>-22000</v>
      </c>
      <c r="I53" s="24">
        <f t="shared" si="3"/>
        <v>7.766990291262136</v>
      </c>
      <c r="K53" s="2">
        <v>515</v>
      </c>
    </row>
    <row r="54" spans="2:11" ht="12.75">
      <c r="B54" s="139">
        <v>5000</v>
      </c>
      <c r="C54" s="1" t="s">
        <v>0</v>
      </c>
      <c r="D54" s="1" t="s">
        <v>11</v>
      </c>
      <c r="E54" s="14" t="s">
        <v>32</v>
      </c>
      <c r="F54" s="45" t="s">
        <v>41</v>
      </c>
      <c r="G54" s="29" t="s">
        <v>42</v>
      </c>
      <c r="H54" s="6">
        <f t="shared" si="5"/>
        <v>-27000</v>
      </c>
      <c r="I54" s="24">
        <f t="shared" si="3"/>
        <v>9.70873786407767</v>
      </c>
      <c r="K54" s="2">
        <v>515</v>
      </c>
    </row>
    <row r="55" spans="2:11" ht="12.75">
      <c r="B55" s="139">
        <v>3000</v>
      </c>
      <c r="C55" s="1" t="s">
        <v>0</v>
      </c>
      <c r="D55" s="1" t="s">
        <v>11</v>
      </c>
      <c r="E55" s="1" t="s">
        <v>30</v>
      </c>
      <c r="F55" s="45" t="s">
        <v>43</v>
      </c>
      <c r="G55" s="29" t="s">
        <v>42</v>
      </c>
      <c r="H55" s="6">
        <f t="shared" si="5"/>
        <v>-30000</v>
      </c>
      <c r="I55" s="24">
        <f t="shared" si="3"/>
        <v>5.825242718446602</v>
      </c>
      <c r="K55" s="2">
        <v>515</v>
      </c>
    </row>
    <row r="56" spans="2:11" ht="12.75">
      <c r="B56" s="139">
        <v>4000</v>
      </c>
      <c r="C56" s="1" t="s">
        <v>0</v>
      </c>
      <c r="D56" s="1" t="s">
        <v>11</v>
      </c>
      <c r="E56" s="14" t="s">
        <v>19</v>
      </c>
      <c r="F56" s="45" t="s">
        <v>44</v>
      </c>
      <c r="G56" s="29" t="s">
        <v>42</v>
      </c>
      <c r="H56" s="6">
        <f t="shared" si="5"/>
        <v>-34000</v>
      </c>
      <c r="I56" s="24">
        <f t="shared" si="3"/>
        <v>7.766990291262136</v>
      </c>
      <c r="K56" s="2">
        <v>515</v>
      </c>
    </row>
    <row r="57" spans="2:11" ht="12.75">
      <c r="B57" s="139">
        <v>3000</v>
      </c>
      <c r="C57" s="1" t="s">
        <v>0</v>
      </c>
      <c r="D57" s="1" t="s">
        <v>11</v>
      </c>
      <c r="E57" s="14" t="s">
        <v>39</v>
      </c>
      <c r="F57" s="45" t="s">
        <v>45</v>
      </c>
      <c r="G57" s="29" t="s">
        <v>42</v>
      </c>
      <c r="H57" s="6">
        <f t="shared" si="5"/>
        <v>-37000</v>
      </c>
      <c r="I57" s="24">
        <f t="shared" si="3"/>
        <v>5.825242718446602</v>
      </c>
      <c r="K57" s="2">
        <v>515</v>
      </c>
    </row>
    <row r="58" spans="2:11" ht="12.75">
      <c r="B58" s="139">
        <v>10000</v>
      </c>
      <c r="C58" s="1" t="s">
        <v>0</v>
      </c>
      <c r="D58" s="1" t="s">
        <v>11</v>
      </c>
      <c r="E58" s="14" t="s">
        <v>32</v>
      </c>
      <c r="F58" s="45" t="s">
        <v>46</v>
      </c>
      <c r="G58" s="29" t="s">
        <v>47</v>
      </c>
      <c r="H58" s="6">
        <f t="shared" si="5"/>
        <v>-47000</v>
      </c>
      <c r="I58" s="24">
        <f t="shared" si="3"/>
        <v>19.41747572815534</v>
      </c>
      <c r="K58" s="2">
        <v>515</v>
      </c>
    </row>
    <row r="59" spans="2:11" ht="12.75">
      <c r="B59" s="139">
        <v>11000</v>
      </c>
      <c r="C59" s="1" t="s">
        <v>0</v>
      </c>
      <c r="D59" s="1" t="s">
        <v>11</v>
      </c>
      <c r="E59" s="14" t="s">
        <v>39</v>
      </c>
      <c r="F59" s="45" t="s">
        <v>48</v>
      </c>
      <c r="G59" s="29" t="s">
        <v>47</v>
      </c>
      <c r="H59" s="6">
        <f t="shared" si="5"/>
        <v>-58000</v>
      </c>
      <c r="I59" s="24">
        <f t="shared" si="3"/>
        <v>21.359223300970875</v>
      </c>
      <c r="K59" s="2">
        <v>515</v>
      </c>
    </row>
    <row r="60" spans="2:11" ht="12.75">
      <c r="B60" s="139">
        <v>5000</v>
      </c>
      <c r="C60" s="1" t="s">
        <v>0</v>
      </c>
      <c r="D60" s="1" t="s">
        <v>11</v>
      </c>
      <c r="E60" s="1" t="s">
        <v>30</v>
      </c>
      <c r="F60" s="45" t="s">
        <v>49</v>
      </c>
      <c r="G60" s="29" t="s">
        <v>47</v>
      </c>
      <c r="H60" s="6">
        <f t="shared" si="5"/>
        <v>-63000</v>
      </c>
      <c r="I60" s="24">
        <f t="shared" si="3"/>
        <v>9.70873786407767</v>
      </c>
      <c r="K60" s="2">
        <v>515</v>
      </c>
    </row>
    <row r="61" spans="2:11" ht="12.75">
      <c r="B61" s="139">
        <v>5000</v>
      </c>
      <c r="C61" s="1" t="s">
        <v>0</v>
      </c>
      <c r="D61" s="1" t="s">
        <v>11</v>
      </c>
      <c r="E61" s="14" t="s">
        <v>32</v>
      </c>
      <c r="F61" s="45" t="s">
        <v>50</v>
      </c>
      <c r="G61" s="29" t="s">
        <v>51</v>
      </c>
      <c r="H61" s="6">
        <f t="shared" si="5"/>
        <v>-68000</v>
      </c>
      <c r="I61" s="24">
        <f t="shared" si="3"/>
        <v>9.70873786407767</v>
      </c>
      <c r="K61" s="2">
        <v>515</v>
      </c>
    </row>
    <row r="62" spans="2:11" ht="12.75">
      <c r="B62" s="139">
        <v>5000</v>
      </c>
      <c r="C62" s="1" t="s">
        <v>0</v>
      </c>
      <c r="D62" s="1" t="s">
        <v>11</v>
      </c>
      <c r="E62" s="14" t="s">
        <v>32</v>
      </c>
      <c r="F62" s="45" t="s">
        <v>52</v>
      </c>
      <c r="G62" s="29" t="s">
        <v>53</v>
      </c>
      <c r="H62" s="6">
        <f t="shared" si="5"/>
        <v>-73000</v>
      </c>
      <c r="I62" s="24">
        <f t="shared" si="3"/>
        <v>9.70873786407767</v>
      </c>
      <c r="K62" s="2">
        <v>515</v>
      </c>
    </row>
    <row r="63" spans="2:11" ht="12.75">
      <c r="B63" s="139">
        <v>2500</v>
      </c>
      <c r="C63" s="1" t="s">
        <v>0</v>
      </c>
      <c r="D63" s="1" t="s">
        <v>11</v>
      </c>
      <c r="E63" s="14" t="s">
        <v>32</v>
      </c>
      <c r="F63" s="45" t="s">
        <v>54</v>
      </c>
      <c r="G63" s="29" t="s">
        <v>55</v>
      </c>
      <c r="H63" s="6">
        <f t="shared" si="5"/>
        <v>-75500</v>
      </c>
      <c r="I63" s="24">
        <f t="shared" si="3"/>
        <v>4.854368932038835</v>
      </c>
      <c r="K63" s="2">
        <v>515</v>
      </c>
    </row>
    <row r="64" spans="1:11" s="17" customFormat="1" ht="12.75">
      <c r="A64" s="14"/>
      <c r="B64" s="208">
        <v>750</v>
      </c>
      <c r="C64" s="14" t="s">
        <v>0</v>
      </c>
      <c r="D64" s="14" t="s">
        <v>11</v>
      </c>
      <c r="E64" s="14" t="s">
        <v>61</v>
      </c>
      <c r="F64" s="32" t="s">
        <v>62</v>
      </c>
      <c r="G64" s="32" t="s">
        <v>37</v>
      </c>
      <c r="H64" s="6">
        <f t="shared" si="5"/>
        <v>-76250</v>
      </c>
      <c r="I64" s="43">
        <f t="shared" si="3"/>
        <v>1.4563106796116505</v>
      </c>
      <c r="K64" s="2">
        <v>515</v>
      </c>
    </row>
    <row r="65" spans="1:11" s="48" customFormat="1" ht="12.75">
      <c r="A65" s="13"/>
      <c r="B65" s="239">
        <f>SUM(B48:B64)</f>
        <v>76250</v>
      </c>
      <c r="C65" s="13" t="s">
        <v>0</v>
      </c>
      <c r="D65" s="13"/>
      <c r="E65" s="13"/>
      <c r="F65" s="20"/>
      <c r="G65" s="20"/>
      <c r="H65" s="46">
        <v>0</v>
      </c>
      <c r="I65" s="47">
        <f t="shared" si="3"/>
        <v>148.05825242718447</v>
      </c>
      <c r="K65" s="2">
        <v>515</v>
      </c>
    </row>
    <row r="66" spans="2:11" ht="12.75">
      <c r="B66" s="139"/>
      <c r="H66" s="6">
        <f t="shared" si="5"/>
        <v>0</v>
      </c>
      <c r="I66" s="24">
        <f t="shared" si="3"/>
        <v>0</v>
      </c>
      <c r="K66" s="2">
        <v>515</v>
      </c>
    </row>
    <row r="67" spans="2:11" ht="12.75">
      <c r="B67" s="139"/>
      <c r="H67" s="6">
        <f t="shared" si="5"/>
        <v>0</v>
      </c>
      <c r="I67" s="24">
        <f>+B69/K67</f>
        <v>9.70873786407767</v>
      </c>
      <c r="K67" s="2">
        <v>515</v>
      </c>
    </row>
    <row r="68" spans="2:11" ht="12.75">
      <c r="B68" s="139"/>
      <c r="H68" s="6">
        <f t="shared" si="5"/>
        <v>0</v>
      </c>
      <c r="I68" s="24">
        <f>+B70/K68</f>
        <v>3.1067961165048543</v>
      </c>
      <c r="K68" s="2">
        <v>515</v>
      </c>
    </row>
    <row r="69" spans="2:11" ht="12.75">
      <c r="B69" s="139">
        <v>5000</v>
      </c>
      <c r="C69" s="31" t="s">
        <v>56</v>
      </c>
      <c r="D69" s="14" t="s">
        <v>11</v>
      </c>
      <c r="E69" s="1" t="s">
        <v>57</v>
      </c>
      <c r="F69" s="29" t="s">
        <v>58</v>
      </c>
      <c r="G69" s="33" t="s">
        <v>23</v>
      </c>
      <c r="H69" s="6">
        <f t="shared" si="5"/>
        <v>-5000</v>
      </c>
      <c r="I69" s="24">
        <f>+B71/K69</f>
        <v>97.0873786407767</v>
      </c>
      <c r="K69" s="2">
        <v>515</v>
      </c>
    </row>
    <row r="70" spans="2:11" ht="12.75">
      <c r="B70" s="240">
        <v>1600</v>
      </c>
      <c r="C70" s="40" t="s">
        <v>59</v>
      </c>
      <c r="D70" s="14" t="s">
        <v>11</v>
      </c>
      <c r="E70" s="40" t="s">
        <v>57</v>
      </c>
      <c r="F70" s="29" t="s">
        <v>60</v>
      </c>
      <c r="G70" s="29" t="s">
        <v>42</v>
      </c>
      <c r="H70" s="6">
        <f t="shared" si="5"/>
        <v>-6600</v>
      </c>
      <c r="I70" s="24">
        <f>+B72/K70</f>
        <v>9.70873786407767</v>
      </c>
      <c r="K70" s="2">
        <v>515</v>
      </c>
    </row>
    <row r="71" spans="2:11" ht="12.75">
      <c r="B71" s="139">
        <v>50000</v>
      </c>
      <c r="C71" s="1" t="s">
        <v>63</v>
      </c>
      <c r="D71" s="14" t="s">
        <v>11</v>
      </c>
      <c r="E71" s="1" t="s">
        <v>57</v>
      </c>
      <c r="F71" s="29" t="s">
        <v>60</v>
      </c>
      <c r="G71" s="29" t="s">
        <v>55</v>
      </c>
      <c r="H71" s="6">
        <f t="shared" si="5"/>
        <v>-56600</v>
      </c>
      <c r="I71" s="24">
        <f>+B74/K71</f>
        <v>226.40776699029126</v>
      </c>
      <c r="K71" s="2">
        <v>515</v>
      </c>
    </row>
    <row r="72" spans="2:11" ht="12.75">
      <c r="B72" s="208">
        <v>5000</v>
      </c>
      <c r="C72" s="35" t="s">
        <v>64</v>
      </c>
      <c r="D72" s="14" t="s">
        <v>11</v>
      </c>
      <c r="E72" s="35" t="s">
        <v>57</v>
      </c>
      <c r="F72" s="29" t="s">
        <v>65</v>
      </c>
      <c r="G72" s="33" t="s">
        <v>23</v>
      </c>
      <c r="H72" s="6">
        <f t="shared" si="5"/>
        <v>-61600</v>
      </c>
      <c r="I72" s="24">
        <f>+B75/K72</f>
        <v>0</v>
      </c>
      <c r="K72" s="2">
        <v>515</v>
      </c>
    </row>
    <row r="73" spans="2:11" ht="12.75">
      <c r="B73" s="139">
        <v>55000</v>
      </c>
      <c r="C73" s="1" t="s">
        <v>70</v>
      </c>
      <c r="D73" s="14" t="s">
        <v>11</v>
      </c>
      <c r="E73" s="1" t="s">
        <v>57</v>
      </c>
      <c r="F73" s="29" t="s">
        <v>71</v>
      </c>
      <c r="G73" s="29" t="s">
        <v>55</v>
      </c>
      <c r="H73" s="6">
        <f t="shared" si="5"/>
        <v>-116600</v>
      </c>
      <c r="I73" s="24">
        <f>+B76/K73</f>
        <v>0</v>
      </c>
      <c r="K73" s="2">
        <v>515</v>
      </c>
    </row>
    <row r="74" spans="1:11" s="48" customFormat="1" ht="12.75">
      <c r="A74" s="13"/>
      <c r="B74" s="239">
        <f>SUM(B69:B73)</f>
        <v>116600</v>
      </c>
      <c r="C74" s="13" t="s">
        <v>66</v>
      </c>
      <c r="D74" s="13"/>
      <c r="E74" s="13"/>
      <c r="F74" s="20"/>
      <c r="G74" s="20"/>
      <c r="H74" s="46">
        <v>0</v>
      </c>
      <c r="I74" s="47">
        <f t="shared" si="3"/>
        <v>226.40776699029126</v>
      </c>
      <c r="K74" s="2">
        <v>515</v>
      </c>
    </row>
    <row r="75" spans="2:11" ht="12.75">
      <c r="B75" s="139"/>
      <c r="H75" s="6">
        <f t="shared" si="5"/>
        <v>0</v>
      </c>
      <c r="I75" s="24">
        <f t="shared" si="3"/>
        <v>0</v>
      </c>
      <c r="K75" s="2">
        <v>515</v>
      </c>
    </row>
    <row r="76" spans="2:11" ht="12.75">
      <c r="B76" s="139"/>
      <c r="H76" s="6">
        <f t="shared" si="5"/>
        <v>0</v>
      </c>
      <c r="I76" s="24">
        <f t="shared" si="3"/>
        <v>0</v>
      </c>
      <c r="K76" s="2">
        <v>515</v>
      </c>
    </row>
    <row r="77" spans="2:11" ht="12.75">
      <c r="B77" s="208">
        <v>2100</v>
      </c>
      <c r="C77" s="14" t="s">
        <v>24</v>
      </c>
      <c r="D77" s="14" t="s">
        <v>11</v>
      </c>
      <c r="E77" s="37" t="s">
        <v>25</v>
      </c>
      <c r="F77" s="29" t="s">
        <v>62</v>
      </c>
      <c r="G77" s="38" t="s">
        <v>23</v>
      </c>
      <c r="H77" s="6">
        <f t="shared" si="5"/>
        <v>-2100</v>
      </c>
      <c r="I77" s="24">
        <f t="shared" si="3"/>
        <v>4.077669902912621</v>
      </c>
      <c r="K77" s="2">
        <v>515</v>
      </c>
    </row>
    <row r="78" spans="2:11" ht="12.75">
      <c r="B78" s="208">
        <v>1800</v>
      </c>
      <c r="C78" s="14" t="s">
        <v>24</v>
      </c>
      <c r="D78" s="14" t="s">
        <v>11</v>
      </c>
      <c r="E78" s="14" t="s">
        <v>25</v>
      </c>
      <c r="F78" s="29" t="s">
        <v>62</v>
      </c>
      <c r="G78" s="32" t="s">
        <v>35</v>
      </c>
      <c r="H78" s="6">
        <f t="shared" si="5"/>
        <v>-3900</v>
      </c>
      <c r="I78" s="24">
        <f t="shared" si="3"/>
        <v>3.495145631067961</v>
      </c>
      <c r="K78" s="2">
        <v>515</v>
      </c>
    </row>
    <row r="79" spans="2:11" ht="12.75">
      <c r="B79" s="139">
        <v>2400</v>
      </c>
      <c r="C79" s="1" t="s">
        <v>24</v>
      </c>
      <c r="D79" s="14" t="s">
        <v>11</v>
      </c>
      <c r="E79" s="1" t="s">
        <v>25</v>
      </c>
      <c r="F79" s="29" t="s">
        <v>62</v>
      </c>
      <c r="G79" s="29" t="s">
        <v>37</v>
      </c>
      <c r="H79" s="6">
        <f t="shared" si="5"/>
        <v>-6300</v>
      </c>
      <c r="I79" s="24">
        <f t="shared" si="3"/>
        <v>4.660194174757281</v>
      </c>
      <c r="K79" s="2">
        <v>515</v>
      </c>
    </row>
    <row r="80" spans="2:11" ht="12.75">
      <c r="B80" s="240">
        <v>800</v>
      </c>
      <c r="C80" s="40" t="s">
        <v>24</v>
      </c>
      <c r="D80" s="14" t="s">
        <v>11</v>
      </c>
      <c r="E80" s="40" t="s">
        <v>25</v>
      </c>
      <c r="F80" s="29" t="s">
        <v>62</v>
      </c>
      <c r="G80" s="29" t="s">
        <v>37</v>
      </c>
      <c r="H80" s="6">
        <f t="shared" si="5"/>
        <v>-7100</v>
      </c>
      <c r="I80" s="24">
        <f t="shared" si="3"/>
        <v>1.5533980582524272</v>
      </c>
      <c r="K80" s="2">
        <v>515</v>
      </c>
    </row>
    <row r="81" spans="2:11" ht="12.75">
      <c r="B81" s="139">
        <v>4500</v>
      </c>
      <c r="C81" s="1" t="s">
        <v>24</v>
      </c>
      <c r="D81" s="14" t="s">
        <v>11</v>
      </c>
      <c r="E81" s="1" t="s">
        <v>25</v>
      </c>
      <c r="F81" s="29" t="s">
        <v>62</v>
      </c>
      <c r="G81" s="29" t="s">
        <v>37</v>
      </c>
      <c r="H81" s="6">
        <f t="shared" si="5"/>
        <v>-11600</v>
      </c>
      <c r="I81" s="24">
        <f t="shared" si="3"/>
        <v>8.737864077669903</v>
      </c>
      <c r="K81" s="2">
        <v>515</v>
      </c>
    </row>
    <row r="82" spans="2:11" ht="12.75">
      <c r="B82" s="139">
        <v>1500</v>
      </c>
      <c r="C82" s="1" t="s">
        <v>24</v>
      </c>
      <c r="D82" s="14" t="s">
        <v>11</v>
      </c>
      <c r="E82" s="1" t="s">
        <v>25</v>
      </c>
      <c r="F82" s="29" t="s">
        <v>62</v>
      </c>
      <c r="G82" s="29" t="s">
        <v>42</v>
      </c>
      <c r="H82" s="6">
        <f t="shared" si="5"/>
        <v>-13100</v>
      </c>
      <c r="I82" s="24">
        <f t="shared" si="3"/>
        <v>2.912621359223301</v>
      </c>
      <c r="K82" s="2">
        <v>515</v>
      </c>
    </row>
    <row r="83" spans="2:11" ht="12.75">
      <c r="B83" s="139">
        <v>1250</v>
      </c>
      <c r="C83" s="1" t="s">
        <v>24</v>
      </c>
      <c r="D83" s="14" t="s">
        <v>11</v>
      </c>
      <c r="E83" s="1" t="s">
        <v>25</v>
      </c>
      <c r="F83" s="29" t="s">
        <v>62</v>
      </c>
      <c r="G83" s="29" t="s">
        <v>42</v>
      </c>
      <c r="H83" s="6">
        <f t="shared" si="5"/>
        <v>-14350</v>
      </c>
      <c r="I83" s="24">
        <f t="shared" si="3"/>
        <v>2.4271844660194173</v>
      </c>
      <c r="K83" s="2">
        <v>515</v>
      </c>
    </row>
    <row r="84" spans="2:11" ht="12.75">
      <c r="B84" s="139">
        <v>2500</v>
      </c>
      <c r="C84" s="1" t="s">
        <v>24</v>
      </c>
      <c r="D84" s="14" t="s">
        <v>11</v>
      </c>
      <c r="E84" s="1" t="s">
        <v>25</v>
      </c>
      <c r="F84" s="29" t="s">
        <v>62</v>
      </c>
      <c r="G84" s="29" t="s">
        <v>42</v>
      </c>
      <c r="H84" s="6">
        <f t="shared" si="5"/>
        <v>-16850</v>
      </c>
      <c r="I84" s="24">
        <f t="shared" si="3"/>
        <v>4.854368932038835</v>
      </c>
      <c r="K84" s="2">
        <v>515</v>
      </c>
    </row>
    <row r="85" spans="2:11" ht="12.75">
      <c r="B85" s="139">
        <v>2850</v>
      </c>
      <c r="C85" s="1" t="s">
        <v>24</v>
      </c>
      <c r="D85" s="14" t="s">
        <v>11</v>
      </c>
      <c r="E85" s="1" t="s">
        <v>25</v>
      </c>
      <c r="F85" s="29" t="s">
        <v>62</v>
      </c>
      <c r="G85" s="29" t="s">
        <v>47</v>
      </c>
      <c r="H85" s="6">
        <f t="shared" si="5"/>
        <v>-19700</v>
      </c>
      <c r="I85" s="24">
        <f t="shared" si="3"/>
        <v>5.533980582524272</v>
      </c>
      <c r="K85" s="2">
        <v>515</v>
      </c>
    </row>
    <row r="86" spans="2:11" ht="12.75">
      <c r="B86" s="208">
        <v>1900</v>
      </c>
      <c r="C86" s="35" t="s">
        <v>24</v>
      </c>
      <c r="D86" s="14" t="s">
        <v>11</v>
      </c>
      <c r="E86" s="35" t="s">
        <v>25</v>
      </c>
      <c r="F86" s="29" t="s">
        <v>60</v>
      </c>
      <c r="G86" s="33" t="s">
        <v>23</v>
      </c>
      <c r="H86" s="6">
        <f t="shared" si="5"/>
        <v>-21600</v>
      </c>
      <c r="I86" s="24">
        <f t="shared" si="3"/>
        <v>3.6893203883495147</v>
      </c>
      <c r="K86" s="2">
        <v>515</v>
      </c>
    </row>
    <row r="87" spans="2:11" ht="12.75">
      <c r="B87" s="208">
        <v>1800</v>
      </c>
      <c r="C87" s="14" t="s">
        <v>24</v>
      </c>
      <c r="D87" s="14" t="s">
        <v>11</v>
      </c>
      <c r="E87" s="14" t="s">
        <v>25</v>
      </c>
      <c r="F87" s="29" t="s">
        <v>60</v>
      </c>
      <c r="G87" s="32" t="s">
        <v>35</v>
      </c>
      <c r="H87" s="6">
        <f t="shared" si="5"/>
        <v>-23400</v>
      </c>
      <c r="I87" s="24">
        <f t="shared" si="3"/>
        <v>3.495145631067961</v>
      </c>
      <c r="K87" s="2">
        <v>515</v>
      </c>
    </row>
    <row r="88" spans="2:11" ht="12.75">
      <c r="B88" s="139">
        <v>2000</v>
      </c>
      <c r="C88" s="14" t="s">
        <v>24</v>
      </c>
      <c r="D88" s="14" t="s">
        <v>11</v>
      </c>
      <c r="E88" s="1" t="s">
        <v>25</v>
      </c>
      <c r="F88" s="29" t="s">
        <v>60</v>
      </c>
      <c r="G88" s="29" t="s">
        <v>37</v>
      </c>
      <c r="H88" s="6">
        <f t="shared" si="5"/>
        <v>-25400</v>
      </c>
      <c r="I88" s="24">
        <f t="shared" si="3"/>
        <v>3.883495145631068</v>
      </c>
      <c r="K88" s="2">
        <v>515</v>
      </c>
    </row>
    <row r="89" spans="2:11" ht="12.75">
      <c r="B89" s="139">
        <v>1300</v>
      </c>
      <c r="C89" s="1" t="s">
        <v>24</v>
      </c>
      <c r="D89" s="14" t="s">
        <v>11</v>
      </c>
      <c r="E89" s="1" t="s">
        <v>25</v>
      </c>
      <c r="F89" s="29" t="s">
        <v>60</v>
      </c>
      <c r="G89" s="29" t="s">
        <v>37</v>
      </c>
      <c r="H89" s="6">
        <f t="shared" si="5"/>
        <v>-26700</v>
      </c>
      <c r="I89" s="24">
        <f aca="true" t="shared" si="6" ref="I89:I161">+B89/K89</f>
        <v>2.5242718446601944</v>
      </c>
      <c r="K89" s="2">
        <v>515</v>
      </c>
    </row>
    <row r="90" spans="2:11" ht="12.75">
      <c r="B90" s="139">
        <v>1700</v>
      </c>
      <c r="C90" s="1" t="s">
        <v>24</v>
      </c>
      <c r="D90" s="14" t="s">
        <v>11</v>
      </c>
      <c r="E90" s="1" t="s">
        <v>25</v>
      </c>
      <c r="F90" s="29" t="s">
        <v>60</v>
      </c>
      <c r="G90" s="29" t="s">
        <v>42</v>
      </c>
      <c r="H90" s="6">
        <f t="shared" si="5"/>
        <v>-28400</v>
      </c>
      <c r="I90" s="24">
        <f t="shared" si="6"/>
        <v>3.3009708737864076</v>
      </c>
      <c r="K90" s="2">
        <v>515</v>
      </c>
    </row>
    <row r="91" spans="2:11" ht="12.75">
      <c r="B91" s="139">
        <v>4000</v>
      </c>
      <c r="C91" s="1" t="s">
        <v>24</v>
      </c>
      <c r="D91" s="14" t="s">
        <v>11</v>
      </c>
      <c r="E91" s="1" t="s">
        <v>25</v>
      </c>
      <c r="F91" s="29" t="s">
        <v>60</v>
      </c>
      <c r="G91" s="29" t="s">
        <v>47</v>
      </c>
      <c r="H91" s="6">
        <f t="shared" si="5"/>
        <v>-32400</v>
      </c>
      <c r="I91" s="24">
        <f t="shared" si="6"/>
        <v>7.766990291262136</v>
      </c>
      <c r="K91" s="2">
        <v>515</v>
      </c>
    </row>
    <row r="92" spans="2:11" ht="12.75">
      <c r="B92" s="139">
        <v>1000</v>
      </c>
      <c r="C92" s="1" t="s">
        <v>24</v>
      </c>
      <c r="D92" s="14" t="s">
        <v>11</v>
      </c>
      <c r="E92" s="1" t="s">
        <v>25</v>
      </c>
      <c r="F92" s="29" t="s">
        <v>60</v>
      </c>
      <c r="G92" s="29" t="s">
        <v>47</v>
      </c>
      <c r="H92" s="6">
        <f t="shared" si="5"/>
        <v>-33400</v>
      </c>
      <c r="I92" s="24">
        <f t="shared" si="6"/>
        <v>1.941747572815534</v>
      </c>
      <c r="K92" s="2">
        <v>515</v>
      </c>
    </row>
    <row r="93" spans="2:11" ht="12.75">
      <c r="B93" s="139">
        <v>1200</v>
      </c>
      <c r="C93" s="1" t="s">
        <v>24</v>
      </c>
      <c r="D93" s="14" t="s">
        <v>11</v>
      </c>
      <c r="E93" s="1" t="s">
        <v>25</v>
      </c>
      <c r="F93" s="29" t="s">
        <v>60</v>
      </c>
      <c r="G93" s="29" t="s">
        <v>51</v>
      </c>
      <c r="H93" s="6">
        <f t="shared" si="5"/>
        <v>-34600</v>
      </c>
      <c r="I93" s="24">
        <f t="shared" si="6"/>
        <v>2.3300970873786406</v>
      </c>
      <c r="K93" s="2">
        <v>515</v>
      </c>
    </row>
    <row r="94" spans="2:11" ht="12.75">
      <c r="B94" s="139">
        <v>2600</v>
      </c>
      <c r="C94" s="1" t="s">
        <v>24</v>
      </c>
      <c r="D94" s="14" t="s">
        <v>11</v>
      </c>
      <c r="E94" s="1" t="s">
        <v>25</v>
      </c>
      <c r="F94" s="29" t="s">
        <v>60</v>
      </c>
      <c r="G94" s="29" t="s">
        <v>51</v>
      </c>
      <c r="H94" s="6">
        <f t="shared" si="5"/>
        <v>-37200</v>
      </c>
      <c r="I94" s="24">
        <f t="shared" si="6"/>
        <v>5.048543689320389</v>
      </c>
      <c r="K94" s="2">
        <v>515</v>
      </c>
    </row>
    <row r="95" spans="2:11" ht="12.75">
      <c r="B95" s="139">
        <v>2300</v>
      </c>
      <c r="C95" s="1" t="s">
        <v>24</v>
      </c>
      <c r="D95" s="14" t="s">
        <v>11</v>
      </c>
      <c r="E95" s="1" t="s">
        <v>25</v>
      </c>
      <c r="F95" s="29" t="s">
        <v>60</v>
      </c>
      <c r="G95" s="29" t="s">
        <v>53</v>
      </c>
      <c r="H95" s="6">
        <f t="shared" si="5"/>
        <v>-39500</v>
      </c>
      <c r="I95" s="24">
        <f t="shared" si="6"/>
        <v>4.466019417475728</v>
      </c>
      <c r="K95" s="2">
        <v>515</v>
      </c>
    </row>
    <row r="96" spans="2:11" ht="12.75">
      <c r="B96" s="139">
        <v>2300</v>
      </c>
      <c r="C96" s="1" t="s">
        <v>24</v>
      </c>
      <c r="D96" s="14" t="s">
        <v>11</v>
      </c>
      <c r="E96" s="1" t="s">
        <v>25</v>
      </c>
      <c r="F96" s="29" t="s">
        <v>60</v>
      </c>
      <c r="G96" s="29" t="s">
        <v>55</v>
      </c>
      <c r="H96" s="6">
        <f t="shared" si="5"/>
        <v>-41800</v>
      </c>
      <c r="I96" s="24">
        <f t="shared" si="6"/>
        <v>4.466019417475728</v>
      </c>
      <c r="K96" s="2">
        <v>515</v>
      </c>
    </row>
    <row r="97" spans="1:11" s="48" customFormat="1" ht="12.75">
      <c r="A97" s="13"/>
      <c r="B97" s="239">
        <f>SUM(B77:B96)</f>
        <v>41800</v>
      </c>
      <c r="C97" s="13"/>
      <c r="D97" s="13"/>
      <c r="E97" s="13" t="s">
        <v>25</v>
      </c>
      <c r="F97" s="20"/>
      <c r="G97" s="20"/>
      <c r="H97" s="46">
        <v>0</v>
      </c>
      <c r="I97" s="47">
        <f t="shared" si="6"/>
        <v>81.16504854368932</v>
      </c>
      <c r="K97" s="2">
        <v>515</v>
      </c>
    </row>
    <row r="98" spans="2:11" ht="12.75">
      <c r="B98" s="139"/>
      <c r="H98" s="6">
        <f t="shared" si="5"/>
        <v>0</v>
      </c>
      <c r="I98" s="24">
        <f t="shared" si="6"/>
        <v>0</v>
      </c>
      <c r="K98" s="2">
        <v>515</v>
      </c>
    </row>
    <row r="99" spans="2:11" ht="12.75">
      <c r="B99" s="139"/>
      <c r="H99" s="6">
        <f t="shared" si="5"/>
        <v>0</v>
      </c>
      <c r="I99" s="24">
        <f t="shared" si="6"/>
        <v>0</v>
      </c>
      <c r="K99" s="2">
        <v>515</v>
      </c>
    </row>
    <row r="100" spans="2:11" ht="12.75">
      <c r="B100" s="208">
        <v>6000</v>
      </c>
      <c r="C100" s="1" t="s">
        <v>72</v>
      </c>
      <c r="D100" s="14" t="s">
        <v>11</v>
      </c>
      <c r="E100" s="1" t="s">
        <v>57</v>
      </c>
      <c r="F100" s="29" t="s">
        <v>60</v>
      </c>
      <c r="G100" s="29" t="s">
        <v>55</v>
      </c>
      <c r="H100" s="6">
        <f t="shared" si="5"/>
        <v>-6000</v>
      </c>
      <c r="I100" s="24">
        <f t="shared" si="6"/>
        <v>11.650485436893204</v>
      </c>
      <c r="K100" s="2">
        <v>515</v>
      </c>
    </row>
    <row r="101" spans="1:11" s="48" customFormat="1" ht="12.75">
      <c r="A101" s="13"/>
      <c r="B101" s="239">
        <v>6000</v>
      </c>
      <c r="C101" s="13" t="s">
        <v>72</v>
      </c>
      <c r="D101" s="13"/>
      <c r="E101" s="13"/>
      <c r="F101" s="20"/>
      <c r="G101" s="20"/>
      <c r="H101" s="46">
        <v>0</v>
      </c>
      <c r="I101" s="47">
        <f t="shared" si="6"/>
        <v>11.650485436893204</v>
      </c>
      <c r="K101" s="2">
        <v>515</v>
      </c>
    </row>
    <row r="102" spans="2:11" ht="12.75">
      <c r="B102" s="139"/>
      <c r="H102" s="6">
        <f t="shared" si="5"/>
        <v>0</v>
      </c>
      <c r="I102" s="24">
        <f t="shared" si="6"/>
        <v>0</v>
      </c>
      <c r="K102" s="2">
        <v>515</v>
      </c>
    </row>
    <row r="103" spans="2:11" ht="12.75">
      <c r="B103" s="139"/>
      <c r="H103" s="6">
        <f t="shared" si="5"/>
        <v>0</v>
      </c>
      <c r="I103" s="24">
        <f t="shared" si="6"/>
        <v>0</v>
      </c>
      <c r="K103" s="2">
        <v>515</v>
      </c>
    </row>
    <row r="104" spans="2:11" ht="12.75">
      <c r="B104" s="208">
        <v>2000</v>
      </c>
      <c r="C104" s="14" t="s">
        <v>67</v>
      </c>
      <c r="D104" s="14" t="s">
        <v>11</v>
      </c>
      <c r="E104" s="37" t="s">
        <v>57</v>
      </c>
      <c r="F104" s="29" t="s">
        <v>60</v>
      </c>
      <c r="G104" s="38" t="s">
        <v>23</v>
      </c>
      <c r="H104" s="6">
        <f t="shared" si="5"/>
        <v>-2000</v>
      </c>
      <c r="I104" s="24">
        <f t="shared" si="6"/>
        <v>3.883495145631068</v>
      </c>
      <c r="K104" s="2">
        <v>515</v>
      </c>
    </row>
    <row r="105" spans="2:11" ht="12.75">
      <c r="B105" s="208">
        <v>2000</v>
      </c>
      <c r="C105" s="14" t="s">
        <v>67</v>
      </c>
      <c r="D105" s="14" t="s">
        <v>11</v>
      </c>
      <c r="E105" s="14" t="s">
        <v>57</v>
      </c>
      <c r="F105" s="29" t="s">
        <v>60</v>
      </c>
      <c r="G105" s="32" t="s">
        <v>35</v>
      </c>
      <c r="H105" s="6">
        <f t="shared" si="5"/>
        <v>-4000</v>
      </c>
      <c r="I105" s="24">
        <f t="shared" si="6"/>
        <v>3.883495145631068</v>
      </c>
      <c r="K105" s="2">
        <v>515</v>
      </c>
    </row>
    <row r="106" spans="2:11" ht="12.75">
      <c r="B106" s="139">
        <v>2000</v>
      </c>
      <c r="C106" s="1" t="s">
        <v>67</v>
      </c>
      <c r="D106" s="14" t="s">
        <v>11</v>
      </c>
      <c r="E106" s="1" t="s">
        <v>57</v>
      </c>
      <c r="F106" s="29" t="s">
        <v>60</v>
      </c>
      <c r="G106" s="29" t="s">
        <v>37</v>
      </c>
      <c r="H106" s="6">
        <f t="shared" si="5"/>
        <v>-6000</v>
      </c>
      <c r="I106" s="24">
        <f t="shared" si="6"/>
        <v>3.883495145631068</v>
      </c>
      <c r="K106" s="2">
        <v>515</v>
      </c>
    </row>
    <row r="107" spans="2:11" ht="12.75">
      <c r="B107" s="139">
        <v>2000</v>
      </c>
      <c r="C107" s="1" t="s">
        <v>67</v>
      </c>
      <c r="D107" s="14" t="s">
        <v>11</v>
      </c>
      <c r="E107" s="1" t="s">
        <v>57</v>
      </c>
      <c r="F107" s="29" t="s">
        <v>60</v>
      </c>
      <c r="G107" s="29" t="s">
        <v>42</v>
      </c>
      <c r="H107" s="6">
        <f t="shared" si="5"/>
        <v>-8000</v>
      </c>
      <c r="I107" s="24">
        <f t="shared" si="6"/>
        <v>3.883495145631068</v>
      </c>
      <c r="K107" s="2">
        <v>515</v>
      </c>
    </row>
    <row r="108" spans="2:11" ht="12.75">
      <c r="B108" s="139">
        <v>2000</v>
      </c>
      <c r="C108" s="1" t="s">
        <v>67</v>
      </c>
      <c r="D108" s="14" t="s">
        <v>11</v>
      </c>
      <c r="E108" s="1" t="s">
        <v>57</v>
      </c>
      <c r="F108" s="29" t="s">
        <v>60</v>
      </c>
      <c r="G108" s="29" t="s">
        <v>47</v>
      </c>
      <c r="H108" s="6">
        <f t="shared" si="5"/>
        <v>-10000</v>
      </c>
      <c r="I108" s="24">
        <f t="shared" si="6"/>
        <v>3.883495145631068</v>
      </c>
      <c r="K108" s="2">
        <v>515</v>
      </c>
    </row>
    <row r="109" spans="2:11" ht="12.75">
      <c r="B109" s="139">
        <v>2000</v>
      </c>
      <c r="C109" s="1" t="s">
        <v>67</v>
      </c>
      <c r="D109" s="14" t="s">
        <v>11</v>
      </c>
      <c r="E109" s="1" t="s">
        <v>57</v>
      </c>
      <c r="F109" s="29" t="s">
        <v>60</v>
      </c>
      <c r="G109" s="29" t="s">
        <v>51</v>
      </c>
      <c r="H109" s="6">
        <f t="shared" si="5"/>
        <v>-12000</v>
      </c>
      <c r="I109" s="24">
        <f t="shared" si="6"/>
        <v>3.883495145631068</v>
      </c>
      <c r="K109" s="2">
        <v>515</v>
      </c>
    </row>
    <row r="110" spans="2:11" ht="12.75">
      <c r="B110" s="139">
        <v>2000</v>
      </c>
      <c r="C110" s="1" t="s">
        <v>67</v>
      </c>
      <c r="D110" s="14" t="s">
        <v>11</v>
      </c>
      <c r="E110" s="1" t="s">
        <v>57</v>
      </c>
      <c r="F110" s="29" t="s">
        <v>60</v>
      </c>
      <c r="G110" s="29" t="s">
        <v>53</v>
      </c>
      <c r="H110" s="6">
        <f t="shared" si="5"/>
        <v>-14000</v>
      </c>
      <c r="I110" s="24">
        <f t="shared" si="6"/>
        <v>3.883495145631068</v>
      </c>
      <c r="K110" s="2">
        <v>515</v>
      </c>
    </row>
    <row r="111" spans="2:11" ht="12.75">
      <c r="B111" s="208">
        <v>3000</v>
      </c>
      <c r="C111" s="1" t="s">
        <v>67</v>
      </c>
      <c r="D111" s="14" t="s">
        <v>11</v>
      </c>
      <c r="E111" s="1" t="s">
        <v>57</v>
      </c>
      <c r="F111" s="29" t="s">
        <v>60</v>
      </c>
      <c r="G111" s="29" t="s">
        <v>55</v>
      </c>
      <c r="H111" s="6">
        <f t="shared" si="5"/>
        <v>-17000</v>
      </c>
      <c r="I111" s="24">
        <f t="shared" si="6"/>
        <v>5.825242718446602</v>
      </c>
      <c r="K111" s="2">
        <v>515</v>
      </c>
    </row>
    <row r="112" spans="2:11" ht="12.75">
      <c r="B112" s="139">
        <v>2000</v>
      </c>
      <c r="C112" s="1" t="s">
        <v>67</v>
      </c>
      <c r="D112" s="14" t="s">
        <v>11</v>
      </c>
      <c r="E112" s="1" t="s">
        <v>57</v>
      </c>
      <c r="F112" s="29" t="s">
        <v>60</v>
      </c>
      <c r="G112" s="29" t="s">
        <v>55</v>
      </c>
      <c r="H112" s="6">
        <f t="shared" si="5"/>
        <v>-19000</v>
      </c>
      <c r="I112" s="24">
        <f t="shared" si="6"/>
        <v>3.883495145631068</v>
      </c>
      <c r="K112" s="2">
        <v>515</v>
      </c>
    </row>
    <row r="113" spans="2:11" ht="12.75">
      <c r="B113" s="208">
        <v>2000</v>
      </c>
      <c r="C113" s="14" t="s">
        <v>67</v>
      </c>
      <c r="D113" s="14" t="s">
        <v>11</v>
      </c>
      <c r="E113" s="14" t="s">
        <v>57</v>
      </c>
      <c r="F113" s="29" t="s">
        <v>62</v>
      </c>
      <c r="G113" s="32" t="s">
        <v>23</v>
      </c>
      <c r="H113" s="6">
        <f t="shared" si="5"/>
        <v>-21000</v>
      </c>
      <c r="I113" s="24">
        <f t="shared" si="6"/>
        <v>3.883495145631068</v>
      </c>
      <c r="K113" s="2">
        <v>515</v>
      </c>
    </row>
    <row r="114" spans="2:11" ht="12.75">
      <c r="B114" s="139">
        <v>2000</v>
      </c>
      <c r="C114" s="14" t="s">
        <v>67</v>
      </c>
      <c r="D114" s="14" t="s">
        <v>11</v>
      </c>
      <c r="E114" s="1" t="s">
        <v>57</v>
      </c>
      <c r="F114" s="29" t="s">
        <v>62</v>
      </c>
      <c r="G114" s="29" t="s">
        <v>35</v>
      </c>
      <c r="H114" s="6">
        <f t="shared" si="5"/>
        <v>-23000</v>
      </c>
      <c r="I114" s="24">
        <f t="shared" si="6"/>
        <v>3.883495145631068</v>
      </c>
      <c r="K114" s="2">
        <v>515</v>
      </c>
    </row>
    <row r="115" spans="2:11" ht="12.75">
      <c r="B115" s="139">
        <v>2000</v>
      </c>
      <c r="C115" s="1" t="s">
        <v>67</v>
      </c>
      <c r="D115" s="14" t="s">
        <v>11</v>
      </c>
      <c r="E115" s="1" t="s">
        <v>57</v>
      </c>
      <c r="F115" s="29" t="s">
        <v>62</v>
      </c>
      <c r="G115" s="29" t="s">
        <v>37</v>
      </c>
      <c r="H115" s="6">
        <f t="shared" si="5"/>
        <v>-25000</v>
      </c>
      <c r="I115" s="24">
        <f t="shared" si="6"/>
        <v>3.883495145631068</v>
      </c>
      <c r="K115" s="2">
        <v>515</v>
      </c>
    </row>
    <row r="116" spans="2:11" ht="12.75">
      <c r="B116" s="139">
        <v>2000</v>
      </c>
      <c r="C116" s="1" t="s">
        <v>67</v>
      </c>
      <c r="D116" s="14" t="s">
        <v>11</v>
      </c>
      <c r="E116" s="1" t="s">
        <v>57</v>
      </c>
      <c r="F116" s="29" t="s">
        <v>62</v>
      </c>
      <c r="G116" s="29" t="s">
        <v>42</v>
      </c>
      <c r="H116" s="6">
        <f t="shared" si="5"/>
        <v>-27000</v>
      </c>
      <c r="I116" s="24">
        <f t="shared" si="6"/>
        <v>3.883495145631068</v>
      </c>
      <c r="K116" s="2">
        <v>515</v>
      </c>
    </row>
    <row r="117" spans="2:11" ht="12.75">
      <c r="B117" s="139">
        <v>2000</v>
      </c>
      <c r="C117" s="1" t="s">
        <v>67</v>
      </c>
      <c r="D117" s="14" t="s">
        <v>11</v>
      </c>
      <c r="E117" s="1" t="s">
        <v>57</v>
      </c>
      <c r="F117" s="29" t="s">
        <v>62</v>
      </c>
      <c r="G117" s="29" t="s">
        <v>47</v>
      </c>
      <c r="H117" s="6">
        <f t="shared" si="5"/>
        <v>-29000</v>
      </c>
      <c r="I117" s="24">
        <f t="shared" si="6"/>
        <v>3.883495145631068</v>
      </c>
      <c r="K117" s="2">
        <v>515</v>
      </c>
    </row>
    <row r="118" spans="2:11" ht="12.75">
      <c r="B118" s="139">
        <v>2000</v>
      </c>
      <c r="C118" s="1" t="s">
        <v>67</v>
      </c>
      <c r="D118" s="14" t="s">
        <v>11</v>
      </c>
      <c r="E118" s="1" t="s">
        <v>57</v>
      </c>
      <c r="F118" s="29" t="s">
        <v>62</v>
      </c>
      <c r="G118" s="29" t="s">
        <v>55</v>
      </c>
      <c r="H118" s="6">
        <f t="shared" si="5"/>
        <v>-31000</v>
      </c>
      <c r="I118" s="24">
        <f t="shared" si="6"/>
        <v>3.883495145631068</v>
      </c>
      <c r="K118" s="2">
        <v>515</v>
      </c>
    </row>
    <row r="119" spans="2:11" ht="12.75">
      <c r="B119" s="139">
        <v>2000</v>
      </c>
      <c r="C119" s="1" t="s">
        <v>67</v>
      </c>
      <c r="D119" s="14" t="s">
        <v>11</v>
      </c>
      <c r="E119" s="1" t="s">
        <v>57</v>
      </c>
      <c r="F119" s="29" t="s">
        <v>62</v>
      </c>
      <c r="G119" s="29" t="s">
        <v>55</v>
      </c>
      <c r="H119" s="6">
        <f t="shared" si="5"/>
        <v>-33000</v>
      </c>
      <c r="I119" s="24">
        <f t="shared" si="6"/>
        <v>3.883495145631068</v>
      </c>
      <c r="K119" s="2">
        <v>515</v>
      </c>
    </row>
    <row r="120" spans="1:11" s="48" customFormat="1" ht="12.75">
      <c r="A120" s="13"/>
      <c r="B120" s="239">
        <f>SUM(B104:B119)</f>
        <v>33000</v>
      </c>
      <c r="C120" s="13" t="s">
        <v>67</v>
      </c>
      <c r="D120" s="13"/>
      <c r="E120" s="13"/>
      <c r="F120" s="20"/>
      <c r="G120" s="20"/>
      <c r="H120" s="46">
        <v>0</v>
      </c>
      <c r="I120" s="47">
        <f t="shared" si="6"/>
        <v>64.07766990291262</v>
      </c>
      <c r="K120" s="2">
        <v>515</v>
      </c>
    </row>
    <row r="121" spans="2:11" ht="12.75">
      <c r="B121" s="139"/>
      <c r="H121" s="6">
        <f t="shared" si="5"/>
        <v>0</v>
      </c>
      <c r="I121" s="24">
        <f t="shared" si="6"/>
        <v>0</v>
      </c>
      <c r="K121" s="2">
        <v>515</v>
      </c>
    </row>
    <row r="122" spans="2:11" ht="12.75">
      <c r="B122" s="139"/>
      <c r="H122" s="6">
        <f t="shared" si="5"/>
        <v>0</v>
      </c>
      <c r="I122" s="24">
        <f t="shared" si="6"/>
        <v>0</v>
      </c>
      <c r="K122" s="2">
        <v>515</v>
      </c>
    </row>
    <row r="123" spans="2:11" ht="12.75">
      <c r="B123" s="139">
        <v>500</v>
      </c>
      <c r="C123" s="1" t="s">
        <v>68</v>
      </c>
      <c r="D123" s="14" t="s">
        <v>11</v>
      </c>
      <c r="E123" s="1" t="s">
        <v>69</v>
      </c>
      <c r="F123" s="29" t="s">
        <v>62</v>
      </c>
      <c r="G123" s="29" t="s">
        <v>35</v>
      </c>
      <c r="H123" s="6">
        <f t="shared" si="5"/>
        <v>-500</v>
      </c>
      <c r="I123" s="24">
        <f t="shared" si="6"/>
        <v>0.970873786407767</v>
      </c>
      <c r="K123" s="2">
        <v>515</v>
      </c>
    </row>
    <row r="124" spans="2:11" ht="12.75">
      <c r="B124" s="139">
        <v>1000</v>
      </c>
      <c r="C124" s="1" t="s">
        <v>68</v>
      </c>
      <c r="D124" s="14" t="s">
        <v>11</v>
      </c>
      <c r="E124" s="1" t="s">
        <v>69</v>
      </c>
      <c r="F124" s="29" t="s">
        <v>62</v>
      </c>
      <c r="G124" s="29" t="s">
        <v>42</v>
      </c>
      <c r="H124" s="6">
        <f t="shared" si="5"/>
        <v>-1500</v>
      </c>
      <c r="I124" s="24">
        <f t="shared" si="6"/>
        <v>1.941747572815534</v>
      </c>
      <c r="K124" s="2">
        <v>515</v>
      </c>
    </row>
    <row r="125" spans="1:11" s="48" customFormat="1" ht="12.75">
      <c r="A125" s="13"/>
      <c r="B125" s="241">
        <f>SUM(B123:B124)</f>
        <v>1500</v>
      </c>
      <c r="C125" s="13"/>
      <c r="D125" s="13"/>
      <c r="E125" s="13" t="s">
        <v>69</v>
      </c>
      <c r="F125" s="20"/>
      <c r="G125" s="20"/>
      <c r="H125" s="46">
        <v>0</v>
      </c>
      <c r="I125" s="47">
        <f t="shared" si="6"/>
        <v>2.912621359223301</v>
      </c>
      <c r="K125" s="2">
        <v>515</v>
      </c>
    </row>
    <row r="126" spans="2:11" ht="12.75">
      <c r="B126" s="139"/>
      <c r="C126" s="3"/>
      <c r="H126" s="6">
        <f aca="true" t="shared" si="7" ref="H126:H194">H125-B126</f>
        <v>0</v>
      </c>
      <c r="I126" s="24">
        <f t="shared" si="6"/>
        <v>0</v>
      </c>
      <c r="K126" s="2">
        <v>515</v>
      </c>
    </row>
    <row r="127" spans="2:11" ht="12.75">
      <c r="B127" s="139"/>
      <c r="H127" s="6">
        <f t="shared" si="7"/>
        <v>0</v>
      </c>
      <c r="I127" s="24">
        <f t="shared" si="6"/>
        <v>0</v>
      </c>
      <c r="K127" s="2">
        <v>515</v>
      </c>
    </row>
    <row r="128" spans="2:11" ht="12.75">
      <c r="B128" s="139">
        <v>21100</v>
      </c>
      <c r="C128" s="14" t="s">
        <v>73</v>
      </c>
      <c r="D128" s="14" t="s">
        <v>11</v>
      </c>
      <c r="E128" s="1" t="s">
        <v>74</v>
      </c>
      <c r="F128" s="29" t="s">
        <v>60</v>
      </c>
      <c r="G128" s="29" t="s">
        <v>55</v>
      </c>
      <c r="H128" s="6">
        <f t="shared" si="7"/>
        <v>-21100</v>
      </c>
      <c r="I128" s="24">
        <f t="shared" si="6"/>
        <v>40.970873786407765</v>
      </c>
      <c r="K128" s="2">
        <v>515</v>
      </c>
    </row>
    <row r="129" spans="2:11" ht="12.75">
      <c r="B129" s="139">
        <v>12500</v>
      </c>
      <c r="C129" s="14" t="s">
        <v>612</v>
      </c>
      <c r="D129" s="14" t="s">
        <v>11</v>
      </c>
      <c r="E129" s="1" t="s">
        <v>74</v>
      </c>
      <c r="F129" s="29" t="s">
        <v>60</v>
      </c>
      <c r="G129" s="29" t="s">
        <v>55</v>
      </c>
      <c r="H129" s="6">
        <f t="shared" si="7"/>
        <v>-33600</v>
      </c>
      <c r="I129" s="24">
        <f t="shared" si="6"/>
        <v>24.271844660194176</v>
      </c>
      <c r="K129" s="2">
        <v>515</v>
      </c>
    </row>
    <row r="130" spans="2:11" ht="12.75">
      <c r="B130" s="139">
        <v>500</v>
      </c>
      <c r="C130" s="14" t="s">
        <v>75</v>
      </c>
      <c r="D130" s="14" t="s">
        <v>11</v>
      </c>
      <c r="E130" s="14" t="s">
        <v>74</v>
      </c>
      <c r="F130" s="29" t="s">
        <v>60</v>
      </c>
      <c r="G130" s="29" t="s">
        <v>53</v>
      </c>
      <c r="H130" s="6">
        <f t="shared" si="7"/>
        <v>-34100</v>
      </c>
      <c r="I130" s="24">
        <f t="shared" si="6"/>
        <v>0.970873786407767</v>
      </c>
      <c r="K130" s="2">
        <v>515</v>
      </c>
    </row>
    <row r="131" spans="2:11" ht="12.75">
      <c r="B131" s="139">
        <v>2000</v>
      </c>
      <c r="C131" s="1" t="s">
        <v>76</v>
      </c>
      <c r="D131" s="14" t="s">
        <v>11</v>
      </c>
      <c r="E131" s="1" t="s">
        <v>74</v>
      </c>
      <c r="F131" s="29" t="s">
        <v>77</v>
      </c>
      <c r="G131" s="29" t="s">
        <v>55</v>
      </c>
      <c r="H131" s="6">
        <f t="shared" si="7"/>
        <v>-36100</v>
      </c>
      <c r="I131" s="24">
        <f t="shared" si="6"/>
        <v>3.883495145631068</v>
      </c>
      <c r="K131" s="2">
        <v>515</v>
      </c>
    </row>
    <row r="132" spans="1:11" s="48" customFormat="1" ht="12.75">
      <c r="A132" s="13"/>
      <c r="B132" s="239">
        <f>SUM(B128:B131)</f>
        <v>36100</v>
      </c>
      <c r="C132" s="13"/>
      <c r="D132" s="13"/>
      <c r="E132" s="13" t="s">
        <v>74</v>
      </c>
      <c r="F132" s="20"/>
      <c r="G132" s="20"/>
      <c r="H132" s="46">
        <v>0</v>
      </c>
      <c r="I132" s="47">
        <f t="shared" si="6"/>
        <v>70.09708737864078</v>
      </c>
      <c r="K132" s="2">
        <v>515</v>
      </c>
    </row>
    <row r="133" spans="2:11" ht="12.75">
      <c r="B133" s="139"/>
      <c r="H133" s="6">
        <f t="shared" si="7"/>
        <v>0</v>
      </c>
      <c r="I133" s="24">
        <f t="shared" si="6"/>
        <v>0</v>
      </c>
      <c r="K133" s="2">
        <v>515</v>
      </c>
    </row>
    <row r="134" spans="2:11" ht="12.75">
      <c r="B134" s="139"/>
      <c r="H134" s="6">
        <f t="shared" si="7"/>
        <v>0</v>
      </c>
      <c r="I134" s="24">
        <f t="shared" si="6"/>
        <v>0</v>
      </c>
      <c r="K134" s="2">
        <v>515</v>
      </c>
    </row>
    <row r="135" spans="2:11" ht="12.75">
      <c r="B135" s="139">
        <v>10000</v>
      </c>
      <c r="C135" s="14" t="s">
        <v>613</v>
      </c>
      <c r="D135" s="14" t="s">
        <v>11</v>
      </c>
      <c r="E135" s="14"/>
      <c r="F135" s="32" t="s">
        <v>225</v>
      </c>
      <c r="G135" s="32" t="s">
        <v>152</v>
      </c>
      <c r="H135" s="6">
        <f t="shared" si="7"/>
        <v>-10000</v>
      </c>
      <c r="I135" s="24">
        <f t="shared" si="6"/>
        <v>19.41747572815534</v>
      </c>
      <c r="K135" s="2">
        <v>515</v>
      </c>
    </row>
    <row r="136" spans="1:11" s="48" customFormat="1" ht="12.75">
      <c r="A136" s="13"/>
      <c r="B136" s="239">
        <v>10000</v>
      </c>
      <c r="C136" s="13"/>
      <c r="D136" s="13"/>
      <c r="E136" s="13"/>
      <c r="F136" s="20"/>
      <c r="G136" s="20"/>
      <c r="H136" s="46">
        <v>0</v>
      </c>
      <c r="I136" s="47">
        <v>0</v>
      </c>
      <c r="K136" s="2">
        <v>515</v>
      </c>
    </row>
    <row r="137" spans="2:11" ht="12.75">
      <c r="B137" s="139"/>
      <c r="H137" s="6">
        <f t="shared" si="7"/>
        <v>0</v>
      </c>
      <c r="I137" s="24">
        <f t="shared" si="6"/>
        <v>0</v>
      </c>
      <c r="K137" s="2">
        <v>515</v>
      </c>
    </row>
    <row r="138" spans="2:11" ht="12.75">
      <c r="B138" s="139"/>
      <c r="H138" s="6">
        <f t="shared" si="7"/>
        <v>0</v>
      </c>
      <c r="I138" s="24">
        <f t="shared" si="6"/>
        <v>0</v>
      </c>
      <c r="K138" s="2">
        <v>515</v>
      </c>
    </row>
    <row r="139" spans="2:11" ht="12.75">
      <c r="B139" s="139"/>
      <c r="H139" s="6">
        <f t="shared" si="7"/>
        <v>0</v>
      </c>
      <c r="I139" s="24">
        <f t="shared" si="6"/>
        <v>0</v>
      </c>
      <c r="K139" s="2">
        <v>515</v>
      </c>
    </row>
    <row r="140" spans="2:11" ht="12.75">
      <c r="B140" s="139"/>
      <c r="H140" s="6">
        <f t="shared" si="7"/>
        <v>0</v>
      </c>
      <c r="I140" s="24">
        <f t="shared" si="6"/>
        <v>0</v>
      </c>
      <c r="K140" s="2">
        <v>515</v>
      </c>
    </row>
    <row r="141" spans="1:11" s="48" customFormat="1" ht="12.75">
      <c r="A141" s="13"/>
      <c r="B141" s="239">
        <f>+B153+B168+B172:C172+B176+B181+B145</f>
        <v>70800</v>
      </c>
      <c r="C141" s="49" t="s">
        <v>83</v>
      </c>
      <c r="D141" s="50" t="s">
        <v>89</v>
      </c>
      <c r="E141" s="49" t="s">
        <v>87</v>
      </c>
      <c r="F141" s="20"/>
      <c r="G141" s="51"/>
      <c r="H141" s="46">
        <f t="shared" si="7"/>
        <v>-70800</v>
      </c>
      <c r="I141" s="47">
        <f t="shared" si="6"/>
        <v>137.4757281553398</v>
      </c>
      <c r="K141" s="2">
        <v>515</v>
      </c>
    </row>
    <row r="142" spans="2:11" ht="12.75">
      <c r="B142" s="139"/>
      <c r="H142" s="6">
        <v>0</v>
      </c>
      <c r="I142" s="24">
        <f t="shared" si="6"/>
        <v>0</v>
      </c>
      <c r="K142" s="2">
        <v>515</v>
      </c>
    </row>
    <row r="143" spans="2:11" ht="12.75">
      <c r="B143" s="139"/>
      <c r="H143" s="6">
        <v>0</v>
      </c>
      <c r="I143" s="24">
        <f t="shared" si="6"/>
        <v>0</v>
      </c>
      <c r="K143" s="2">
        <v>515</v>
      </c>
    </row>
    <row r="144" spans="2:11" ht="12.75">
      <c r="B144" s="139">
        <v>5000</v>
      </c>
      <c r="C144" s="1" t="s">
        <v>203</v>
      </c>
      <c r="D144" s="14" t="s">
        <v>11</v>
      </c>
      <c r="E144" s="1" t="s">
        <v>57</v>
      </c>
      <c r="F144" s="29" t="s">
        <v>204</v>
      </c>
      <c r="G144" s="29" t="s">
        <v>80</v>
      </c>
      <c r="H144" s="6">
        <v>0</v>
      </c>
      <c r="I144" s="24">
        <f t="shared" si="6"/>
        <v>9.70873786407767</v>
      </c>
      <c r="K144" s="2">
        <v>515</v>
      </c>
    </row>
    <row r="145" spans="1:11" s="48" customFormat="1" ht="12.75">
      <c r="A145" s="13"/>
      <c r="B145" s="239">
        <v>5000</v>
      </c>
      <c r="C145" s="13" t="s">
        <v>66</v>
      </c>
      <c r="D145" s="13"/>
      <c r="E145" s="13"/>
      <c r="F145" s="20"/>
      <c r="G145" s="20"/>
      <c r="H145" s="46">
        <v>0</v>
      </c>
      <c r="I145" s="47">
        <f t="shared" si="6"/>
        <v>9.70873786407767</v>
      </c>
      <c r="K145" s="2">
        <v>515</v>
      </c>
    </row>
    <row r="146" spans="2:11" ht="12.75">
      <c r="B146" s="139"/>
      <c r="H146" s="6">
        <v>0</v>
      </c>
      <c r="I146" s="24">
        <f t="shared" si="6"/>
        <v>0</v>
      </c>
      <c r="K146" s="2">
        <v>515</v>
      </c>
    </row>
    <row r="147" spans="2:11" ht="12.75">
      <c r="B147" s="139"/>
      <c r="H147" s="6">
        <v>0</v>
      </c>
      <c r="I147" s="24">
        <f t="shared" si="6"/>
        <v>0</v>
      </c>
      <c r="K147" s="2">
        <v>515</v>
      </c>
    </row>
    <row r="148" spans="2:11" ht="12.75">
      <c r="B148" s="139">
        <v>2000</v>
      </c>
      <c r="C148" s="1" t="s">
        <v>0</v>
      </c>
      <c r="D148" s="1" t="s">
        <v>11</v>
      </c>
      <c r="E148" s="1" t="s">
        <v>30</v>
      </c>
      <c r="F148" s="45" t="s">
        <v>81</v>
      </c>
      <c r="G148" s="29" t="s">
        <v>82</v>
      </c>
      <c r="H148" s="6">
        <f t="shared" si="7"/>
        <v>-2000</v>
      </c>
      <c r="I148" s="24">
        <f t="shared" si="6"/>
        <v>3.883495145631068</v>
      </c>
      <c r="K148" s="2">
        <v>515</v>
      </c>
    </row>
    <row r="149" spans="2:11" ht="12.75">
      <c r="B149" s="139">
        <v>600</v>
      </c>
      <c r="C149" s="1" t="s">
        <v>0</v>
      </c>
      <c r="D149" s="14" t="s">
        <v>11</v>
      </c>
      <c r="E149" s="1" t="s">
        <v>61</v>
      </c>
      <c r="F149" s="29" t="s">
        <v>84</v>
      </c>
      <c r="G149" s="29" t="s">
        <v>85</v>
      </c>
      <c r="H149" s="6">
        <f t="shared" si="7"/>
        <v>-2600</v>
      </c>
      <c r="I149" s="24">
        <f t="shared" si="6"/>
        <v>1.1650485436893203</v>
      </c>
      <c r="K149" s="2">
        <v>515</v>
      </c>
    </row>
    <row r="150" spans="2:11" ht="12.75">
      <c r="B150" s="139">
        <v>4000</v>
      </c>
      <c r="C150" s="1" t="s">
        <v>0</v>
      </c>
      <c r="D150" s="14" t="s">
        <v>11</v>
      </c>
      <c r="E150" s="1" t="s">
        <v>61</v>
      </c>
      <c r="F150" s="32" t="s">
        <v>86</v>
      </c>
      <c r="G150" s="29" t="s">
        <v>80</v>
      </c>
      <c r="H150" s="6">
        <f t="shared" si="7"/>
        <v>-6600</v>
      </c>
      <c r="I150" s="24">
        <f t="shared" si="6"/>
        <v>7.766990291262136</v>
      </c>
      <c r="K150" s="2">
        <v>515</v>
      </c>
    </row>
    <row r="151" spans="2:11" ht="12.75">
      <c r="B151" s="139">
        <v>1000</v>
      </c>
      <c r="C151" s="1" t="s">
        <v>0</v>
      </c>
      <c r="D151" s="14" t="s">
        <v>11</v>
      </c>
      <c r="E151" s="1" t="s">
        <v>61</v>
      </c>
      <c r="F151" s="29" t="s">
        <v>84</v>
      </c>
      <c r="G151" s="29" t="s">
        <v>80</v>
      </c>
      <c r="H151" s="6">
        <f t="shared" si="7"/>
        <v>-7600</v>
      </c>
      <c r="I151" s="24">
        <f t="shared" si="6"/>
        <v>1.941747572815534</v>
      </c>
      <c r="K151" s="2">
        <v>515</v>
      </c>
    </row>
    <row r="152" spans="2:11" ht="12.75">
      <c r="B152" s="139">
        <v>5000</v>
      </c>
      <c r="C152" s="1" t="s">
        <v>0</v>
      </c>
      <c r="D152" s="1" t="s">
        <v>11</v>
      </c>
      <c r="E152" s="14" t="s">
        <v>32</v>
      </c>
      <c r="F152" s="45" t="s">
        <v>234</v>
      </c>
      <c r="G152" s="29" t="s">
        <v>82</v>
      </c>
      <c r="H152" s="6">
        <f t="shared" si="7"/>
        <v>-12600</v>
      </c>
      <c r="I152" s="24">
        <f t="shared" si="6"/>
        <v>9.70873786407767</v>
      </c>
      <c r="K152" s="2">
        <v>515</v>
      </c>
    </row>
    <row r="153" spans="1:11" s="48" customFormat="1" ht="12.75">
      <c r="A153" s="13"/>
      <c r="B153" s="239">
        <f>SUM(B148:B152)</f>
        <v>12600</v>
      </c>
      <c r="C153" s="13" t="s">
        <v>0</v>
      </c>
      <c r="D153" s="13"/>
      <c r="E153" s="13"/>
      <c r="F153" s="20"/>
      <c r="G153" s="20"/>
      <c r="H153" s="46">
        <v>0</v>
      </c>
      <c r="I153" s="47">
        <f t="shared" si="6"/>
        <v>24.466019417475728</v>
      </c>
      <c r="K153" s="2">
        <v>515</v>
      </c>
    </row>
    <row r="154" spans="2:11" ht="12.75">
      <c r="B154" s="139"/>
      <c r="H154" s="6">
        <f t="shared" si="7"/>
        <v>0</v>
      </c>
      <c r="I154" s="24">
        <f t="shared" si="6"/>
        <v>0</v>
      </c>
      <c r="K154" s="2">
        <v>515</v>
      </c>
    </row>
    <row r="155" spans="2:11" ht="12.75">
      <c r="B155" s="139"/>
      <c r="H155" s="6">
        <f t="shared" si="7"/>
        <v>0</v>
      </c>
      <c r="I155" s="24">
        <f t="shared" si="6"/>
        <v>0</v>
      </c>
      <c r="K155" s="2">
        <v>515</v>
      </c>
    </row>
    <row r="156" spans="2:11" ht="12.75">
      <c r="B156" s="139">
        <v>1000</v>
      </c>
      <c r="C156" s="1" t="s">
        <v>24</v>
      </c>
      <c r="D156" s="14" t="s">
        <v>11</v>
      </c>
      <c r="E156" s="1" t="s">
        <v>25</v>
      </c>
      <c r="F156" s="29" t="s">
        <v>84</v>
      </c>
      <c r="G156" s="29" t="s">
        <v>80</v>
      </c>
      <c r="H156" s="6">
        <f t="shared" si="7"/>
        <v>-1000</v>
      </c>
      <c r="I156" s="24">
        <f t="shared" si="6"/>
        <v>1.941747572815534</v>
      </c>
      <c r="K156" s="2">
        <v>515</v>
      </c>
    </row>
    <row r="157" spans="2:11" ht="12.75">
      <c r="B157" s="139">
        <v>1400</v>
      </c>
      <c r="C157" s="1" t="s">
        <v>24</v>
      </c>
      <c r="D157" s="14" t="s">
        <v>11</v>
      </c>
      <c r="E157" s="1" t="s">
        <v>25</v>
      </c>
      <c r="F157" s="29" t="s">
        <v>84</v>
      </c>
      <c r="G157" s="29" t="s">
        <v>80</v>
      </c>
      <c r="H157" s="6">
        <f t="shared" si="7"/>
        <v>-2400</v>
      </c>
      <c r="I157" s="24">
        <f t="shared" si="6"/>
        <v>2.7184466019417477</v>
      </c>
      <c r="K157" s="2">
        <v>515</v>
      </c>
    </row>
    <row r="158" spans="2:11" ht="12.75">
      <c r="B158" s="139">
        <v>800</v>
      </c>
      <c r="C158" s="1" t="s">
        <v>24</v>
      </c>
      <c r="D158" s="14" t="s">
        <v>11</v>
      </c>
      <c r="E158" s="1" t="s">
        <v>25</v>
      </c>
      <c r="F158" s="29" t="s">
        <v>84</v>
      </c>
      <c r="G158" s="29" t="s">
        <v>80</v>
      </c>
      <c r="H158" s="6">
        <f t="shared" si="7"/>
        <v>-3200</v>
      </c>
      <c r="I158" s="24">
        <f t="shared" si="6"/>
        <v>1.5533980582524272</v>
      </c>
      <c r="K158" s="2">
        <v>515</v>
      </c>
    </row>
    <row r="159" spans="2:11" ht="12.75">
      <c r="B159" s="139">
        <v>2600</v>
      </c>
      <c r="C159" s="1" t="s">
        <v>24</v>
      </c>
      <c r="D159" s="14" t="s">
        <v>11</v>
      </c>
      <c r="E159" s="1" t="s">
        <v>25</v>
      </c>
      <c r="F159" s="29" t="s">
        <v>84</v>
      </c>
      <c r="G159" s="29" t="s">
        <v>80</v>
      </c>
      <c r="H159" s="6">
        <f t="shared" si="7"/>
        <v>-5800</v>
      </c>
      <c r="I159" s="24">
        <f t="shared" si="6"/>
        <v>5.048543689320389</v>
      </c>
      <c r="K159" s="2">
        <v>515</v>
      </c>
    </row>
    <row r="160" spans="2:11" ht="12.75">
      <c r="B160" s="139">
        <v>900</v>
      </c>
      <c r="C160" s="1" t="s">
        <v>24</v>
      </c>
      <c r="D160" s="14" t="s">
        <v>11</v>
      </c>
      <c r="E160" s="1" t="s">
        <v>25</v>
      </c>
      <c r="F160" s="29" t="s">
        <v>84</v>
      </c>
      <c r="G160" s="29" t="s">
        <v>80</v>
      </c>
      <c r="H160" s="6">
        <f t="shared" si="7"/>
        <v>-6700</v>
      </c>
      <c r="I160" s="24">
        <f t="shared" si="6"/>
        <v>1.7475728155339805</v>
      </c>
      <c r="K160" s="2">
        <v>515</v>
      </c>
    </row>
    <row r="161" spans="2:11" ht="12.75">
      <c r="B161" s="139">
        <v>800</v>
      </c>
      <c r="C161" s="1" t="s">
        <v>24</v>
      </c>
      <c r="D161" s="14" t="s">
        <v>11</v>
      </c>
      <c r="E161" s="1" t="s">
        <v>25</v>
      </c>
      <c r="F161" s="29" t="s">
        <v>84</v>
      </c>
      <c r="G161" s="29" t="s">
        <v>80</v>
      </c>
      <c r="H161" s="6">
        <f t="shared" si="7"/>
        <v>-7500</v>
      </c>
      <c r="I161" s="24">
        <f t="shared" si="6"/>
        <v>1.5533980582524272</v>
      </c>
      <c r="K161" s="2">
        <v>515</v>
      </c>
    </row>
    <row r="162" spans="2:11" ht="12.75">
      <c r="B162" s="139">
        <v>1000</v>
      </c>
      <c r="C162" s="14" t="s">
        <v>24</v>
      </c>
      <c r="D162" s="14" t="s">
        <v>11</v>
      </c>
      <c r="E162" s="1" t="s">
        <v>25</v>
      </c>
      <c r="F162" s="29" t="s">
        <v>84</v>
      </c>
      <c r="G162" s="29" t="s">
        <v>82</v>
      </c>
      <c r="H162" s="6">
        <f t="shared" si="7"/>
        <v>-8500</v>
      </c>
      <c r="I162" s="24">
        <f aca="true" t="shared" si="8" ref="I162:I236">+B162/K162</f>
        <v>1.941747572815534</v>
      </c>
      <c r="K162" s="2">
        <v>515</v>
      </c>
    </row>
    <row r="163" spans="2:11" ht="12.75">
      <c r="B163" s="139">
        <v>700</v>
      </c>
      <c r="C163" s="1" t="s">
        <v>24</v>
      </c>
      <c r="D163" s="14" t="s">
        <v>11</v>
      </c>
      <c r="E163" s="1" t="s">
        <v>25</v>
      </c>
      <c r="F163" s="29" t="s">
        <v>84</v>
      </c>
      <c r="G163" s="29" t="s">
        <v>82</v>
      </c>
      <c r="H163" s="6">
        <f t="shared" si="7"/>
        <v>-9200</v>
      </c>
      <c r="I163" s="24">
        <f t="shared" si="8"/>
        <v>1.3592233009708738</v>
      </c>
      <c r="K163" s="2">
        <v>515</v>
      </c>
    </row>
    <row r="164" spans="2:11" ht="12.75">
      <c r="B164" s="139">
        <v>2000</v>
      </c>
      <c r="C164" s="1" t="s">
        <v>24</v>
      </c>
      <c r="D164" s="14" t="s">
        <v>11</v>
      </c>
      <c r="E164" s="1" t="s">
        <v>25</v>
      </c>
      <c r="F164" s="29" t="s">
        <v>84</v>
      </c>
      <c r="G164" s="29" t="s">
        <v>82</v>
      </c>
      <c r="H164" s="6">
        <f t="shared" si="7"/>
        <v>-11200</v>
      </c>
      <c r="I164" s="24">
        <f t="shared" si="8"/>
        <v>3.883495145631068</v>
      </c>
      <c r="K164" s="2">
        <v>515</v>
      </c>
    </row>
    <row r="165" spans="2:11" ht="12.75">
      <c r="B165" s="139">
        <v>7000</v>
      </c>
      <c r="C165" s="1" t="s">
        <v>202</v>
      </c>
      <c r="D165" s="14" t="s">
        <v>11</v>
      </c>
      <c r="E165" s="1" t="s">
        <v>25</v>
      </c>
      <c r="F165" s="29" t="s">
        <v>84</v>
      </c>
      <c r="G165" s="29" t="s">
        <v>82</v>
      </c>
      <c r="H165" s="6">
        <f t="shared" si="7"/>
        <v>-18200</v>
      </c>
      <c r="I165" s="24">
        <f t="shared" si="8"/>
        <v>13.592233009708737</v>
      </c>
      <c r="K165" s="2">
        <v>515</v>
      </c>
    </row>
    <row r="166" spans="2:11" ht="12.75">
      <c r="B166" s="139">
        <v>2000</v>
      </c>
      <c r="C166" s="1" t="s">
        <v>24</v>
      </c>
      <c r="D166" s="14" t="s">
        <v>11</v>
      </c>
      <c r="E166" s="1" t="s">
        <v>25</v>
      </c>
      <c r="F166" s="29" t="s">
        <v>200</v>
      </c>
      <c r="G166" s="29" t="s">
        <v>82</v>
      </c>
      <c r="H166" s="6">
        <f t="shared" si="7"/>
        <v>-20200</v>
      </c>
      <c r="I166" s="24">
        <f t="shared" si="8"/>
        <v>3.883495145631068</v>
      </c>
      <c r="K166" s="2">
        <v>515</v>
      </c>
    </row>
    <row r="167" spans="2:11" ht="12.75">
      <c r="B167" s="139">
        <v>12500</v>
      </c>
      <c r="C167" s="1" t="s">
        <v>201</v>
      </c>
      <c r="D167" s="14" t="s">
        <v>11</v>
      </c>
      <c r="E167" s="1" t="s">
        <v>25</v>
      </c>
      <c r="F167" s="29" t="s">
        <v>200</v>
      </c>
      <c r="G167" s="29" t="s">
        <v>82</v>
      </c>
      <c r="H167" s="6">
        <f t="shared" si="7"/>
        <v>-32700</v>
      </c>
      <c r="I167" s="24">
        <f t="shared" si="8"/>
        <v>24.271844660194176</v>
      </c>
      <c r="K167" s="2">
        <v>515</v>
      </c>
    </row>
    <row r="168" spans="1:11" s="48" customFormat="1" ht="12.75">
      <c r="A168" s="13"/>
      <c r="B168" s="239">
        <f>SUM(B156:B167)</f>
        <v>32700</v>
      </c>
      <c r="C168" s="13"/>
      <c r="D168" s="13"/>
      <c r="E168" s="13" t="s">
        <v>25</v>
      </c>
      <c r="F168" s="20"/>
      <c r="G168" s="20"/>
      <c r="H168" s="46">
        <v>0</v>
      </c>
      <c r="I168" s="47">
        <f t="shared" si="8"/>
        <v>63.49514563106796</v>
      </c>
      <c r="K168" s="2">
        <v>515</v>
      </c>
    </row>
    <row r="169" spans="2:11" ht="12.75">
      <c r="B169" s="139"/>
      <c r="H169" s="6">
        <f t="shared" si="7"/>
        <v>0</v>
      </c>
      <c r="I169" s="24">
        <f t="shared" si="8"/>
        <v>0</v>
      </c>
      <c r="K169" s="2">
        <v>515</v>
      </c>
    </row>
    <row r="170" spans="2:11" ht="12.75">
      <c r="B170" s="139"/>
      <c r="H170" s="6">
        <f t="shared" si="7"/>
        <v>0</v>
      </c>
      <c r="I170" s="24">
        <f t="shared" si="8"/>
        <v>0</v>
      </c>
      <c r="K170" s="2">
        <v>515</v>
      </c>
    </row>
    <row r="171" spans="2:11" ht="12.75">
      <c r="B171" s="139">
        <v>3000</v>
      </c>
      <c r="C171" s="1" t="s">
        <v>72</v>
      </c>
      <c r="D171" s="14" t="s">
        <v>11</v>
      </c>
      <c r="E171" s="1" t="s">
        <v>57</v>
      </c>
      <c r="F171" s="29" t="s">
        <v>200</v>
      </c>
      <c r="G171" s="29" t="s">
        <v>80</v>
      </c>
      <c r="H171" s="6">
        <f t="shared" si="7"/>
        <v>-3000</v>
      </c>
      <c r="I171" s="24">
        <f t="shared" si="8"/>
        <v>5.825242718446602</v>
      </c>
      <c r="K171" s="2">
        <v>515</v>
      </c>
    </row>
    <row r="172" spans="1:11" s="48" customFormat="1" ht="12.75">
      <c r="A172" s="13"/>
      <c r="B172" s="239">
        <v>3000</v>
      </c>
      <c r="C172" s="13" t="s">
        <v>72</v>
      </c>
      <c r="D172" s="13"/>
      <c r="E172" s="13"/>
      <c r="F172" s="20"/>
      <c r="G172" s="20"/>
      <c r="H172" s="46">
        <v>0</v>
      </c>
      <c r="I172" s="47">
        <f t="shared" si="8"/>
        <v>5.825242718446602</v>
      </c>
      <c r="K172" s="2">
        <v>515</v>
      </c>
    </row>
    <row r="173" spans="2:11" ht="12.75">
      <c r="B173" s="139"/>
      <c r="H173" s="6">
        <f t="shared" si="7"/>
        <v>0</v>
      </c>
      <c r="I173" s="24">
        <f t="shared" si="8"/>
        <v>0</v>
      </c>
      <c r="K173" s="2">
        <v>515</v>
      </c>
    </row>
    <row r="174" spans="2:11" ht="12.75">
      <c r="B174" s="139"/>
      <c r="H174" s="6">
        <f t="shared" si="7"/>
        <v>0</v>
      </c>
      <c r="I174" s="24">
        <f t="shared" si="8"/>
        <v>0</v>
      </c>
      <c r="K174" s="2">
        <v>515</v>
      </c>
    </row>
    <row r="175" spans="2:11" ht="12.75">
      <c r="B175" s="139">
        <v>2000</v>
      </c>
      <c r="C175" s="1" t="s">
        <v>67</v>
      </c>
      <c r="D175" s="14" t="s">
        <v>11</v>
      </c>
      <c r="E175" s="1" t="s">
        <v>57</v>
      </c>
      <c r="F175" s="29" t="s">
        <v>200</v>
      </c>
      <c r="G175" s="29" t="s">
        <v>80</v>
      </c>
      <c r="H175" s="6">
        <f t="shared" si="7"/>
        <v>-2000</v>
      </c>
      <c r="I175" s="24">
        <f t="shared" si="8"/>
        <v>3.883495145631068</v>
      </c>
      <c r="K175" s="2">
        <v>515</v>
      </c>
    </row>
    <row r="176" spans="1:11" s="48" customFormat="1" ht="12.75">
      <c r="A176" s="13"/>
      <c r="B176" s="239">
        <v>2000</v>
      </c>
      <c r="C176" s="13" t="s">
        <v>67</v>
      </c>
      <c r="D176" s="13"/>
      <c r="E176" s="13"/>
      <c r="F176" s="20"/>
      <c r="G176" s="20"/>
      <c r="H176" s="46">
        <v>0</v>
      </c>
      <c r="I176" s="47">
        <f t="shared" si="8"/>
        <v>3.883495145631068</v>
      </c>
      <c r="K176" s="2">
        <v>515</v>
      </c>
    </row>
    <row r="177" spans="2:11" ht="12.75">
      <c r="B177" s="139"/>
      <c r="H177" s="6">
        <f t="shared" si="7"/>
        <v>0</v>
      </c>
      <c r="I177" s="24">
        <f t="shared" si="8"/>
        <v>0</v>
      </c>
      <c r="K177" s="2">
        <v>515</v>
      </c>
    </row>
    <row r="178" spans="2:11" ht="12.75">
      <c r="B178" s="139"/>
      <c r="D178" s="14"/>
      <c r="H178" s="6">
        <f t="shared" si="7"/>
        <v>0</v>
      </c>
      <c r="I178" s="24">
        <f t="shared" si="8"/>
        <v>0</v>
      </c>
      <c r="K178" s="2">
        <v>515</v>
      </c>
    </row>
    <row r="179" spans="2:11" ht="12.75">
      <c r="B179" s="139">
        <v>500</v>
      </c>
      <c r="C179" s="1" t="s">
        <v>68</v>
      </c>
      <c r="D179" s="14" t="s">
        <v>11</v>
      </c>
      <c r="E179" s="1" t="s">
        <v>69</v>
      </c>
      <c r="F179" s="29" t="s">
        <v>84</v>
      </c>
      <c r="G179" s="29" t="s">
        <v>82</v>
      </c>
      <c r="H179" s="6">
        <f t="shared" si="7"/>
        <v>-500</v>
      </c>
      <c r="I179" s="24">
        <f t="shared" si="8"/>
        <v>0.970873786407767</v>
      </c>
      <c r="K179" s="2">
        <v>515</v>
      </c>
    </row>
    <row r="180" spans="2:11" ht="12.75">
      <c r="B180" s="139">
        <v>15000</v>
      </c>
      <c r="C180" s="1" t="s">
        <v>68</v>
      </c>
      <c r="D180" s="14" t="s">
        <v>11</v>
      </c>
      <c r="E180" s="1" t="s">
        <v>69</v>
      </c>
      <c r="F180" s="29" t="s">
        <v>84</v>
      </c>
      <c r="G180" s="29" t="s">
        <v>82</v>
      </c>
      <c r="H180" s="6">
        <f t="shared" si="7"/>
        <v>-15500</v>
      </c>
      <c r="I180" s="24">
        <f t="shared" si="8"/>
        <v>29.12621359223301</v>
      </c>
      <c r="K180" s="2">
        <v>515</v>
      </c>
    </row>
    <row r="181" spans="1:11" s="48" customFormat="1" ht="12.75">
      <c r="A181" s="13"/>
      <c r="B181" s="239">
        <f>SUM(B179:B180)</f>
        <v>15500</v>
      </c>
      <c r="C181" s="13"/>
      <c r="D181" s="13"/>
      <c r="E181" s="13" t="s">
        <v>69</v>
      </c>
      <c r="F181" s="20"/>
      <c r="G181" s="20"/>
      <c r="H181" s="46">
        <v>0</v>
      </c>
      <c r="I181" s="47">
        <f t="shared" si="8"/>
        <v>30.097087378640776</v>
      </c>
      <c r="K181" s="2">
        <v>515</v>
      </c>
    </row>
    <row r="182" spans="2:11" ht="12.75">
      <c r="B182" s="139"/>
      <c r="H182" s="6">
        <f t="shared" si="7"/>
        <v>0</v>
      </c>
      <c r="I182" s="24">
        <f t="shared" si="8"/>
        <v>0</v>
      </c>
      <c r="K182" s="2">
        <v>515</v>
      </c>
    </row>
    <row r="183" spans="2:11" ht="12.75">
      <c r="B183" s="139"/>
      <c r="H183" s="6">
        <f t="shared" si="7"/>
        <v>0</v>
      </c>
      <c r="I183" s="24">
        <f t="shared" si="8"/>
        <v>0</v>
      </c>
      <c r="K183" s="2">
        <v>515</v>
      </c>
    </row>
    <row r="184" spans="2:11" ht="12.75">
      <c r="B184" s="139"/>
      <c r="H184" s="6">
        <f t="shared" si="7"/>
        <v>0</v>
      </c>
      <c r="I184" s="24">
        <f t="shared" si="8"/>
        <v>0</v>
      </c>
      <c r="K184" s="2">
        <v>515</v>
      </c>
    </row>
    <row r="185" spans="2:11" ht="12.75">
      <c r="B185" s="139"/>
      <c r="H185" s="6">
        <f t="shared" si="7"/>
        <v>0</v>
      </c>
      <c r="I185" s="24">
        <f t="shared" si="8"/>
        <v>0</v>
      </c>
      <c r="K185" s="2">
        <v>515</v>
      </c>
    </row>
    <row r="186" spans="1:11" s="48" customFormat="1" ht="12.75">
      <c r="A186" s="13"/>
      <c r="B186" s="239">
        <f>+B190+B200+B208+B213</f>
        <v>20400</v>
      </c>
      <c r="C186" s="49" t="s">
        <v>103</v>
      </c>
      <c r="D186" s="50" t="s">
        <v>112</v>
      </c>
      <c r="E186" s="49" t="s">
        <v>104</v>
      </c>
      <c r="F186" s="20"/>
      <c r="G186" s="51"/>
      <c r="H186" s="46">
        <f t="shared" si="7"/>
        <v>-20400</v>
      </c>
      <c r="I186" s="47">
        <f t="shared" si="8"/>
        <v>39.61165048543689</v>
      </c>
      <c r="K186" s="2">
        <v>515</v>
      </c>
    </row>
    <row r="187" spans="2:11" ht="12.75">
      <c r="B187" s="139"/>
      <c r="H187" s="6">
        <v>0</v>
      </c>
      <c r="I187" s="24">
        <f t="shared" si="8"/>
        <v>0</v>
      </c>
      <c r="K187" s="2">
        <v>515</v>
      </c>
    </row>
    <row r="188" spans="2:11" ht="12.75">
      <c r="B188" s="139"/>
      <c r="H188" s="6">
        <f t="shared" si="7"/>
        <v>0</v>
      </c>
      <c r="I188" s="24">
        <f t="shared" si="8"/>
        <v>0</v>
      </c>
      <c r="K188" s="2">
        <v>515</v>
      </c>
    </row>
    <row r="189" spans="2:11" ht="12.75">
      <c r="B189" s="139">
        <v>4000</v>
      </c>
      <c r="C189" s="1" t="s">
        <v>0</v>
      </c>
      <c r="D189" s="1" t="s">
        <v>11</v>
      </c>
      <c r="E189" s="1" t="s">
        <v>30</v>
      </c>
      <c r="F189" s="45" t="s">
        <v>105</v>
      </c>
      <c r="G189" s="29" t="s">
        <v>106</v>
      </c>
      <c r="H189" s="6">
        <f t="shared" si="7"/>
        <v>-4000</v>
      </c>
      <c r="I189" s="24">
        <f t="shared" si="8"/>
        <v>7.766990291262136</v>
      </c>
      <c r="K189" s="2">
        <v>515</v>
      </c>
    </row>
    <row r="190" spans="1:11" s="48" customFormat="1" ht="12.75">
      <c r="A190" s="13"/>
      <c r="B190" s="239">
        <f>SUM(B189)</f>
        <v>4000</v>
      </c>
      <c r="C190" s="13" t="s">
        <v>0</v>
      </c>
      <c r="D190" s="13"/>
      <c r="E190" s="13"/>
      <c r="F190" s="52"/>
      <c r="G190" s="20"/>
      <c r="H190" s="46">
        <v>0</v>
      </c>
      <c r="I190" s="47">
        <f t="shared" si="8"/>
        <v>7.766990291262136</v>
      </c>
      <c r="K190" s="2">
        <v>515</v>
      </c>
    </row>
    <row r="191" spans="2:11" ht="12.75">
      <c r="B191" s="139"/>
      <c r="F191" s="45"/>
      <c r="H191" s="6">
        <f t="shared" si="7"/>
        <v>0</v>
      </c>
      <c r="I191" s="24">
        <f t="shared" si="8"/>
        <v>0</v>
      </c>
      <c r="K191" s="2">
        <v>515</v>
      </c>
    </row>
    <row r="192" spans="1:11" s="17" customFormat="1" ht="12.75">
      <c r="A192" s="14"/>
      <c r="B192" s="208"/>
      <c r="C192" s="14"/>
      <c r="D192" s="14"/>
      <c r="E192" s="14"/>
      <c r="F192" s="32"/>
      <c r="G192" s="32"/>
      <c r="H192" s="31">
        <v>0</v>
      </c>
      <c r="I192" s="43">
        <f t="shared" si="8"/>
        <v>0</v>
      </c>
      <c r="K192" s="2">
        <v>515</v>
      </c>
    </row>
    <row r="193" spans="2:11" ht="12.75">
      <c r="B193" s="139">
        <v>600</v>
      </c>
      <c r="C193" s="1" t="s">
        <v>24</v>
      </c>
      <c r="D193" s="14" t="s">
        <v>11</v>
      </c>
      <c r="E193" s="1" t="s">
        <v>25</v>
      </c>
      <c r="F193" s="29" t="s">
        <v>107</v>
      </c>
      <c r="G193" s="29" t="s">
        <v>108</v>
      </c>
      <c r="H193" s="6">
        <f t="shared" si="7"/>
        <v>-600</v>
      </c>
      <c r="I193" s="24">
        <f t="shared" si="8"/>
        <v>1.1650485436893203</v>
      </c>
      <c r="K193" s="2">
        <v>515</v>
      </c>
    </row>
    <row r="194" spans="2:11" ht="12.75">
      <c r="B194" s="139">
        <v>500</v>
      </c>
      <c r="C194" s="1" t="s">
        <v>24</v>
      </c>
      <c r="D194" s="14" t="s">
        <v>11</v>
      </c>
      <c r="E194" s="1" t="s">
        <v>25</v>
      </c>
      <c r="F194" s="29" t="s">
        <v>107</v>
      </c>
      <c r="G194" s="29" t="s">
        <v>108</v>
      </c>
      <c r="H194" s="6">
        <f t="shared" si="7"/>
        <v>-1100</v>
      </c>
      <c r="I194" s="24">
        <f t="shared" si="8"/>
        <v>0.970873786407767</v>
      </c>
      <c r="K194" s="2">
        <v>515</v>
      </c>
    </row>
    <row r="195" spans="2:11" ht="12.75">
      <c r="B195" s="139">
        <v>1450</v>
      </c>
      <c r="C195" s="1" t="s">
        <v>24</v>
      </c>
      <c r="D195" s="14" t="s">
        <v>11</v>
      </c>
      <c r="E195" s="1" t="s">
        <v>25</v>
      </c>
      <c r="F195" s="29" t="s">
        <v>107</v>
      </c>
      <c r="G195" s="29" t="s">
        <v>109</v>
      </c>
      <c r="H195" s="6">
        <f aca="true" t="shared" si="9" ref="H195:H260">H194-B195</f>
        <v>-2550</v>
      </c>
      <c r="I195" s="24">
        <f t="shared" si="8"/>
        <v>2.8155339805825244</v>
      </c>
      <c r="K195" s="2">
        <v>515</v>
      </c>
    </row>
    <row r="196" spans="2:11" ht="12.75">
      <c r="B196" s="139">
        <v>900</v>
      </c>
      <c r="C196" s="1" t="s">
        <v>24</v>
      </c>
      <c r="D196" s="14" t="s">
        <v>11</v>
      </c>
      <c r="E196" s="1" t="s">
        <v>25</v>
      </c>
      <c r="F196" s="29" t="s">
        <v>107</v>
      </c>
      <c r="G196" s="29" t="s">
        <v>110</v>
      </c>
      <c r="H196" s="6">
        <f t="shared" si="9"/>
        <v>-3450</v>
      </c>
      <c r="I196" s="24">
        <f t="shared" si="8"/>
        <v>1.7475728155339805</v>
      </c>
      <c r="K196" s="2">
        <v>515</v>
      </c>
    </row>
    <row r="197" spans="2:11" ht="12.75">
      <c r="B197" s="139">
        <v>1300</v>
      </c>
      <c r="C197" s="1" t="s">
        <v>24</v>
      </c>
      <c r="D197" s="14" t="s">
        <v>11</v>
      </c>
      <c r="E197" s="1" t="s">
        <v>25</v>
      </c>
      <c r="F197" s="29" t="s">
        <v>107</v>
      </c>
      <c r="G197" s="29" t="s">
        <v>111</v>
      </c>
      <c r="H197" s="6">
        <f t="shared" si="9"/>
        <v>-4750</v>
      </c>
      <c r="I197" s="24">
        <f t="shared" si="8"/>
        <v>2.5242718446601944</v>
      </c>
      <c r="K197" s="2">
        <v>515</v>
      </c>
    </row>
    <row r="198" spans="2:11" ht="12.75">
      <c r="B198" s="139">
        <v>600</v>
      </c>
      <c r="C198" s="1" t="s">
        <v>24</v>
      </c>
      <c r="D198" s="14" t="s">
        <v>11</v>
      </c>
      <c r="E198" s="1" t="s">
        <v>25</v>
      </c>
      <c r="F198" s="29" t="s">
        <v>107</v>
      </c>
      <c r="G198" s="29" t="s">
        <v>106</v>
      </c>
      <c r="H198" s="6">
        <f t="shared" si="9"/>
        <v>-5350</v>
      </c>
      <c r="I198" s="24">
        <f t="shared" si="8"/>
        <v>1.1650485436893203</v>
      </c>
      <c r="K198" s="2">
        <v>515</v>
      </c>
    </row>
    <row r="199" spans="2:11" ht="12.75">
      <c r="B199" s="139">
        <v>600</v>
      </c>
      <c r="C199" s="1" t="s">
        <v>24</v>
      </c>
      <c r="D199" s="14" t="s">
        <v>11</v>
      </c>
      <c r="E199" s="1" t="s">
        <v>25</v>
      </c>
      <c r="F199" s="29" t="s">
        <v>107</v>
      </c>
      <c r="G199" s="29" t="s">
        <v>106</v>
      </c>
      <c r="H199" s="6">
        <f t="shared" si="9"/>
        <v>-5950</v>
      </c>
      <c r="I199" s="24">
        <f t="shared" si="8"/>
        <v>1.1650485436893203</v>
      </c>
      <c r="K199" s="2">
        <v>515</v>
      </c>
    </row>
    <row r="200" spans="1:11" s="48" customFormat="1" ht="12.75">
      <c r="A200" s="13"/>
      <c r="B200" s="239">
        <f>SUM(B193:B199)</f>
        <v>5950</v>
      </c>
      <c r="C200" s="13"/>
      <c r="D200" s="13"/>
      <c r="E200" s="13" t="s">
        <v>25</v>
      </c>
      <c r="F200" s="20"/>
      <c r="G200" s="20"/>
      <c r="H200" s="46">
        <v>0</v>
      </c>
      <c r="I200" s="47">
        <f t="shared" si="8"/>
        <v>11.553398058252426</v>
      </c>
      <c r="K200" s="2">
        <v>515</v>
      </c>
    </row>
    <row r="201" spans="2:11" ht="12.75">
      <c r="B201" s="208"/>
      <c r="C201" s="14"/>
      <c r="D201" s="14"/>
      <c r="E201" s="14"/>
      <c r="F201" s="32"/>
      <c r="G201" s="32"/>
      <c r="H201" s="6">
        <f t="shared" si="9"/>
        <v>0</v>
      </c>
      <c r="I201" s="24">
        <f t="shared" si="8"/>
        <v>0</v>
      </c>
      <c r="K201" s="2">
        <v>515</v>
      </c>
    </row>
    <row r="202" spans="2:11" ht="12.75">
      <c r="B202" s="139"/>
      <c r="D202" s="14"/>
      <c r="H202" s="6">
        <f t="shared" si="9"/>
        <v>0</v>
      </c>
      <c r="I202" s="24">
        <f t="shared" si="8"/>
        <v>0</v>
      </c>
      <c r="K202" s="2">
        <v>515</v>
      </c>
    </row>
    <row r="203" spans="2:11" ht="12.75">
      <c r="B203" s="139">
        <v>2000</v>
      </c>
      <c r="C203" s="1" t="s">
        <v>67</v>
      </c>
      <c r="D203" s="14" t="s">
        <v>11</v>
      </c>
      <c r="E203" s="1" t="s">
        <v>57</v>
      </c>
      <c r="F203" s="29" t="s">
        <v>107</v>
      </c>
      <c r="G203" s="29" t="s">
        <v>108</v>
      </c>
      <c r="H203" s="6">
        <f t="shared" si="9"/>
        <v>-2000</v>
      </c>
      <c r="I203" s="24">
        <f t="shared" si="8"/>
        <v>3.883495145631068</v>
      </c>
      <c r="K203" s="2">
        <v>515</v>
      </c>
    </row>
    <row r="204" spans="2:11" ht="12.75">
      <c r="B204" s="139">
        <v>2000</v>
      </c>
      <c r="C204" s="1" t="s">
        <v>67</v>
      </c>
      <c r="D204" s="14" t="s">
        <v>11</v>
      </c>
      <c r="E204" s="1" t="s">
        <v>57</v>
      </c>
      <c r="F204" s="29" t="s">
        <v>107</v>
      </c>
      <c r="G204" s="29" t="s">
        <v>109</v>
      </c>
      <c r="H204" s="6">
        <f t="shared" si="9"/>
        <v>-4000</v>
      </c>
      <c r="I204" s="24">
        <f t="shared" si="8"/>
        <v>3.883495145631068</v>
      </c>
      <c r="K204" s="2">
        <v>515</v>
      </c>
    </row>
    <row r="205" spans="1:11" s="17" customFormat="1" ht="12.75">
      <c r="A205" s="14"/>
      <c r="B205" s="208">
        <v>2000</v>
      </c>
      <c r="C205" s="14" t="s">
        <v>67</v>
      </c>
      <c r="D205" s="14" t="s">
        <v>11</v>
      </c>
      <c r="E205" s="14" t="s">
        <v>57</v>
      </c>
      <c r="F205" s="32" t="s">
        <v>107</v>
      </c>
      <c r="G205" s="32" t="s">
        <v>110</v>
      </c>
      <c r="H205" s="6">
        <f t="shared" si="9"/>
        <v>-6000</v>
      </c>
      <c r="I205" s="43">
        <f t="shared" si="8"/>
        <v>3.883495145631068</v>
      </c>
      <c r="K205" s="2">
        <v>515</v>
      </c>
    </row>
    <row r="206" spans="2:11" ht="12.75">
      <c r="B206" s="139">
        <v>2000</v>
      </c>
      <c r="C206" s="1" t="s">
        <v>67</v>
      </c>
      <c r="D206" s="14" t="s">
        <v>11</v>
      </c>
      <c r="E206" s="1" t="s">
        <v>57</v>
      </c>
      <c r="F206" s="29" t="s">
        <v>107</v>
      </c>
      <c r="G206" s="29" t="s">
        <v>111</v>
      </c>
      <c r="H206" s="6">
        <f t="shared" si="9"/>
        <v>-8000</v>
      </c>
      <c r="I206" s="24">
        <f t="shared" si="8"/>
        <v>3.883495145631068</v>
      </c>
      <c r="K206" s="2">
        <v>515</v>
      </c>
    </row>
    <row r="207" spans="2:11" ht="12.75">
      <c r="B207" s="139">
        <v>2000</v>
      </c>
      <c r="C207" s="1" t="s">
        <v>67</v>
      </c>
      <c r="D207" s="14" t="s">
        <v>11</v>
      </c>
      <c r="E207" s="1" t="s">
        <v>57</v>
      </c>
      <c r="F207" s="29" t="s">
        <v>107</v>
      </c>
      <c r="G207" s="29" t="s">
        <v>106</v>
      </c>
      <c r="H207" s="6">
        <f t="shared" si="9"/>
        <v>-10000</v>
      </c>
      <c r="I207" s="24">
        <f t="shared" si="8"/>
        <v>3.883495145631068</v>
      </c>
      <c r="K207" s="2">
        <v>515</v>
      </c>
    </row>
    <row r="208" spans="1:11" s="48" customFormat="1" ht="12.75">
      <c r="A208" s="13"/>
      <c r="B208" s="239">
        <f>SUM(B203:B207)</f>
        <v>10000</v>
      </c>
      <c r="C208" s="13" t="s">
        <v>67</v>
      </c>
      <c r="D208" s="13"/>
      <c r="E208" s="13"/>
      <c r="F208" s="20"/>
      <c r="G208" s="20"/>
      <c r="H208" s="46">
        <v>0</v>
      </c>
      <c r="I208" s="47">
        <f t="shared" si="8"/>
        <v>19.41747572815534</v>
      </c>
      <c r="K208" s="2">
        <v>515</v>
      </c>
    </row>
    <row r="209" spans="1:11" s="17" customFormat="1" ht="12.75">
      <c r="A209" s="14"/>
      <c r="B209" s="208"/>
      <c r="C209" s="14"/>
      <c r="D209" s="14"/>
      <c r="E209" s="14"/>
      <c r="F209" s="32"/>
      <c r="G209" s="32"/>
      <c r="H209" s="31">
        <v>0</v>
      </c>
      <c r="I209" s="43">
        <f t="shared" si="8"/>
        <v>0</v>
      </c>
      <c r="K209" s="2">
        <v>515</v>
      </c>
    </row>
    <row r="210" spans="2:11" ht="12.75">
      <c r="B210" s="139"/>
      <c r="H210" s="6">
        <f t="shared" si="9"/>
        <v>0</v>
      </c>
      <c r="I210" s="24">
        <f t="shared" si="8"/>
        <v>0</v>
      </c>
      <c r="K210" s="2">
        <v>515</v>
      </c>
    </row>
    <row r="211" spans="2:11" ht="12.75">
      <c r="B211" s="139"/>
      <c r="H211" s="6">
        <f t="shared" si="9"/>
        <v>0</v>
      </c>
      <c r="I211" s="24">
        <f t="shared" si="8"/>
        <v>0</v>
      </c>
      <c r="K211" s="2">
        <v>515</v>
      </c>
    </row>
    <row r="212" spans="2:11" ht="12.75">
      <c r="B212" s="139">
        <v>450</v>
      </c>
      <c r="C212" s="1" t="s">
        <v>68</v>
      </c>
      <c r="D212" s="14" t="s">
        <v>11</v>
      </c>
      <c r="E212" s="1" t="s">
        <v>69</v>
      </c>
      <c r="F212" s="29" t="s">
        <v>107</v>
      </c>
      <c r="G212" s="29" t="s">
        <v>108</v>
      </c>
      <c r="H212" s="6">
        <f t="shared" si="9"/>
        <v>-450</v>
      </c>
      <c r="I212" s="24">
        <f t="shared" si="8"/>
        <v>0.8737864077669902</v>
      </c>
      <c r="K212" s="2">
        <v>515</v>
      </c>
    </row>
    <row r="213" spans="1:11" s="48" customFormat="1" ht="12.75">
      <c r="A213" s="13"/>
      <c r="B213" s="239">
        <v>450</v>
      </c>
      <c r="C213" s="13"/>
      <c r="D213" s="13"/>
      <c r="E213" s="13" t="s">
        <v>69</v>
      </c>
      <c r="F213" s="20"/>
      <c r="G213" s="20"/>
      <c r="H213" s="46">
        <f t="shared" si="9"/>
        <v>-900</v>
      </c>
      <c r="I213" s="47">
        <f t="shared" si="8"/>
        <v>0.8737864077669902</v>
      </c>
      <c r="K213" s="2">
        <v>515</v>
      </c>
    </row>
    <row r="214" spans="1:11" s="17" customFormat="1" ht="12.75">
      <c r="A214" s="14"/>
      <c r="B214" s="208"/>
      <c r="C214" s="14"/>
      <c r="D214" s="14"/>
      <c r="E214" s="14"/>
      <c r="F214" s="32"/>
      <c r="G214" s="32"/>
      <c r="H214" s="31">
        <v>0</v>
      </c>
      <c r="I214" s="43">
        <f t="shared" si="8"/>
        <v>0</v>
      </c>
      <c r="K214" s="2">
        <v>515</v>
      </c>
    </row>
    <row r="215" spans="2:11" ht="12.75">
      <c r="B215" s="139"/>
      <c r="H215" s="6">
        <f t="shared" si="9"/>
        <v>0</v>
      </c>
      <c r="I215" s="24">
        <f t="shared" si="8"/>
        <v>0</v>
      </c>
      <c r="K215" s="2">
        <v>515</v>
      </c>
    </row>
    <row r="216" spans="2:11" ht="12.75">
      <c r="B216" s="139"/>
      <c r="H216" s="6">
        <f t="shared" si="9"/>
        <v>0</v>
      </c>
      <c r="I216" s="24">
        <f t="shared" si="8"/>
        <v>0</v>
      </c>
      <c r="K216" s="2">
        <v>515</v>
      </c>
    </row>
    <row r="217" spans="2:11" ht="12.75">
      <c r="B217" s="139"/>
      <c r="H217" s="6">
        <f t="shared" si="9"/>
        <v>0</v>
      </c>
      <c r="I217" s="24">
        <f t="shared" si="8"/>
        <v>0</v>
      </c>
      <c r="K217" s="2">
        <v>515</v>
      </c>
    </row>
    <row r="218" spans="1:11" s="48" customFormat="1" ht="12.75">
      <c r="A218" s="13"/>
      <c r="B218" s="239">
        <f>+B227++B231+B236+B244+B252+B256</f>
        <v>45500</v>
      </c>
      <c r="C218" s="49" t="s">
        <v>113</v>
      </c>
      <c r="D218" s="50" t="s">
        <v>89</v>
      </c>
      <c r="E218" s="49" t="s">
        <v>104</v>
      </c>
      <c r="F218" s="20"/>
      <c r="G218" s="51"/>
      <c r="H218" s="46">
        <f t="shared" si="9"/>
        <v>-45500</v>
      </c>
      <c r="I218" s="47">
        <f t="shared" si="8"/>
        <v>88.3495145631068</v>
      </c>
      <c r="K218" s="2">
        <v>515</v>
      </c>
    </row>
    <row r="219" spans="1:11" s="17" customFormat="1" ht="12.75">
      <c r="A219" s="14"/>
      <c r="B219" s="208"/>
      <c r="C219" s="53"/>
      <c r="D219" s="35"/>
      <c r="E219" s="53"/>
      <c r="F219" s="32"/>
      <c r="G219" s="32"/>
      <c r="H219" s="31">
        <v>0</v>
      </c>
      <c r="I219" s="43">
        <f t="shared" si="8"/>
        <v>0</v>
      </c>
      <c r="K219" s="2">
        <v>515</v>
      </c>
    </row>
    <row r="220" spans="2:11" ht="12.75">
      <c r="B220" s="139"/>
      <c r="H220" s="6">
        <f t="shared" si="9"/>
        <v>0</v>
      </c>
      <c r="I220" s="24">
        <f t="shared" si="8"/>
        <v>0</v>
      </c>
      <c r="K220" s="2">
        <v>515</v>
      </c>
    </row>
    <row r="221" spans="2:11" ht="12.75">
      <c r="B221" s="139">
        <v>2500</v>
      </c>
      <c r="C221" s="1" t="s">
        <v>0</v>
      </c>
      <c r="D221" s="1" t="s">
        <v>11</v>
      </c>
      <c r="E221" s="1" t="s">
        <v>32</v>
      </c>
      <c r="F221" s="54" t="s">
        <v>114</v>
      </c>
      <c r="G221" s="29" t="s">
        <v>115</v>
      </c>
      <c r="H221" s="6">
        <f t="shared" si="9"/>
        <v>-2500</v>
      </c>
      <c r="I221" s="24">
        <f t="shared" si="8"/>
        <v>4.854368932038835</v>
      </c>
      <c r="K221" s="2">
        <v>515</v>
      </c>
    </row>
    <row r="222" spans="2:11" ht="12.75">
      <c r="B222" s="139">
        <v>2500</v>
      </c>
      <c r="C222" s="1" t="s">
        <v>0</v>
      </c>
      <c r="D222" s="1" t="s">
        <v>11</v>
      </c>
      <c r="E222" s="1" t="s">
        <v>32</v>
      </c>
      <c r="F222" s="54" t="s">
        <v>235</v>
      </c>
      <c r="G222" s="29" t="s">
        <v>118</v>
      </c>
      <c r="H222" s="6">
        <f t="shared" si="9"/>
        <v>-5000</v>
      </c>
      <c r="I222" s="24">
        <f t="shared" si="8"/>
        <v>4.854368932038835</v>
      </c>
      <c r="K222" s="2">
        <v>515</v>
      </c>
    </row>
    <row r="223" spans="2:11" ht="12.75">
      <c r="B223" s="139">
        <v>5000</v>
      </c>
      <c r="C223" s="1" t="s">
        <v>0</v>
      </c>
      <c r="D223" s="1" t="s">
        <v>11</v>
      </c>
      <c r="E223" s="1" t="s">
        <v>32</v>
      </c>
      <c r="F223" s="60" t="s">
        <v>236</v>
      </c>
      <c r="G223" s="29" t="s">
        <v>121</v>
      </c>
      <c r="H223" s="6">
        <f t="shared" si="9"/>
        <v>-10000</v>
      </c>
      <c r="I223" s="24">
        <f t="shared" si="8"/>
        <v>9.70873786407767</v>
      </c>
      <c r="K223" s="2">
        <v>515</v>
      </c>
    </row>
    <row r="224" spans="2:11" ht="12.75">
      <c r="B224" s="139">
        <v>2500</v>
      </c>
      <c r="C224" s="1" t="s">
        <v>0</v>
      </c>
      <c r="D224" s="1" t="s">
        <v>11</v>
      </c>
      <c r="E224" s="1" t="s">
        <v>32</v>
      </c>
      <c r="F224" s="60" t="s">
        <v>237</v>
      </c>
      <c r="G224" s="29" t="s">
        <v>238</v>
      </c>
      <c r="H224" s="6">
        <f t="shared" si="9"/>
        <v>-12500</v>
      </c>
      <c r="I224" s="24">
        <f t="shared" si="8"/>
        <v>4.854368932038835</v>
      </c>
      <c r="K224" s="2">
        <v>515</v>
      </c>
    </row>
    <row r="225" spans="2:11" ht="12.75">
      <c r="B225" s="139">
        <v>2500</v>
      </c>
      <c r="C225" s="1" t="s">
        <v>0</v>
      </c>
      <c r="D225" s="1" t="s">
        <v>11</v>
      </c>
      <c r="E225" s="1" t="s">
        <v>239</v>
      </c>
      <c r="F225" s="54" t="s">
        <v>240</v>
      </c>
      <c r="G225" s="29" t="s">
        <v>220</v>
      </c>
      <c r="H225" s="6">
        <f t="shared" si="9"/>
        <v>-15000</v>
      </c>
      <c r="I225" s="24">
        <f t="shared" si="8"/>
        <v>4.854368932038835</v>
      </c>
      <c r="K225" s="2">
        <v>515</v>
      </c>
    </row>
    <row r="226" spans="2:11" ht="12.75">
      <c r="B226" s="139">
        <v>2500</v>
      </c>
      <c r="C226" s="1" t="s">
        <v>0</v>
      </c>
      <c r="D226" s="1" t="s">
        <v>11</v>
      </c>
      <c r="E226" s="1" t="s">
        <v>32</v>
      </c>
      <c r="F226" s="54" t="s">
        <v>241</v>
      </c>
      <c r="G226" s="29" t="s">
        <v>220</v>
      </c>
      <c r="H226" s="6">
        <f t="shared" si="9"/>
        <v>-17500</v>
      </c>
      <c r="I226" s="24">
        <f t="shared" si="8"/>
        <v>4.854368932038835</v>
      </c>
      <c r="K226" s="2">
        <v>515</v>
      </c>
    </row>
    <row r="227" spans="1:11" s="48" customFormat="1" ht="12.75">
      <c r="A227" s="13"/>
      <c r="B227" s="239">
        <f>SUM(B221:B226)</f>
        <v>17500</v>
      </c>
      <c r="C227" s="13" t="s">
        <v>0</v>
      </c>
      <c r="D227" s="13"/>
      <c r="E227" s="13"/>
      <c r="F227" s="20"/>
      <c r="G227" s="20"/>
      <c r="H227" s="46">
        <v>0</v>
      </c>
      <c r="I227" s="47">
        <f t="shared" si="8"/>
        <v>33.980582524271846</v>
      </c>
      <c r="K227" s="2">
        <v>515</v>
      </c>
    </row>
    <row r="228" spans="2:11" ht="12.75">
      <c r="B228" s="139"/>
      <c r="H228" s="6">
        <f t="shared" si="9"/>
        <v>0</v>
      </c>
      <c r="I228" s="24">
        <f t="shared" si="8"/>
        <v>0</v>
      </c>
      <c r="K228" s="2">
        <v>515</v>
      </c>
    </row>
    <row r="229" spans="2:11" ht="12.75">
      <c r="B229" s="139"/>
      <c r="H229" s="6">
        <f t="shared" si="9"/>
        <v>0</v>
      </c>
      <c r="I229" s="24">
        <f t="shared" si="8"/>
        <v>0</v>
      </c>
      <c r="K229" s="2">
        <v>515</v>
      </c>
    </row>
    <row r="230" spans="2:11" ht="12.75">
      <c r="B230" s="139">
        <v>500</v>
      </c>
      <c r="C230" s="1" t="s">
        <v>1</v>
      </c>
      <c r="D230" s="14" t="s">
        <v>11</v>
      </c>
      <c r="E230" s="1" t="s">
        <v>61</v>
      </c>
      <c r="F230" s="29" t="s">
        <v>218</v>
      </c>
      <c r="G230" s="29" t="s">
        <v>220</v>
      </c>
      <c r="H230" s="6">
        <f t="shared" si="9"/>
        <v>-500</v>
      </c>
      <c r="I230" s="24">
        <f t="shared" si="8"/>
        <v>0.970873786407767</v>
      </c>
      <c r="K230" s="2">
        <v>515</v>
      </c>
    </row>
    <row r="231" spans="1:11" s="48" customFormat="1" ht="12.75">
      <c r="A231" s="13"/>
      <c r="B231" s="239">
        <v>500</v>
      </c>
      <c r="C231" s="13"/>
      <c r="D231" s="13"/>
      <c r="E231" s="13" t="s">
        <v>61</v>
      </c>
      <c r="F231" s="20"/>
      <c r="G231" s="20"/>
      <c r="H231" s="46">
        <v>0</v>
      </c>
      <c r="I231" s="47">
        <f t="shared" si="8"/>
        <v>0.970873786407767</v>
      </c>
      <c r="K231" s="2">
        <v>515</v>
      </c>
    </row>
    <row r="232" spans="2:11" ht="12.75">
      <c r="B232" s="139"/>
      <c r="H232" s="6">
        <f t="shared" si="9"/>
        <v>0</v>
      </c>
      <c r="I232" s="24">
        <f t="shared" si="8"/>
        <v>0</v>
      </c>
      <c r="K232" s="2">
        <v>515</v>
      </c>
    </row>
    <row r="233" spans="2:11" ht="12.75">
      <c r="B233" s="139"/>
      <c r="H233" s="6">
        <f t="shared" si="9"/>
        <v>0</v>
      </c>
      <c r="I233" s="24">
        <f t="shared" si="8"/>
        <v>0</v>
      </c>
      <c r="K233" s="2">
        <v>515</v>
      </c>
    </row>
    <row r="234" spans="2:11" ht="12.75">
      <c r="B234" s="139">
        <v>2500</v>
      </c>
      <c r="C234" s="1" t="s">
        <v>217</v>
      </c>
      <c r="D234" s="14" t="s">
        <v>11</v>
      </c>
      <c r="E234" s="1" t="s">
        <v>57</v>
      </c>
      <c r="F234" s="29" t="s">
        <v>218</v>
      </c>
      <c r="G234" s="29" t="s">
        <v>115</v>
      </c>
      <c r="H234" s="6">
        <f t="shared" si="9"/>
        <v>-2500</v>
      </c>
      <c r="I234" s="24">
        <f t="shared" si="8"/>
        <v>4.854368932038835</v>
      </c>
      <c r="K234" s="2">
        <v>515</v>
      </c>
    </row>
    <row r="235" spans="2:11" ht="12.75">
      <c r="B235" s="139">
        <v>2500</v>
      </c>
      <c r="C235" s="1" t="s">
        <v>219</v>
      </c>
      <c r="D235" s="14" t="s">
        <v>11</v>
      </c>
      <c r="E235" s="1" t="s">
        <v>57</v>
      </c>
      <c r="F235" s="29" t="s">
        <v>218</v>
      </c>
      <c r="G235" s="29" t="s">
        <v>115</v>
      </c>
      <c r="H235" s="6">
        <f t="shared" si="9"/>
        <v>-5000</v>
      </c>
      <c r="I235" s="24">
        <f t="shared" si="8"/>
        <v>4.854368932038835</v>
      </c>
      <c r="K235" s="2">
        <v>515</v>
      </c>
    </row>
    <row r="236" spans="1:11" s="48" customFormat="1" ht="12.75">
      <c r="A236" s="13"/>
      <c r="B236" s="239">
        <f>SUM(B234:B235)</f>
        <v>5000</v>
      </c>
      <c r="C236" s="13" t="s">
        <v>66</v>
      </c>
      <c r="D236" s="13"/>
      <c r="E236" s="13"/>
      <c r="F236" s="20"/>
      <c r="G236" s="20"/>
      <c r="H236" s="46">
        <v>0</v>
      </c>
      <c r="I236" s="47">
        <f t="shared" si="8"/>
        <v>9.70873786407767</v>
      </c>
      <c r="K236" s="2">
        <v>515</v>
      </c>
    </row>
    <row r="237" spans="2:11" ht="12.75">
      <c r="B237" s="139"/>
      <c r="H237" s="6">
        <f t="shared" si="9"/>
        <v>0</v>
      </c>
      <c r="I237" s="24">
        <f aca="true" t="shared" si="10" ref="I237:I357">+B237/K237</f>
        <v>0</v>
      </c>
      <c r="K237" s="2">
        <v>515</v>
      </c>
    </row>
    <row r="238" spans="2:11" ht="12.75">
      <c r="B238" s="139"/>
      <c r="H238" s="6">
        <f t="shared" si="9"/>
        <v>0</v>
      </c>
      <c r="I238" s="24">
        <f t="shared" si="10"/>
        <v>0</v>
      </c>
      <c r="K238" s="2">
        <v>515</v>
      </c>
    </row>
    <row r="239" spans="2:11" ht="12.75">
      <c r="B239" s="139">
        <v>1200</v>
      </c>
      <c r="C239" s="1" t="s">
        <v>24</v>
      </c>
      <c r="D239" s="14" t="s">
        <v>11</v>
      </c>
      <c r="E239" s="1" t="s">
        <v>25</v>
      </c>
      <c r="F239" s="29" t="s">
        <v>218</v>
      </c>
      <c r="G239" s="29" t="s">
        <v>115</v>
      </c>
      <c r="H239" s="6">
        <f t="shared" si="9"/>
        <v>-1200</v>
      </c>
      <c r="I239" s="24">
        <f t="shared" si="10"/>
        <v>2.3300970873786406</v>
      </c>
      <c r="K239" s="2">
        <v>515</v>
      </c>
    </row>
    <row r="240" spans="2:11" ht="12.75">
      <c r="B240" s="139">
        <v>2600</v>
      </c>
      <c r="C240" s="1" t="s">
        <v>24</v>
      </c>
      <c r="D240" s="14" t="s">
        <v>11</v>
      </c>
      <c r="E240" s="1" t="s">
        <v>25</v>
      </c>
      <c r="F240" s="29" t="s">
        <v>218</v>
      </c>
      <c r="G240" s="29" t="s">
        <v>118</v>
      </c>
      <c r="H240" s="6">
        <f t="shared" si="9"/>
        <v>-3800</v>
      </c>
      <c r="I240" s="24">
        <f t="shared" si="10"/>
        <v>5.048543689320389</v>
      </c>
      <c r="K240" s="2">
        <v>515</v>
      </c>
    </row>
    <row r="241" spans="2:11" ht="12.75">
      <c r="B241" s="139">
        <v>3800</v>
      </c>
      <c r="C241" s="1" t="s">
        <v>24</v>
      </c>
      <c r="D241" s="14" t="s">
        <v>11</v>
      </c>
      <c r="E241" s="1" t="s">
        <v>25</v>
      </c>
      <c r="F241" s="29" t="s">
        <v>218</v>
      </c>
      <c r="G241" s="29" t="s">
        <v>119</v>
      </c>
      <c r="H241" s="6">
        <f t="shared" si="9"/>
        <v>-7600</v>
      </c>
      <c r="I241" s="24">
        <f t="shared" si="10"/>
        <v>7.378640776699029</v>
      </c>
      <c r="K241" s="2">
        <v>515</v>
      </c>
    </row>
    <row r="242" spans="2:11" ht="12.75">
      <c r="B242" s="139">
        <v>3400</v>
      </c>
      <c r="C242" s="1" t="s">
        <v>24</v>
      </c>
      <c r="D242" s="14" t="s">
        <v>11</v>
      </c>
      <c r="E242" s="1" t="s">
        <v>25</v>
      </c>
      <c r="F242" s="29" t="s">
        <v>218</v>
      </c>
      <c r="G242" s="29" t="s">
        <v>121</v>
      </c>
      <c r="H242" s="6">
        <f t="shared" si="9"/>
        <v>-11000</v>
      </c>
      <c r="I242" s="24">
        <f t="shared" si="10"/>
        <v>6.601941747572815</v>
      </c>
      <c r="K242" s="2">
        <v>515</v>
      </c>
    </row>
    <row r="243" spans="2:11" ht="12.75">
      <c r="B243" s="139">
        <v>1000</v>
      </c>
      <c r="C243" s="1" t="s">
        <v>24</v>
      </c>
      <c r="D243" s="14" t="s">
        <v>11</v>
      </c>
      <c r="E243" s="1" t="s">
        <v>25</v>
      </c>
      <c r="F243" s="29" t="s">
        <v>218</v>
      </c>
      <c r="G243" s="29" t="s">
        <v>220</v>
      </c>
      <c r="H243" s="6">
        <f t="shared" si="9"/>
        <v>-12000</v>
      </c>
      <c r="I243" s="24">
        <f t="shared" si="10"/>
        <v>1.941747572815534</v>
      </c>
      <c r="K243" s="2">
        <v>515</v>
      </c>
    </row>
    <row r="244" spans="1:11" s="48" customFormat="1" ht="12.75">
      <c r="A244" s="13"/>
      <c r="B244" s="239">
        <f>SUM(B239:B243)</f>
        <v>12000</v>
      </c>
      <c r="C244" s="13"/>
      <c r="D244" s="13"/>
      <c r="E244" s="13" t="s">
        <v>25</v>
      </c>
      <c r="F244" s="20"/>
      <c r="G244" s="20"/>
      <c r="H244" s="46">
        <v>0</v>
      </c>
      <c r="I244" s="47">
        <f t="shared" si="10"/>
        <v>23.300970873786408</v>
      </c>
      <c r="K244" s="2">
        <v>515</v>
      </c>
    </row>
    <row r="245" spans="2:11" ht="12.75">
      <c r="B245" s="139"/>
      <c r="D245" s="14"/>
      <c r="H245" s="6">
        <f t="shared" si="9"/>
        <v>0</v>
      </c>
      <c r="I245" s="24">
        <f t="shared" si="10"/>
        <v>0</v>
      </c>
      <c r="K245" s="2">
        <v>515</v>
      </c>
    </row>
    <row r="246" spans="2:11" ht="12.75">
      <c r="B246" s="139"/>
      <c r="H246" s="6">
        <f t="shared" si="9"/>
        <v>0</v>
      </c>
      <c r="I246" s="24">
        <f t="shared" si="10"/>
        <v>0</v>
      </c>
      <c r="K246" s="2">
        <v>515</v>
      </c>
    </row>
    <row r="247" spans="2:11" ht="12.75">
      <c r="B247" s="139">
        <v>2000</v>
      </c>
      <c r="C247" s="1" t="s">
        <v>67</v>
      </c>
      <c r="D247" s="14" t="s">
        <v>11</v>
      </c>
      <c r="E247" s="1" t="s">
        <v>57</v>
      </c>
      <c r="F247" s="29" t="s">
        <v>218</v>
      </c>
      <c r="G247" s="29" t="s">
        <v>115</v>
      </c>
      <c r="H247" s="6">
        <f t="shared" si="9"/>
        <v>-2000</v>
      </c>
      <c r="I247" s="24">
        <f t="shared" si="10"/>
        <v>3.883495145631068</v>
      </c>
      <c r="K247" s="2">
        <v>515</v>
      </c>
    </row>
    <row r="248" spans="2:11" ht="12.75">
      <c r="B248" s="139">
        <v>2000</v>
      </c>
      <c r="C248" s="1" t="s">
        <v>67</v>
      </c>
      <c r="D248" s="14" t="s">
        <v>11</v>
      </c>
      <c r="E248" s="1" t="s">
        <v>57</v>
      </c>
      <c r="F248" s="29" t="s">
        <v>218</v>
      </c>
      <c r="G248" s="29" t="s">
        <v>118</v>
      </c>
      <c r="H248" s="6">
        <f t="shared" si="9"/>
        <v>-4000</v>
      </c>
      <c r="I248" s="24">
        <f t="shared" si="10"/>
        <v>3.883495145631068</v>
      </c>
      <c r="K248" s="2">
        <v>515</v>
      </c>
    </row>
    <row r="249" spans="2:11" ht="12.75">
      <c r="B249" s="139">
        <v>2000</v>
      </c>
      <c r="C249" s="1" t="s">
        <v>67</v>
      </c>
      <c r="D249" s="14" t="s">
        <v>11</v>
      </c>
      <c r="E249" s="1" t="s">
        <v>57</v>
      </c>
      <c r="F249" s="29" t="s">
        <v>218</v>
      </c>
      <c r="G249" s="29" t="s">
        <v>119</v>
      </c>
      <c r="H249" s="6">
        <f t="shared" si="9"/>
        <v>-6000</v>
      </c>
      <c r="I249" s="24">
        <f t="shared" si="10"/>
        <v>3.883495145631068</v>
      </c>
      <c r="K249" s="2">
        <v>515</v>
      </c>
    </row>
    <row r="250" spans="2:11" ht="12.75">
      <c r="B250" s="139">
        <v>2000</v>
      </c>
      <c r="C250" s="1" t="s">
        <v>67</v>
      </c>
      <c r="D250" s="14" t="s">
        <v>11</v>
      </c>
      <c r="E250" s="1" t="s">
        <v>57</v>
      </c>
      <c r="F250" s="29" t="s">
        <v>218</v>
      </c>
      <c r="G250" s="29" t="s">
        <v>221</v>
      </c>
      <c r="H250" s="6">
        <f t="shared" si="9"/>
        <v>-8000</v>
      </c>
      <c r="I250" s="24">
        <f t="shared" si="10"/>
        <v>3.883495145631068</v>
      </c>
      <c r="K250" s="2">
        <v>515</v>
      </c>
    </row>
    <row r="251" spans="2:11" ht="12.75">
      <c r="B251" s="139">
        <v>2000</v>
      </c>
      <c r="C251" s="1" t="s">
        <v>67</v>
      </c>
      <c r="D251" s="14" t="s">
        <v>11</v>
      </c>
      <c r="E251" s="1" t="s">
        <v>57</v>
      </c>
      <c r="F251" s="29" t="s">
        <v>218</v>
      </c>
      <c r="G251" s="29" t="s">
        <v>220</v>
      </c>
      <c r="H251" s="6">
        <f t="shared" si="9"/>
        <v>-10000</v>
      </c>
      <c r="I251" s="24">
        <f t="shared" si="10"/>
        <v>3.883495145631068</v>
      </c>
      <c r="K251" s="2">
        <v>515</v>
      </c>
    </row>
    <row r="252" spans="1:11" s="48" customFormat="1" ht="12.75">
      <c r="A252" s="13"/>
      <c r="B252" s="239">
        <f>SUM(B247:B251)</f>
        <v>10000</v>
      </c>
      <c r="C252" s="13"/>
      <c r="D252" s="13"/>
      <c r="E252" s="13"/>
      <c r="F252" s="20"/>
      <c r="G252" s="20"/>
      <c r="H252" s="46">
        <v>0</v>
      </c>
      <c r="I252" s="47">
        <f t="shared" si="10"/>
        <v>19.41747572815534</v>
      </c>
      <c r="K252" s="2">
        <v>515</v>
      </c>
    </row>
    <row r="253" spans="1:11" s="17" customFormat="1" ht="12.75">
      <c r="A253" s="14"/>
      <c r="B253" s="208"/>
      <c r="C253" s="14"/>
      <c r="D253" s="14"/>
      <c r="E253" s="14"/>
      <c r="F253" s="32"/>
      <c r="G253" s="32"/>
      <c r="H253" s="6">
        <f t="shared" si="9"/>
        <v>0</v>
      </c>
      <c r="I253" s="24">
        <f t="shared" si="10"/>
        <v>0</v>
      </c>
      <c r="K253" s="2">
        <v>515</v>
      </c>
    </row>
    <row r="254" spans="2:11" ht="12.75">
      <c r="B254" s="139"/>
      <c r="D254" s="14"/>
      <c r="H254" s="6">
        <f t="shared" si="9"/>
        <v>0</v>
      </c>
      <c r="I254" s="24">
        <f t="shared" si="10"/>
        <v>0</v>
      </c>
      <c r="K254" s="2">
        <v>515</v>
      </c>
    </row>
    <row r="255" spans="2:11" ht="12.75">
      <c r="B255" s="139">
        <v>500</v>
      </c>
      <c r="C255" s="1" t="s">
        <v>222</v>
      </c>
      <c r="D255" s="14" t="s">
        <v>11</v>
      </c>
      <c r="E255" s="1" t="s">
        <v>223</v>
      </c>
      <c r="F255" s="29" t="s">
        <v>218</v>
      </c>
      <c r="G255" s="29" t="s">
        <v>121</v>
      </c>
      <c r="H255" s="6">
        <f t="shared" si="9"/>
        <v>-500</v>
      </c>
      <c r="I255" s="43">
        <f t="shared" si="10"/>
        <v>0.970873786407767</v>
      </c>
      <c r="K255" s="2">
        <v>515</v>
      </c>
    </row>
    <row r="256" spans="1:11" s="48" customFormat="1" ht="12.75">
      <c r="A256" s="13"/>
      <c r="B256" s="239">
        <v>500</v>
      </c>
      <c r="C256" s="13"/>
      <c r="D256" s="13"/>
      <c r="E256" s="13" t="s">
        <v>223</v>
      </c>
      <c r="F256" s="20"/>
      <c r="G256" s="20"/>
      <c r="H256" s="46">
        <v>0</v>
      </c>
      <c r="I256" s="47">
        <f t="shared" si="10"/>
        <v>0.970873786407767</v>
      </c>
      <c r="K256" s="2">
        <v>515</v>
      </c>
    </row>
    <row r="257" spans="2:11" ht="12.75">
      <c r="B257" s="139"/>
      <c r="D257" s="14"/>
      <c r="H257" s="6">
        <f t="shared" si="9"/>
        <v>0</v>
      </c>
      <c r="I257" s="24">
        <f t="shared" si="10"/>
        <v>0</v>
      </c>
      <c r="K257" s="2">
        <v>515</v>
      </c>
    </row>
    <row r="258" spans="2:11" ht="12.75">
      <c r="B258" s="139"/>
      <c r="D258" s="14"/>
      <c r="H258" s="6">
        <f t="shared" si="9"/>
        <v>0</v>
      </c>
      <c r="I258" s="24">
        <f t="shared" si="10"/>
        <v>0</v>
      </c>
      <c r="K258" s="2">
        <v>515</v>
      </c>
    </row>
    <row r="259" spans="2:11" ht="12.75">
      <c r="B259" s="139"/>
      <c r="D259" s="14"/>
      <c r="H259" s="6">
        <f t="shared" si="9"/>
        <v>0</v>
      </c>
      <c r="I259" s="24">
        <f t="shared" si="10"/>
        <v>0</v>
      </c>
      <c r="K259" s="2">
        <v>515</v>
      </c>
    </row>
    <row r="260" spans="2:11" ht="12.75">
      <c r="B260" s="139"/>
      <c r="H260" s="6">
        <f t="shared" si="9"/>
        <v>0</v>
      </c>
      <c r="I260" s="24">
        <f t="shared" si="10"/>
        <v>0</v>
      </c>
      <c r="K260" s="2">
        <v>515</v>
      </c>
    </row>
    <row r="261" spans="1:11" s="48" customFormat="1" ht="12.75">
      <c r="A261" s="13"/>
      <c r="B261" s="239">
        <f>+B265+B274+B281+B285</f>
        <v>12500</v>
      </c>
      <c r="C261" s="49" t="s">
        <v>116</v>
      </c>
      <c r="D261" s="50" t="s">
        <v>122</v>
      </c>
      <c r="E261" s="49" t="s">
        <v>104</v>
      </c>
      <c r="F261" s="20"/>
      <c r="G261" s="51"/>
      <c r="H261" s="46">
        <f>H260-B261</f>
        <v>-12500</v>
      </c>
      <c r="I261" s="47">
        <f t="shared" si="10"/>
        <v>24.271844660194176</v>
      </c>
      <c r="K261" s="2">
        <v>515</v>
      </c>
    </row>
    <row r="262" spans="2:11" ht="12.75">
      <c r="B262" s="139"/>
      <c r="H262" s="6">
        <v>0</v>
      </c>
      <c r="I262" s="24">
        <f t="shared" si="10"/>
        <v>0</v>
      </c>
      <c r="K262" s="2">
        <v>515</v>
      </c>
    </row>
    <row r="263" spans="2:11" ht="12.75">
      <c r="B263" s="139"/>
      <c r="H263" s="6">
        <f aca="true" t="shared" si="11" ref="H263:H376">H262-B263</f>
        <v>0</v>
      </c>
      <c r="I263" s="24">
        <f t="shared" si="10"/>
        <v>0</v>
      </c>
      <c r="K263" s="2">
        <v>515</v>
      </c>
    </row>
    <row r="264" spans="2:11" ht="12.75">
      <c r="B264" s="139">
        <v>750</v>
      </c>
      <c r="C264" s="1" t="s">
        <v>0</v>
      </c>
      <c r="D264" s="14" t="s">
        <v>11</v>
      </c>
      <c r="E264" s="1" t="s">
        <v>61</v>
      </c>
      <c r="F264" s="29" t="s">
        <v>117</v>
      </c>
      <c r="G264" s="29" t="s">
        <v>120</v>
      </c>
      <c r="H264" s="6">
        <f t="shared" si="11"/>
        <v>-750</v>
      </c>
      <c r="I264" s="24">
        <f t="shared" si="10"/>
        <v>1.4563106796116505</v>
      </c>
      <c r="K264" s="2">
        <v>515</v>
      </c>
    </row>
    <row r="265" spans="1:11" s="48" customFormat="1" ht="12.75">
      <c r="A265" s="13"/>
      <c r="B265" s="239">
        <v>750</v>
      </c>
      <c r="C265" s="13" t="s">
        <v>0</v>
      </c>
      <c r="D265" s="13"/>
      <c r="E265" s="13"/>
      <c r="F265" s="20"/>
      <c r="G265" s="20"/>
      <c r="H265" s="46">
        <v>0</v>
      </c>
      <c r="I265" s="47">
        <f t="shared" si="10"/>
        <v>1.4563106796116505</v>
      </c>
      <c r="K265" s="2">
        <v>515</v>
      </c>
    </row>
    <row r="266" spans="2:11" ht="12.75">
      <c r="B266" s="139"/>
      <c r="H266" s="6">
        <f t="shared" si="11"/>
        <v>0</v>
      </c>
      <c r="I266" s="24">
        <f t="shared" si="10"/>
        <v>0</v>
      </c>
      <c r="K266" s="2">
        <v>515</v>
      </c>
    </row>
    <row r="267" spans="2:11" ht="12.75">
      <c r="B267" s="139"/>
      <c r="H267" s="6">
        <f t="shared" si="11"/>
        <v>0</v>
      </c>
      <c r="I267" s="24">
        <f t="shared" si="10"/>
        <v>0</v>
      </c>
      <c r="K267" s="2">
        <v>515</v>
      </c>
    </row>
    <row r="268" spans="2:11" ht="12.75">
      <c r="B268" s="139">
        <v>1250</v>
      </c>
      <c r="C268" s="1" t="s">
        <v>24</v>
      </c>
      <c r="D268" s="14" t="s">
        <v>11</v>
      </c>
      <c r="E268" s="1" t="s">
        <v>25</v>
      </c>
      <c r="F268" s="29" t="s">
        <v>117</v>
      </c>
      <c r="G268" s="29" t="s">
        <v>118</v>
      </c>
      <c r="H268" s="6">
        <f t="shared" si="11"/>
        <v>-1250</v>
      </c>
      <c r="I268" s="24">
        <f t="shared" si="10"/>
        <v>2.4271844660194173</v>
      </c>
      <c r="K268" s="2">
        <v>515</v>
      </c>
    </row>
    <row r="269" spans="2:11" ht="12.75">
      <c r="B269" s="139">
        <v>500</v>
      </c>
      <c r="C269" s="1" t="s">
        <v>24</v>
      </c>
      <c r="D269" s="14" t="s">
        <v>11</v>
      </c>
      <c r="E269" s="1" t="s">
        <v>25</v>
      </c>
      <c r="F269" s="29" t="s">
        <v>117</v>
      </c>
      <c r="G269" s="29" t="s">
        <v>118</v>
      </c>
      <c r="H269" s="6">
        <f t="shared" si="11"/>
        <v>-1750</v>
      </c>
      <c r="I269" s="24">
        <f t="shared" si="10"/>
        <v>0.970873786407767</v>
      </c>
      <c r="K269" s="2">
        <v>515</v>
      </c>
    </row>
    <row r="270" spans="2:11" ht="12.75">
      <c r="B270" s="139">
        <v>500</v>
      </c>
      <c r="C270" s="1" t="s">
        <v>24</v>
      </c>
      <c r="D270" s="14" t="s">
        <v>11</v>
      </c>
      <c r="E270" s="1" t="s">
        <v>25</v>
      </c>
      <c r="F270" s="29" t="s">
        <v>117</v>
      </c>
      <c r="G270" s="29" t="s">
        <v>121</v>
      </c>
      <c r="H270" s="6">
        <f t="shared" si="11"/>
        <v>-2250</v>
      </c>
      <c r="I270" s="24">
        <f t="shared" si="10"/>
        <v>0.970873786407767</v>
      </c>
      <c r="K270" s="2">
        <v>515</v>
      </c>
    </row>
    <row r="271" spans="2:11" ht="12.75">
      <c r="B271" s="139">
        <v>1000</v>
      </c>
      <c r="C271" s="1" t="s">
        <v>24</v>
      </c>
      <c r="D271" s="14" t="s">
        <v>11</v>
      </c>
      <c r="E271" s="1" t="s">
        <v>25</v>
      </c>
      <c r="F271" s="29" t="s">
        <v>117</v>
      </c>
      <c r="G271" s="29" t="s">
        <v>119</v>
      </c>
      <c r="H271" s="6">
        <f t="shared" si="11"/>
        <v>-3250</v>
      </c>
      <c r="I271" s="24">
        <f t="shared" si="10"/>
        <v>1.941747572815534</v>
      </c>
      <c r="K271" s="2">
        <v>515</v>
      </c>
    </row>
    <row r="272" spans="2:11" ht="12.75">
      <c r="B272" s="139">
        <v>800</v>
      </c>
      <c r="C272" s="1" t="s">
        <v>24</v>
      </c>
      <c r="D272" s="14" t="s">
        <v>11</v>
      </c>
      <c r="E272" s="1" t="s">
        <v>25</v>
      </c>
      <c r="F272" s="29" t="s">
        <v>117</v>
      </c>
      <c r="G272" s="29" t="s">
        <v>120</v>
      </c>
      <c r="H272" s="6">
        <f t="shared" si="11"/>
        <v>-4050</v>
      </c>
      <c r="I272" s="24">
        <f t="shared" si="10"/>
        <v>1.5533980582524272</v>
      </c>
      <c r="K272" s="2">
        <v>515</v>
      </c>
    </row>
    <row r="273" spans="2:11" ht="12.75">
      <c r="B273" s="139">
        <v>700</v>
      </c>
      <c r="C273" s="1" t="s">
        <v>24</v>
      </c>
      <c r="D273" s="14" t="s">
        <v>11</v>
      </c>
      <c r="E273" s="1" t="s">
        <v>25</v>
      </c>
      <c r="F273" s="29" t="s">
        <v>117</v>
      </c>
      <c r="G273" s="29" t="s">
        <v>120</v>
      </c>
      <c r="H273" s="6">
        <f t="shared" si="11"/>
        <v>-4750</v>
      </c>
      <c r="I273" s="24">
        <f t="shared" si="10"/>
        <v>1.3592233009708738</v>
      </c>
      <c r="K273" s="2">
        <v>515</v>
      </c>
    </row>
    <row r="274" spans="1:11" s="48" customFormat="1" ht="12.75">
      <c r="A274" s="13"/>
      <c r="B274" s="239">
        <f>SUM(B268:B273)</f>
        <v>4750</v>
      </c>
      <c r="C274" s="13"/>
      <c r="D274" s="13"/>
      <c r="E274" s="13" t="s">
        <v>25</v>
      </c>
      <c r="F274" s="20"/>
      <c r="G274" s="20"/>
      <c r="H274" s="46">
        <v>0</v>
      </c>
      <c r="I274" s="47">
        <f t="shared" si="10"/>
        <v>9.223300970873787</v>
      </c>
      <c r="K274" s="2">
        <v>515</v>
      </c>
    </row>
    <row r="275" spans="1:11" s="17" customFormat="1" ht="12.75">
      <c r="A275" s="14"/>
      <c r="B275" s="208"/>
      <c r="C275" s="14"/>
      <c r="D275" s="14"/>
      <c r="E275" s="14"/>
      <c r="F275" s="32"/>
      <c r="G275" s="32"/>
      <c r="H275" s="31"/>
      <c r="I275" s="43">
        <f t="shared" si="10"/>
        <v>0</v>
      </c>
      <c r="K275" s="2">
        <v>515</v>
      </c>
    </row>
    <row r="276" spans="1:11" s="17" customFormat="1" ht="12.75">
      <c r="A276" s="14"/>
      <c r="B276" s="208"/>
      <c r="C276" s="14"/>
      <c r="D276" s="14"/>
      <c r="E276" s="14"/>
      <c r="F276" s="32"/>
      <c r="G276" s="32"/>
      <c r="H276" s="31"/>
      <c r="I276" s="43">
        <f t="shared" si="10"/>
        <v>0</v>
      </c>
      <c r="K276" s="2">
        <v>515</v>
      </c>
    </row>
    <row r="277" spans="2:11" ht="12.75">
      <c r="B277" s="139"/>
      <c r="D277" s="14"/>
      <c r="H277" s="6">
        <f>H274-B277</f>
        <v>0</v>
      </c>
      <c r="I277" s="43">
        <f t="shared" si="10"/>
        <v>0</v>
      </c>
      <c r="J277" s="17"/>
      <c r="K277" s="2">
        <v>515</v>
      </c>
    </row>
    <row r="278" spans="2:11" ht="12.75">
      <c r="B278" s="139">
        <v>2000</v>
      </c>
      <c r="C278" s="1" t="s">
        <v>67</v>
      </c>
      <c r="D278" s="14" t="s">
        <v>11</v>
      </c>
      <c r="E278" s="1" t="s">
        <v>57</v>
      </c>
      <c r="F278" s="29" t="s">
        <v>117</v>
      </c>
      <c r="G278" s="29" t="s">
        <v>119</v>
      </c>
      <c r="H278" s="6">
        <f t="shared" si="11"/>
        <v>-2000</v>
      </c>
      <c r="I278" s="43">
        <f t="shared" si="10"/>
        <v>3.883495145631068</v>
      </c>
      <c r="J278" s="17"/>
      <c r="K278" s="2">
        <v>515</v>
      </c>
    </row>
    <row r="279" spans="2:11" ht="12.75">
      <c r="B279" s="139">
        <v>2000</v>
      </c>
      <c r="C279" s="1" t="s">
        <v>67</v>
      </c>
      <c r="D279" s="14" t="s">
        <v>11</v>
      </c>
      <c r="E279" s="1" t="s">
        <v>57</v>
      </c>
      <c r="F279" s="29" t="s">
        <v>117</v>
      </c>
      <c r="G279" s="29" t="s">
        <v>120</v>
      </c>
      <c r="H279" s="6">
        <f t="shared" si="11"/>
        <v>-4000</v>
      </c>
      <c r="I279" s="43">
        <f t="shared" si="10"/>
        <v>3.883495145631068</v>
      </c>
      <c r="J279" s="17"/>
      <c r="K279" s="2">
        <v>515</v>
      </c>
    </row>
    <row r="280" spans="2:11" ht="12.75">
      <c r="B280" s="139">
        <v>2000</v>
      </c>
      <c r="C280" s="1" t="s">
        <v>67</v>
      </c>
      <c r="D280" s="14" t="s">
        <v>11</v>
      </c>
      <c r="E280" s="1" t="s">
        <v>57</v>
      </c>
      <c r="F280" s="29" t="s">
        <v>117</v>
      </c>
      <c r="G280" s="29" t="s">
        <v>121</v>
      </c>
      <c r="H280" s="6">
        <f t="shared" si="11"/>
        <v>-6000</v>
      </c>
      <c r="I280" s="43">
        <f t="shared" si="10"/>
        <v>3.883495145631068</v>
      </c>
      <c r="J280" s="17"/>
      <c r="K280" s="2">
        <v>515</v>
      </c>
    </row>
    <row r="281" spans="1:11" s="48" customFormat="1" ht="12.75">
      <c r="A281" s="13"/>
      <c r="B281" s="239">
        <f>SUM(B278:B280)</f>
        <v>6000</v>
      </c>
      <c r="C281" s="13" t="s">
        <v>67</v>
      </c>
      <c r="D281" s="13"/>
      <c r="E281" s="13"/>
      <c r="F281" s="20"/>
      <c r="G281" s="20"/>
      <c r="H281" s="46">
        <v>0</v>
      </c>
      <c r="I281" s="47">
        <f t="shared" si="10"/>
        <v>11.650485436893204</v>
      </c>
      <c r="K281" s="2">
        <v>515</v>
      </c>
    </row>
    <row r="282" spans="1:11" s="17" customFormat="1" ht="12.75">
      <c r="A282" s="14"/>
      <c r="B282" s="208"/>
      <c r="C282" s="14"/>
      <c r="D282" s="14"/>
      <c r="E282" s="14"/>
      <c r="F282" s="32"/>
      <c r="G282" s="32"/>
      <c r="H282" s="31"/>
      <c r="I282" s="43">
        <f t="shared" si="10"/>
        <v>0</v>
      </c>
      <c r="K282" s="2">
        <v>515</v>
      </c>
    </row>
    <row r="283" spans="1:11" s="17" customFormat="1" ht="12.75">
      <c r="A283" s="14"/>
      <c r="B283" s="208"/>
      <c r="C283" s="14"/>
      <c r="D283" s="14"/>
      <c r="E283" s="14"/>
      <c r="F283" s="32"/>
      <c r="G283" s="32"/>
      <c r="H283" s="31"/>
      <c r="I283" s="43">
        <f t="shared" si="10"/>
        <v>0</v>
      </c>
      <c r="K283" s="2">
        <v>515</v>
      </c>
    </row>
    <row r="284" spans="1:11" s="17" customFormat="1" ht="12.75">
      <c r="A284" s="14"/>
      <c r="B284" s="139">
        <v>1000</v>
      </c>
      <c r="C284" s="1" t="s">
        <v>68</v>
      </c>
      <c r="D284" s="14" t="s">
        <v>11</v>
      </c>
      <c r="E284" s="1" t="s">
        <v>69</v>
      </c>
      <c r="F284" s="29" t="s">
        <v>117</v>
      </c>
      <c r="G284" s="29" t="s">
        <v>118</v>
      </c>
      <c r="H284" s="31"/>
      <c r="I284" s="43">
        <f t="shared" si="10"/>
        <v>1.941747572815534</v>
      </c>
      <c r="K284" s="2">
        <v>515</v>
      </c>
    </row>
    <row r="285" spans="1:11" s="48" customFormat="1" ht="12.75">
      <c r="A285" s="13"/>
      <c r="B285" s="239">
        <v>1000</v>
      </c>
      <c r="C285" s="13"/>
      <c r="D285" s="13"/>
      <c r="E285" s="13" t="s">
        <v>69</v>
      </c>
      <c r="F285" s="20"/>
      <c r="G285" s="20"/>
      <c r="H285" s="46"/>
      <c r="I285" s="47">
        <f t="shared" si="10"/>
        <v>1.941747572815534</v>
      </c>
      <c r="K285" s="2">
        <v>515</v>
      </c>
    </row>
    <row r="286" spans="1:11" s="17" customFormat="1" ht="12.75">
      <c r="A286" s="14"/>
      <c r="B286" s="31"/>
      <c r="C286" s="14"/>
      <c r="D286" s="14"/>
      <c r="E286" s="14"/>
      <c r="F286" s="32"/>
      <c r="G286" s="32"/>
      <c r="H286" s="31"/>
      <c r="I286" s="43">
        <f t="shared" si="10"/>
        <v>0</v>
      </c>
      <c r="K286" s="2">
        <v>515</v>
      </c>
    </row>
    <row r="287" spans="1:11" s="17" customFormat="1" ht="12.75">
      <c r="A287" s="14"/>
      <c r="B287" s="31"/>
      <c r="C287" s="14"/>
      <c r="D287" s="14"/>
      <c r="E287" s="14"/>
      <c r="F287" s="32"/>
      <c r="G287" s="32"/>
      <c r="H287" s="31"/>
      <c r="I287" s="43">
        <f t="shared" si="10"/>
        <v>0</v>
      </c>
      <c r="K287" s="2">
        <v>515</v>
      </c>
    </row>
    <row r="288" spans="1:11" s="17" customFormat="1" ht="12.75">
      <c r="A288" s="14"/>
      <c r="B288" s="31"/>
      <c r="C288" s="14"/>
      <c r="D288" s="14"/>
      <c r="E288" s="14"/>
      <c r="F288" s="32"/>
      <c r="G288" s="32"/>
      <c r="H288" s="31"/>
      <c r="I288" s="43">
        <f t="shared" si="10"/>
        <v>0</v>
      </c>
      <c r="K288" s="2">
        <v>515</v>
      </c>
    </row>
    <row r="289" spans="4:11" ht="12.75">
      <c r="D289" s="14"/>
      <c r="H289" s="6">
        <f>H281-B289</f>
        <v>0</v>
      </c>
      <c r="I289" s="43">
        <f t="shared" si="10"/>
        <v>0</v>
      </c>
      <c r="J289" s="17"/>
      <c r="K289" s="2">
        <v>515</v>
      </c>
    </row>
    <row r="290" spans="1:11" s="48" customFormat="1" ht="12.75">
      <c r="A290" s="13"/>
      <c r="B290" s="159">
        <f>+B297+B304+B309+B313</f>
        <v>24850</v>
      </c>
      <c r="C290" s="49" t="s">
        <v>123</v>
      </c>
      <c r="D290" s="50" t="s">
        <v>127</v>
      </c>
      <c r="E290" s="49" t="s">
        <v>104</v>
      </c>
      <c r="F290" s="20"/>
      <c r="G290" s="51"/>
      <c r="H290" s="46">
        <f>H279-B290</f>
        <v>-28850</v>
      </c>
      <c r="I290" s="47">
        <f t="shared" si="10"/>
        <v>48.25242718446602</v>
      </c>
      <c r="K290" s="2">
        <v>515</v>
      </c>
    </row>
    <row r="291" spans="2:11" ht="12.75">
      <c r="B291" s="9"/>
      <c r="H291" s="6">
        <v>0</v>
      </c>
      <c r="I291" s="24">
        <f t="shared" si="10"/>
        <v>0</v>
      </c>
      <c r="K291" s="2">
        <v>515</v>
      </c>
    </row>
    <row r="292" spans="2:11" ht="12.75">
      <c r="B292" s="9"/>
      <c r="H292" s="6">
        <f t="shared" si="11"/>
        <v>0</v>
      </c>
      <c r="I292" s="24">
        <f t="shared" si="10"/>
        <v>0</v>
      </c>
      <c r="K292" s="2">
        <v>515</v>
      </c>
    </row>
    <row r="293" spans="2:11" ht="12.75">
      <c r="B293" s="9">
        <v>1050</v>
      </c>
      <c r="C293" s="1" t="s">
        <v>0</v>
      </c>
      <c r="D293" s="14" t="s">
        <v>11</v>
      </c>
      <c r="E293" s="1" t="s">
        <v>61</v>
      </c>
      <c r="F293" s="29" t="s">
        <v>124</v>
      </c>
      <c r="G293" s="29" t="s">
        <v>125</v>
      </c>
      <c r="H293" s="6">
        <f t="shared" si="11"/>
        <v>-1050</v>
      </c>
      <c r="I293" s="24">
        <f t="shared" si="10"/>
        <v>2.0388349514563107</v>
      </c>
      <c r="K293" s="2">
        <v>515</v>
      </c>
    </row>
    <row r="294" spans="2:11" ht="12.75">
      <c r="B294" s="9">
        <v>1500</v>
      </c>
      <c r="C294" s="1" t="s">
        <v>0</v>
      </c>
      <c r="D294" s="14" t="s">
        <v>11</v>
      </c>
      <c r="E294" s="1" t="s">
        <v>61</v>
      </c>
      <c r="F294" s="29" t="s">
        <v>205</v>
      </c>
      <c r="G294" s="29" t="s">
        <v>125</v>
      </c>
      <c r="H294" s="6">
        <f t="shared" si="11"/>
        <v>-2550</v>
      </c>
      <c r="I294" s="24">
        <f t="shared" si="10"/>
        <v>2.912621359223301</v>
      </c>
      <c r="K294" s="2">
        <v>515</v>
      </c>
    </row>
    <row r="295" spans="2:11" ht="12.75">
      <c r="B295" s="9">
        <v>2500</v>
      </c>
      <c r="C295" s="1" t="s">
        <v>0</v>
      </c>
      <c r="D295" s="1" t="s">
        <v>11</v>
      </c>
      <c r="E295" s="1" t="s">
        <v>32</v>
      </c>
      <c r="F295" s="54" t="s">
        <v>207</v>
      </c>
      <c r="G295" s="29" t="s">
        <v>125</v>
      </c>
      <c r="H295" s="6">
        <f t="shared" si="11"/>
        <v>-5050</v>
      </c>
      <c r="I295" s="24">
        <f t="shared" si="10"/>
        <v>4.854368932038835</v>
      </c>
      <c r="K295" s="2">
        <v>515</v>
      </c>
    </row>
    <row r="296" spans="2:11" ht="12.75">
      <c r="B296" s="9">
        <v>2500</v>
      </c>
      <c r="C296" s="1" t="s">
        <v>0</v>
      </c>
      <c r="D296" s="1" t="s">
        <v>11</v>
      </c>
      <c r="E296" s="1" t="s">
        <v>32</v>
      </c>
      <c r="F296" s="54" t="s">
        <v>208</v>
      </c>
      <c r="G296" s="29" t="s">
        <v>125</v>
      </c>
      <c r="H296" s="6">
        <f t="shared" si="11"/>
        <v>-7550</v>
      </c>
      <c r="I296" s="24">
        <f t="shared" si="10"/>
        <v>4.854368932038835</v>
      </c>
      <c r="K296" s="2">
        <v>515</v>
      </c>
    </row>
    <row r="297" spans="1:11" s="48" customFormat="1" ht="12.75">
      <c r="A297" s="13"/>
      <c r="B297" s="159">
        <f>SUM(B293:B296)</f>
        <v>7550</v>
      </c>
      <c r="C297" s="13" t="s">
        <v>0</v>
      </c>
      <c r="D297" s="13"/>
      <c r="E297" s="13"/>
      <c r="F297" s="20"/>
      <c r="G297" s="20"/>
      <c r="H297" s="46"/>
      <c r="I297" s="47">
        <f t="shared" si="10"/>
        <v>14.660194174757281</v>
      </c>
      <c r="K297" s="2">
        <v>515</v>
      </c>
    </row>
    <row r="298" spans="2:11" ht="12.75">
      <c r="B298" s="9"/>
      <c r="D298" s="14"/>
      <c r="H298" s="6">
        <v>0</v>
      </c>
      <c r="I298" s="43">
        <f t="shared" si="10"/>
        <v>0</v>
      </c>
      <c r="K298" s="2">
        <v>515</v>
      </c>
    </row>
    <row r="299" spans="2:11" ht="12.75">
      <c r="B299" s="9"/>
      <c r="D299" s="14"/>
      <c r="H299" s="6">
        <v>0</v>
      </c>
      <c r="I299" s="43">
        <f t="shared" si="10"/>
        <v>0</v>
      </c>
      <c r="K299" s="2">
        <v>515</v>
      </c>
    </row>
    <row r="300" spans="2:11" ht="12.75">
      <c r="B300" s="9">
        <v>1000</v>
      </c>
      <c r="C300" s="1" t="s">
        <v>24</v>
      </c>
      <c r="D300" s="14" t="s">
        <v>11</v>
      </c>
      <c r="E300" s="1" t="s">
        <v>25</v>
      </c>
      <c r="F300" s="29" t="s">
        <v>124</v>
      </c>
      <c r="G300" s="29" t="s">
        <v>126</v>
      </c>
      <c r="H300" s="6">
        <f>H293-B300</f>
        <v>-2050</v>
      </c>
      <c r="I300" s="24">
        <f t="shared" si="10"/>
        <v>1.941747572815534</v>
      </c>
      <c r="K300" s="2">
        <v>515</v>
      </c>
    </row>
    <row r="301" spans="2:11" ht="12.75">
      <c r="B301" s="9">
        <v>2000</v>
      </c>
      <c r="C301" s="1" t="s">
        <v>24</v>
      </c>
      <c r="D301" s="14" t="s">
        <v>11</v>
      </c>
      <c r="E301" s="1" t="s">
        <v>25</v>
      </c>
      <c r="F301" s="29" t="s">
        <v>124</v>
      </c>
      <c r="G301" s="29" t="s">
        <v>126</v>
      </c>
      <c r="H301" s="6">
        <f t="shared" si="11"/>
        <v>-4050</v>
      </c>
      <c r="I301" s="24">
        <f t="shared" si="10"/>
        <v>3.883495145631068</v>
      </c>
      <c r="K301" s="2">
        <v>515</v>
      </c>
    </row>
    <row r="302" spans="1:11" s="17" customFormat="1" ht="12.75">
      <c r="A302" s="14"/>
      <c r="B302" s="9">
        <v>800</v>
      </c>
      <c r="C302" s="1" t="s">
        <v>24</v>
      </c>
      <c r="D302" s="14" t="s">
        <v>11</v>
      </c>
      <c r="E302" s="1" t="s">
        <v>25</v>
      </c>
      <c r="F302" s="29" t="s">
        <v>124</v>
      </c>
      <c r="G302" s="29" t="s">
        <v>126</v>
      </c>
      <c r="H302" s="31">
        <f t="shared" si="11"/>
        <v>-4850</v>
      </c>
      <c r="I302" s="43">
        <f t="shared" si="10"/>
        <v>1.5533980582524272</v>
      </c>
      <c r="K302" s="2">
        <v>515</v>
      </c>
    </row>
    <row r="303" spans="1:11" s="17" customFormat="1" ht="12.75">
      <c r="A303" s="14"/>
      <c r="B303" s="9">
        <v>7500</v>
      </c>
      <c r="C303" s="1" t="s">
        <v>24</v>
      </c>
      <c r="D303" s="14" t="s">
        <v>11</v>
      </c>
      <c r="E303" s="1" t="s">
        <v>25</v>
      </c>
      <c r="F303" s="29" t="s">
        <v>205</v>
      </c>
      <c r="G303" s="29" t="s">
        <v>125</v>
      </c>
      <c r="H303" s="31">
        <f t="shared" si="11"/>
        <v>-12350</v>
      </c>
      <c r="I303" s="43">
        <f t="shared" si="10"/>
        <v>14.563106796116505</v>
      </c>
      <c r="K303" s="2">
        <v>515</v>
      </c>
    </row>
    <row r="304" spans="1:11" s="48" customFormat="1" ht="12.75">
      <c r="A304" s="13"/>
      <c r="B304" s="159">
        <f>SUM(B300:B303)</f>
        <v>11300</v>
      </c>
      <c r="C304" s="13"/>
      <c r="D304" s="13"/>
      <c r="E304" s="13" t="s">
        <v>25</v>
      </c>
      <c r="F304" s="20"/>
      <c r="G304" s="20"/>
      <c r="H304" s="46">
        <v>0</v>
      </c>
      <c r="I304" s="47">
        <f t="shared" si="10"/>
        <v>21.941747572815533</v>
      </c>
      <c r="K304" s="2">
        <v>515</v>
      </c>
    </row>
    <row r="305" spans="1:11" s="17" customFormat="1" ht="12.75">
      <c r="A305" s="14"/>
      <c r="B305" s="9"/>
      <c r="C305" s="1"/>
      <c r="D305" s="14"/>
      <c r="E305" s="1"/>
      <c r="F305" s="29"/>
      <c r="G305" s="29"/>
      <c r="H305" s="31">
        <f t="shared" si="11"/>
        <v>0</v>
      </c>
      <c r="I305" s="43">
        <f t="shared" si="10"/>
        <v>0</v>
      </c>
      <c r="K305" s="2">
        <v>515</v>
      </c>
    </row>
    <row r="306" spans="1:11" s="17" customFormat="1" ht="12.75">
      <c r="A306" s="14"/>
      <c r="B306" s="9"/>
      <c r="C306" s="1"/>
      <c r="D306" s="14"/>
      <c r="E306" s="1"/>
      <c r="F306" s="29"/>
      <c r="G306" s="29"/>
      <c r="H306" s="31">
        <f t="shared" si="11"/>
        <v>0</v>
      </c>
      <c r="I306" s="43">
        <f t="shared" si="10"/>
        <v>0</v>
      </c>
      <c r="K306" s="2">
        <v>515</v>
      </c>
    </row>
    <row r="307" spans="2:11" ht="12.75">
      <c r="B307" s="9">
        <v>2000</v>
      </c>
      <c r="C307" s="1" t="s">
        <v>67</v>
      </c>
      <c r="D307" s="14" t="s">
        <v>11</v>
      </c>
      <c r="E307" s="1" t="s">
        <v>57</v>
      </c>
      <c r="F307" s="29" t="s">
        <v>124</v>
      </c>
      <c r="G307" s="29" t="s">
        <v>126</v>
      </c>
      <c r="H307" s="31">
        <f t="shared" si="11"/>
        <v>-2000</v>
      </c>
      <c r="I307" s="24">
        <f t="shared" si="10"/>
        <v>3.883495145631068</v>
      </c>
      <c r="K307" s="2">
        <v>515</v>
      </c>
    </row>
    <row r="308" spans="2:11" ht="12.75">
      <c r="B308" s="236">
        <v>2000</v>
      </c>
      <c r="C308" s="1" t="s">
        <v>67</v>
      </c>
      <c r="D308" s="14" t="s">
        <v>11</v>
      </c>
      <c r="E308" s="1" t="s">
        <v>57</v>
      </c>
      <c r="F308" s="29" t="s">
        <v>205</v>
      </c>
      <c r="G308" s="29" t="s">
        <v>125</v>
      </c>
      <c r="H308" s="31">
        <f t="shared" si="11"/>
        <v>-4000</v>
      </c>
      <c r="I308" s="24">
        <f t="shared" si="10"/>
        <v>3.883495145631068</v>
      </c>
      <c r="K308" s="2">
        <v>515</v>
      </c>
    </row>
    <row r="309" spans="1:11" s="48" customFormat="1" ht="12.75">
      <c r="A309" s="13"/>
      <c r="B309" s="159">
        <f>SUM(B307:B308)</f>
        <v>4000</v>
      </c>
      <c r="C309" s="13" t="s">
        <v>67</v>
      </c>
      <c r="D309" s="13"/>
      <c r="E309" s="13"/>
      <c r="F309" s="20"/>
      <c r="G309" s="20"/>
      <c r="H309" s="46">
        <v>0</v>
      </c>
      <c r="I309" s="47">
        <f t="shared" si="10"/>
        <v>7.766990291262136</v>
      </c>
      <c r="K309" s="2">
        <v>515</v>
      </c>
    </row>
    <row r="310" spans="2:11" ht="12.75">
      <c r="B310" s="156"/>
      <c r="C310" s="14"/>
      <c r="D310" s="14"/>
      <c r="E310" s="14"/>
      <c r="F310" s="32"/>
      <c r="G310" s="32"/>
      <c r="H310" s="6">
        <f t="shared" si="11"/>
        <v>0</v>
      </c>
      <c r="I310" s="24">
        <f t="shared" si="10"/>
        <v>0</v>
      </c>
      <c r="K310" s="2">
        <v>515</v>
      </c>
    </row>
    <row r="311" spans="2:11" ht="12.75">
      <c r="B311" s="9"/>
      <c r="D311" s="14"/>
      <c r="F311" s="32"/>
      <c r="H311" s="6">
        <f t="shared" si="11"/>
        <v>0</v>
      </c>
      <c r="I311" s="24">
        <f t="shared" si="10"/>
        <v>0</v>
      </c>
      <c r="K311" s="2">
        <v>515</v>
      </c>
    </row>
    <row r="312" spans="2:11" ht="12.75">
      <c r="B312" s="9">
        <v>2000</v>
      </c>
      <c r="C312" s="35" t="s">
        <v>624</v>
      </c>
      <c r="D312" s="14" t="s">
        <v>11</v>
      </c>
      <c r="E312" s="1" t="s">
        <v>74</v>
      </c>
      <c r="F312" s="29" t="s">
        <v>206</v>
      </c>
      <c r="G312" s="29" t="s">
        <v>125</v>
      </c>
      <c r="H312" s="6">
        <f t="shared" si="11"/>
        <v>-2000</v>
      </c>
      <c r="I312" s="24">
        <f t="shared" si="10"/>
        <v>3.883495145631068</v>
      </c>
      <c r="K312" s="2">
        <v>515</v>
      </c>
    </row>
    <row r="313" spans="1:11" s="48" customFormat="1" ht="12.75">
      <c r="A313" s="13"/>
      <c r="B313" s="159">
        <v>2000</v>
      </c>
      <c r="C313" s="59"/>
      <c r="D313" s="13"/>
      <c r="E313" s="13" t="s">
        <v>74</v>
      </c>
      <c r="F313" s="20"/>
      <c r="G313" s="20"/>
      <c r="H313" s="46"/>
      <c r="I313" s="47">
        <f t="shared" si="10"/>
        <v>3.883495145631068</v>
      </c>
      <c r="K313" s="2">
        <v>515</v>
      </c>
    </row>
    <row r="314" spans="2:11" ht="12.75">
      <c r="B314" s="9"/>
      <c r="C314" s="3"/>
      <c r="D314" s="14"/>
      <c r="H314" s="6">
        <v>0</v>
      </c>
      <c r="I314" s="24">
        <f t="shared" si="10"/>
        <v>0</v>
      </c>
      <c r="K314" s="2">
        <v>515</v>
      </c>
    </row>
    <row r="315" spans="2:11" ht="12.75">
      <c r="B315" s="9"/>
      <c r="C315" s="3"/>
      <c r="D315" s="14"/>
      <c r="H315" s="6">
        <v>0</v>
      </c>
      <c r="I315" s="24">
        <f t="shared" si="10"/>
        <v>0</v>
      </c>
      <c r="K315" s="2">
        <v>515</v>
      </c>
    </row>
    <row r="316" spans="2:11" ht="12.75">
      <c r="B316" s="9"/>
      <c r="C316" s="3"/>
      <c r="D316" s="14"/>
      <c r="H316" s="6">
        <v>0</v>
      </c>
      <c r="I316" s="24">
        <f t="shared" si="10"/>
        <v>0</v>
      </c>
      <c r="K316" s="2">
        <v>515</v>
      </c>
    </row>
    <row r="317" spans="2:11" ht="12.75">
      <c r="B317" s="9"/>
      <c r="C317" s="40"/>
      <c r="D317" s="14"/>
      <c r="F317" s="32"/>
      <c r="H317" s="6">
        <v>0</v>
      </c>
      <c r="I317" s="24">
        <f t="shared" si="10"/>
        <v>0</v>
      </c>
      <c r="K317" s="2">
        <v>515</v>
      </c>
    </row>
    <row r="318" spans="1:11" s="48" customFormat="1" ht="12.75">
      <c r="A318" s="13"/>
      <c r="B318" s="159">
        <f>+B326+B335+B347+B352+B360+B364</f>
        <v>71550</v>
      </c>
      <c r="C318" s="49" t="s">
        <v>128</v>
      </c>
      <c r="D318" s="50" t="s">
        <v>142</v>
      </c>
      <c r="E318" s="49" t="s">
        <v>214</v>
      </c>
      <c r="F318" s="20"/>
      <c r="G318" s="51"/>
      <c r="H318" s="46">
        <f t="shared" si="11"/>
        <v>-71550</v>
      </c>
      <c r="I318" s="47">
        <f t="shared" si="10"/>
        <v>138.93203883495147</v>
      </c>
      <c r="K318" s="2">
        <v>515</v>
      </c>
    </row>
    <row r="319" spans="1:11" s="17" customFormat="1" ht="12.75">
      <c r="A319" s="14"/>
      <c r="B319" s="156"/>
      <c r="C319" s="14"/>
      <c r="D319" s="14"/>
      <c r="E319" s="14"/>
      <c r="F319" s="32"/>
      <c r="G319" s="32"/>
      <c r="H319" s="31">
        <v>0</v>
      </c>
      <c r="I319" s="43">
        <f t="shared" si="10"/>
        <v>0</v>
      </c>
      <c r="K319" s="2">
        <v>515</v>
      </c>
    </row>
    <row r="320" spans="2:11" ht="12.75">
      <c r="B320" s="9"/>
      <c r="H320" s="6">
        <f>H319-B320</f>
        <v>0</v>
      </c>
      <c r="I320" s="24">
        <f t="shared" si="10"/>
        <v>0</v>
      </c>
      <c r="K320" s="2">
        <v>515</v>
      </c>
    </row>
    <row r="321" spans="2:11" ht="12.75">
      <c r="B321" s="9">
        <v>5000</v>
      </c>
      <c r="C321" s="1" t="s">
        <v>0</v>
      </c>
      <c r="D321" s="1" t="s">
        <v>11</v>
      </c>
      <c r="E321" s="1" t="s">
        <v>30</v>
      </c>
      <c r="F321" s="45" t="s">
        <v>129</v>
      </c>
      <c r="G321" s="29" t="s">
        <v>126</v>
      </c>
      <c r="H321" s="6">
        <f t="shared" si="11"/>
        <v>-5000</v>
      </c>
      <c r="I321" s="24">
        <f t="shared" si="10"/>
        <v>9.70873786407767</v>
      </c>
      <c r="K321" s="2">
        <v>515</v>
      </c>
    </row>
    <row r="322" spans="2:11" ht="12.75">
      <c r="B322" s="9">
        <v>3000</v>
      </c>
      <c r="C322" s="1" t="s">
        <v>0</v>
      </c>
      <c r="D322" s="1" t="s">
        <v>11</v>
      </c>
      <c r="E322" s="1" t="s">
        <v>30</v>
      </c>
      <c r="F322" s="45" t="s">
        <v>130</v>
      </c>
      <c r="G322" s="29" t="s">
        <v>16</v>
      </c>
      <c r="H322" s="6">
        <f t="shared" si="11"/>
        <v>-8000</v>
      </c>
      <c r="I322" s="24">
        <f t="shared" si="10"/>
        <v>5.825242718446602</v>
      </c>
      <c r="K322" s="2">
        <v>515</v>
      </c>
    </row>
    <row r="323" spans="2:11" ht="12.75">
      <c r="B323" s="9">
        <v>2000</v>
      </c>
      <c r="C323" s="1" t="s">
        <v>0</v>
      </c>
      <c r="D323" s="1" t="s">
        <v>11</v>
      </c>
      <c r="E323" s="1" t="s">
        <v>30</v>
      </c>
      <c r="F323" s="45" t="s">
        <v>131</v>
      </c>
      <c r="G323" s="29" t="s">
        <v>18</v>
      </c>
      <c r="H323" s="6">
        <f t="shared" si="11"/>
        <v>-10000</v>
      </c>
      <c r="I323" s="24">
        <f t="shared" si="10"/>
        <v>3.883495145631068</v>
      </c>
      <c r="K323" s="2">
        <v>515</v>
      </c>
    </row>
    <row r="324" spans="2:11" ht="12.75">
      <c r="B324" s="9">
        <v>2000</v>
      </c>
      <c r="C324" s="1" t="s">
        <v>0</v>
      </c>
      <c r="D324" s="1" t="s">
        <v>11</v>
      </c>
      <c r="E324" s="1" t="s">
        <v>30</v>
      </c>
      <c r="F324" s="45" t="s">
        <v>132</v>
      </c>
      <c r="G324" s="29" t="s">
        <v>21</v>
      </c>
      <c r="H324" s="6">
        <f t="shared" si="11"/>
        <v>-12000</v>
      </c>
      <c r="I324" s="24">
        <f t="shared" si="10"/>
        <v>3.883495145631068</v>
      </c>
      <c r="K324" s="2">
        <v>515</v>
      </c>
    </row>
    <row r="325" spans="2:11" ht="12.75">
      <c r="B325" s="9">
        <v>2500</v>
      </c>
      <c r="C325" s="1" t="s">
        <v>0</v>
      </c>
      <c r="D325" s="14" t="s">
        <v>11</v>
      </c>
      <c r="E325" s="1" t="s">
        <v>61</v>
      </c>
      <c r="F325" s="29" t="s">
        <v>216</v>
      </c>
      <c r="G325" s="29" t="s">
        <v>135</v>
      </c>
      <c r="H325" s="6">
        <f t="shared" si="11"/>
        <v>-14500</v>
      </c>
      <c r="I325" s="24">
        <f t="shared" si="10"/>
        <v>4.854368932038835</v>
      </c>
      <c r="K325" s="2">
        <v>515</v>
      </c>
    </row>
    <row r="326" spans="1:11" s="48" customFormat="1" ht="12.75">
      <c r="A326" s="13"/>
      <c r="B326" s="159">
        <f>SUM(B321:B325)</f>
        <v>14500</v>
      </c>
      <c r="C326" s="13" t="s">
        <v>0</v>
      </c>
      <c r="D326" s="13"/>
      <c r="E326" s="13"/>
      <c r="F326" s="20"/>
      <c r="G326" s="20"/>
      <c r="H326" s="46">
        <v>0</v>
      </c>
      <c r="I326" s="47">
        <f t="shared" si="10"/>
        <v>28.155339805825243</v>
      </c>
      <c r="K326" s="2">
        <v>515</v>
      </c>
    </row>
    <row r="327" spans="2:11" ht="12.75">
      <c r="B327" s="9"/>
      <c r="H327" s="6">
        <f t="shared" si="11"/>
        <v>0</v>
      </c>
      <c r="I327" s="24">
        <f t="shared" si="10"/>
        <v>0</v>
      </c>
      <c r="K327" s="2">
        <v>515</v>
      </c>
    </row>
    <row r="328" spans="2:11" ht="12.75">
      <c r="B328" s="156"/>
      <c r="C328" s="14"/>
      <c r="D328" s="14"/>
      <c r="E328" s="14"/>
      <c r="F328" s="32"/>
      <c r="G328" s="32"/>
      <c r="H328" s="6">
        <f t="shared" si="11"/>
        <v>0</v>
      </c>
      <c r="I328" s="24">
        <f t="shared" si="10"/>
        <v>0</v>
      </c>
      <c r="K328" s="2">
        <v>515</v>
      </c>
    </row>
    <row r="329" spans="2:11" ht="12.75">
      <c r="B329" s="9">
        <v>2000</v>
      </c>
      <c r="C329" s="1" t="s">
        <v>133</v>
      </c>
      <c r="D329" s="14" t="s">
        <v>11</v>
      </c>
      <c r="E329" s="1" t="s">
        <v>57</v>
      </c>
      <c r="F329" s="29" t="s">
        <v>134</v>
      </c>
      <c r="G329" s="29" t="s">
        <v>135</v>
      </c>
      <c r="H329" s="6">
        <f t="shared" si="11"/>
        <v>-2000</v>
      </c>
      <c r="I329" s="24">
        <f t="shared" si="10"/>
        <v>3.883495145631068</v>
      </c>
      <c r="K329" s="2">
        <v>515</v>
      </c>
    </row>
    <row r="330" spans="2:11" ht="12.75">
      <c r="B330" s="9">
        <v>2500</v>
      </c>
      <c r="C330" s="1" t="s">
        <v>136</v>
      </c>
      <c r="D330" s="14" t="s">
        <v>11</v>
      </c>
      <c r="E330" s="1" t="s">
        <v>57</v>
      </c>
      <c r="F330" s="29" t="s">
        <v>134</v>
      </c>
      <c r="G330" s="29" t="s">
        <v>137</v>
      </c>
      <c r="H330" s="6">
        <f t="shared" si="11"/>
        <v>-4500</v>
      </c>
      <c r="I330" s="24">
        <f t="shared" si="10"/>
        <v>4.854368932038835</v>
      </c>
      <c r="K330" s="2">
        <v>515</v>
      </c>
    </row>
    <row r="331" spans="2:11" ht="12.75">
      <c r="B331" s="9">
        <v>5000</v>
      </c>
      <c r="C331" s="1" t="s">
        <v>138</v>
      </c>
      <c r="D331" s="14" t="s">
        <v>11</v>
      </c>
      <c r="E331" s="1" t="s">
        <v>57</v>
      </c>
      <c r="F331" s="29" t="s">
        <v>139</v>
      </c>
      <c r="G331" s="29" t="s">
        <v>137</v>
      </c>
      <c r="H331" s="6">
        <f t="shared" si="11"/>
        <v>-9500</v>
      </c>
      <c r="I331" s="24">
        <f t="shared" si="10"/>
        <v>9.70873786407767</v>
      </c>
      <c r="K331" s="2">
        <v>515</v>
      </c>
    </row>
    <row r="332" spans="2:11" ht="12.75">
      <c r="B332" s="9">
        <v>6000</v>
      </c>
      <c r="C332" s="1" t="s">
        <v>209</v>
      </c>
      <c r="D332" s="14" t="s">
        <v>11</v>
      </c>
      <c r="E332" s="1" t="s">
        <v>57</v>
      </c>
      <c r="F332" s="29" t="s">
        <v>210</v>
      </c>
      <c r="G332" s="29" t="s">
        <v>126</v>
      </c>
      <c r="H332" s="6">
        <f t="shared" si="11"/>
        <v>-15500</v>
      </c>
      <c r="I332" s="24">
        <f t="shared" si="10"/>
        <v>11.650485436893204</v>
      </c>
      <c r="K332" s="2">
        <v>515</v>
      </c>
    </row>
    <row r="333" spans="2:11" ht="12.75">
      <c r="B333" s="9">
        <v>6000</v>
      </c>
      <c r="C333" s="1" t="s">
        <v>211</v>
      </c>
      <c r="D333" s="14" t="s">
        <v>11</v>
      </c>
      <c r="E333" s="1" t="s">
        <v>57</v>
      </c>
      <c r="F333" s="29" t="s">
        <v>210</v>
      </c>
      <c r="G333" s="29" t="s">
        <v>135</v>
      </c>
      <c r="H333" s="6">
        <f t="shared" si="11"/>
        <v>-21500</v>
      </c>
      <c r="I333" s="24">
        <f t="shared" si="10"/>
        <v>11.650485436893204</v>
      </c>
      <c r="K333" s="2">
        <v>515</v>
      </c>
    </row>
    <row r="334" spans="2:11" ht="12.75">
      <c r="B334" s="9">
        <v>5000</v>
      </c>
      <c r="C334" s="1" t="s">
        <v>212</v>
      </c>
      <c r="D334" s="14" t="s">
        <v>11</v>
      </c>
      <c r="E334" s="1" t="s">
        <v>57</v>
      </c>
      <c r="F334" s="29" t="s">
        <v>213</v>
      </c>
      <c r="G334" s="29" t="s">
        <v>137</v>
      </c>
      <c r="H334" s="6">
        <f t="shared" si="11"/>
        <v>-26500</v>
      </c>
      <c r="I334" s="24">
        <f t="shared" si="10"/>
        <v>9.70873786407767</v>
      </c>
      <c r="K334" s="2">
        <v>515</v>
      </c>
    </row>
    <row r="335" spans="1:11" s="48" customFormat="1" ht="12.75">
      <c r="A335" s="13"/>
      <c r="B335" s="159">
        <f>SUM(B329:B334)</f>
        <v>26500</v>
      </c>
      <c r="C335" s="13" t="s">
        <v>66</v>
      </c>
      <c r="D335" s="13"/>
      <c r="E335" s="13"/>
      <c r="F335" s="20"/>
      <c r="G335" s="20"/>
      <c r="H335" s="46">
        <v>0</v>
      </c>
      <c r="I335" s="47">
        <f t="shared" si="10"/>
        <v>51.45631067961165</v>
      </c>
      <c r="K335" s="2">
        <v>515</v>
      </c>
    </row>
    <row r="336" spans="2:11" ht="12.75">
      <c r="B336" s="9"/>
      <c r="D336" s="14"/>
      <c r="F336" s="32"/>
      <c r="H336" s="6">
        <f t="shared" si="11"/>
        <v>0</v>
      </c>
      <c r="I336" s="24">
        <f t="shared" si="10"/>
        <v>0</v>
      </c>
      <c r="K336" s="2">
        <v>515</v>
      </c>
    </row>
    <row r="337" spans="1:11" s="17" customFormat="1" ht="12.75">
      <c r="A337" s="14"/>
      <c r="B337" s="156"/>
      <c r="C337" s="14"/>
      <c r="D337" s="14"/>
      <c r="E337" s="14"/>
      <c r="F337" s="32"/>
      <c r="G337" s="32"/>
      <c r="H337" s="31">
        <f t="shared" si="11"/>
        <v>0</v>
      </c>
      <c r="I337" s="43">
        <f t="shared" si="10"/>
        <v>0</v>
      </c>
      <c r="K337" s="2">
        <v>515</v>
      </c>
    </row>
    <row r="338" spans="2:11" ht="12.75">
      <c r="B338" s="9">
        <v>1300</v>
      </c>
      <c r="C338" s="1" t="s">
        <v>24</v>
      </c>
      <c r="D338" s="14" t="s">
        <v>11</v>
      </c>
      <c r="E338" s="1" t="s">
        <v>25</v>
      </c>
      <c r="F338" s="29" t="s">
        <v>134</v>
      </c>
      <c r="G338" s="29" t="s">
        <v>135</v>
      </c>
      <c r="H338" s="6">
        <f t="shared" si="11"/>
        <v>-1300</v>
      </c>
      <c r="I338" s="24">
        <f t="shared" si="10"/>
        <v>2.5242718446601944</v>
      </c>
      <c r="K338" s="2">
        <v>515</v>
      </c>
    </row>
    <row r="339" spans="2:11" ht="12.75">
      <c r="B339" s="9">
        <v>800</v>
      </c>
      <c r="C339" s="1" t="s">
        <v>24</v>
      </c>
      <c r="D339" s="14" t="s">
        <v>11</v>
      </c>
      <c r="E339" s="1" t="s">
        <v>25</v>
      </c>
      <c r="F339" s="29" t="s">
        <v>134</v>
      </c>
      <c r="G339" s="29" t="s">
        <v>135</v>
      </c>
      <c r="H339" s="6">
        <f t="shared" si="11"/>
        <v>-2100</v>
      </c>
      <c r="I339" s="24">
        <f t="shared" si="10"/>
        <v>1.5533980582524272</v>
      </c>
      <c r="K339" s="2">
        <v>515</v>
      </c>
    </row>
    <row r="340" spans="2:11" ht="12.75">
      <c r="B340" s="9">
        <v>1250</v>
      </c>
      <c r="C340" s="1" t="s">
        <v>24</v>
      </c>
      <c r="D340" s="14" t="s">
        <v>11</v>
      </c>
      <c r="E340" s="1" t="s">
        <v>25</v>
      </c>
      <c r="F340" s="29" t="s">
        <v>134</v>
      </c>
      <c r="G340" s="29" t="s">
        <v>135</v>
      </c>
      <c r="H340" s="6">
        <f t="shared" si="11"/>
        <v>-3350</v>
      </c>
      <c r="I340" s="24">
        <f t="shared" si="10"/>
        <v>2.4271844660194173</v>
      </c>
      <c r="K340" s="2">
        <v>515</v>
      </c>
    </row>
    <row r="341" spans="2:11" ht="12.75">
      <c r="B341" s="9">
        <v>1000</v>
      </c>
      <c r="C341" s="1" t="s">
        <v>24</v>
      </c>
      <c r="D341" s="14" t="s">
        <v>11</v>
      </c>
      <c r="E341" s="1" t="s">
        <v>25</v>
      </c>
      <c r="F341" s="29" t="s">
        <v>134</v>
      </c>
      <c r="G341" s="29" t="s">
        <v>137</v>
      </c>
      <c r="H341" s="6">
        <f t="shared" si="11"/>
        <v>-4350</v>
      </c>
      <c r="I341" s="24">
        <f t="shared" si="10"/>
        <v>1.941747572815534</v>
      </c>
      <c r="K341" s="2">
        <v>515</v>
      </c>
    </row>
    <row r="342" spans="2:11" ht="12.75">
      <c r="B342" s="9">
        <v>500</v>
      </c>
      <c r="C342" s="1" t="s">
        <v>24</v>
      </c>
      <c r="D342" s="14" t="s">
        <v>11</v>
      </c>
      <c r="E342" s="1" t="s">
        <v>25</v>
      </c>
      <c r="F342" s="29" t="s">
        <v>134</v>
      </c>
      <c r="G342" s="29" t="s">
        <v>137</v>
      </c>
      <c r="H342" s="6">
        <f t="shared" si="11"/>
        <v>-4850</v>
      </c>
      <c r="I342" s="24">
        <f t="shared" si="10"/>
        <v>0.970873786407767</v>
      </c>
      <c r="K342" s="2">
        <v>515</v>
      </c>
    </row>
    <row r="343" spans="2:11" ht="12.75">
      <c r="B343" s="9">
        <v>600</v>
      </c>
      <c r="C343" s="1" t="s">
        <v>24</v>
      </c>
      <c r="D343" s="14" t="s">
        <v>11</v>
      </c>
      <c r="E343" s="1" t="s">
        <v>25</v>
      </c>
      <c r="F343" s="29" t="s">
        <v>134</v>
      </c>
      <c r="G343" s="29" t="s">
        <v>140</v>
      </c>
      <c r="H343" s="6">
        <f t="shared" si="11"/>
        <v>-5450</v>
      </c>
      <c r="I343" s="24">
        <f t="shared" si="10"/>
        <v>1.1650485436893203</v>
      </c>
      <c r="K343" s="2">
        <v>515</v>
      </c>
    </row>
    <row r="344" spans="2:11" ht="12.75">
      <c r="B344" s="9">
        <v>2500</v>
      </c>
      <c r="C344" s="1" t="s">
        <v>24</v>
      </c>
      <c r="D344" s="14" t="s">
        <v>11</v>
      </c>
      <c r="E344" s="1" t="s">
        <v>25</v>
      </c>
      <c r="F344" s="29" t="s">
        <v>210</v>
      </c>
      <c r="G344" s="29" t="s">
        <v>126</v>
      </c>
      <c r="H344" s="6">
        <f t="shared" si="11"/>
        <v>-7950</v>
      </c>
      <c r="I344" s="24">
        <f t="shared" si="10"/>
        <v>4.854368932038835</v>
      </c>
      <c r="K344" s="2">
        <v>515</v>
      </c>
    </row>
    <row r="345" spans="2:11" ht="12.75">
      <c r="B345" s="9">
        <v>800</v>
      </c>
      <c r="C345" s="1" t="s">
        <v>24</v>
      </c>
      <c r="D345" s="14" t="s">
        <v>11</v>
      </c>
      <c r="E345" s="1" t="s">
        <v>25</v>
      </c>
      <c r="F345" s="29" t="s">
        <v>210</v>
      </c>
      <c r="G345" s="29" t="s">
        <v>135</v>
      </c>
      <c r="H345" s="6">
        <f t="shared" si="11"/>
        <v>-8750</v>
      </c>
      <c r="I345" s="24">
        <f t="shared" si="10"/>
        <v>1.5533980582524272</v>
      </c>
      <c r="K345" s="2">
        <v>515</v>
      </c>
    </row>
    <row r="346" spans="2:11" ht="12.75">
      <c r="B346" s="9">
        <v>1300</v>
      </c>
      <c r="C346" s="1" t="s">
        <v>24</v>
      </c>
      <c r="D346" s="14" t="s">
        <v>11</v>
      </c>
      <c r="E346" s="1" t="s">
        <v>25</v>
      </c>
      <c r="F346" s="29" t="s">
        <v>210</v>
      </c>
      <c r="G346" s="29" t="s">
        <v>137</v>
      </c>
      <c r="H346" s="6">
        <f t="shared" si="11"/>
        <v>-10050</v>
      </c>
      <c r="I346" s="24">
        <f t="shared" si="10"/>
        <v>2.5242718446601944</v>
      </c>
      <c r="K346" s="2">
        <v>515</v>
      </c>
    </row>
    <row r="347" spans="1:11" s="48" customFormat="1" ht="12.75">
      <c r="A347" s="13"/>
      <c r="B347" s="159">
        <f>SUM(B338:B346)</f>
        <v>10050</v>
      </c>
      <c r="C347" s="13"/>
      <c r="D347" s="13"/>
      <c r="E347" s="13" t="s">
        <v>25</v>
      </c>
      <c r="F347" s="20"/>
      <c r="G347" s="20"/>
      <c r="H347" s="46">
        <v>0</v>
      </c>
      <c r="I347" s="47">
        <f t="shared" si="10"/>
        <v>19.514563106796118</v>
      </c>
      <c r="K347" s="2">
        <v>515</v>
      </c>
    </row>
    <row r="348" spans="2:11" ht="12.75">
      <c r="B348" s="9"/>
      <c r="H348" s="6">
        <f t="shared" si="11"/>
        <v>0</v>
      </c>
      <c r="I348" s="24">
        <f t="shared" si="10"/>
        <v>0</v>
      </c>
      <c r="K348" s="2">
        <v>515</v>
      </c>
    </row>
    <row r="349" spans="2:11" ht="12.75">
      <c r="B349" s="9"/>
      <c r="H349" s="6">
        <f t="shared" si="11"/>
        <v>0</v>
      </c>
      <c r="I349" s="24">
        <f t="shared" si="10"/>
        <v>0</v>
      </c>
      <c r="K349" s="2">
        <v>515</v>
      </c>
    </row>
    <row r="350" spans="2:11" ht="12.75">
      <c r="B350" s="9">
        <v>5000</v>
      </c>
      <c r="C350" s="1" t="s">
        <v>72</v>
      </c>
      <c r="D350" s="14" t="s">
        <v>11</v>
      </c>
      <c r="E350" s="1" t="s">
        <v>57</v>
      </c>
      <c r="F350" s="29" t="s">
        <v>141</v>
      </c>
      <c r="G350" s="29" t="s">
        <v>135</v>
      </c>
      <c r="H350" s="6">
        <f t="shared" si="11"/>
        <v>-5000</v>
      </c>
      <c r="I350" s="24">
        <f t="shared" si="10"/>
        <v>9.70873786407767</v>
      </c>
      <c r="K350" s="2">
        <v>515</v>
      </c>
    </row>
    <row r="351" spans="2:11" ht="12.75">
      <c r="B351" s="231">
        <v>5000</v>
      </c>
      <c r="C351" s="1" t="s">
        <v>72</v>
      </c>
      <c r="D351" s="14" t="s">
        <v>11</v>
      </c>
      <c r="E351" s="1" t="s">
        <v>57</v>
      </c>
      <c r="F351" s="29" t="s">
        <v>215</v>
      </c>
      <c r="G351" s="29" t="s">
        <v>126</v>
      </c>
      <c r="H351" s="6">
        <f t="shared" si="11"/>
        <v>-10000</v>
      </c>
      <c r="I351" s="24">
        <f t="shared" si="10"/>
        <v>9.70873786407767</v>
      </c>
      <c r="K351" s="2">
        <v>515</v>
      </c>
    </row>
    <row r="352" spans="1:11" s="48" customFormat="1" ht="12.75">
      <c r="A352" s="13"/>
      <c r="B352" s="159">
        <f>SUM(B350:B351)</f>
        <v>10000</v>
      </c>
      <c r="C352" s="13" t="s">
        <v>72</v>
      </c>
      <c r="D352" s="13"/>
      <c r="E352" s="13"/>
      <c r="F352" s="20"/>
      <c r="G352" s="20"/>
      <c r="H352" s="46">
        <v>0</v>
      </c>
      <c r="I352" s="47">
        <f t="shared" si="10"/>
        <v>19.41747572815534</v>
      </c>
      <c r="K352" s="2">
        <v>515</v>
      </c>
    </row>
    <row r="353" spans="2:11" ht="12.75">
      <c r="B353" s="9"/>
      <c r="H353" s="6">
        <f t="shared" si="11"/>
        <v>0</v>
      </c>
      <c r="I353" s="24">
        <f t="shared" si="10"/>
        <v>0</v>
      </c>
      <c r="K353" s="2">
        <v>515</v>
      </c>
    </row>
    <row r="354" spans="2:11" ht="12.75">
      <c r="B354" s="9"/>
      <c r="H354" s="6">
        <f t="shared" si="11"/>
        <v>0</v>
      </c>
      <c r="I354" s="24">
        <f t="shared" si="10"/>
        <v>0</v>
      </c>
      <c r="K354" s="2">
        <v>515</v>
      </c>
    </row>
    <row r="355" spans="2:11" ht="12.75">
      <c r="B355" s="9">
        <v>2000</v>
      </c>
      <c r="C355" s="1" t="s">
        <v>67</v>
      </c>
      <c r="D355" s="14" t="s">
        <v>11</v>
      </c>
      <c r="E355" s="1" t="s">
        <v>57</v>
      </c>
      <c r="F355" s="29" t="s">
        <v>134</v>
      </c>
      <c r="G355" s="29" t="s">
        <v>135</v>
      </c>
      <c r="H355" s="6">
        <f t="shared" si="11"/>
        <v>-2000</v>
      </c>
      <c r="I355" s="24">
        <f t="shared" si="10"/>
        <v>3.883495145631068</v>
      </c>
      <c r="K355" s="2">
        <v>515</v>
      </c>
    </row>
    <row r="356" spans="2:11" ht="12.75">
      <c r="B356" s="9">
        <v>2000</v>
      </c>
      <c r="C356" s="1" t="s">
        <v>67</v>
      </c>
      <c r="D356" s="14" t="s">
        <v>11</v>
      </c>
      <c r="E356" s="1" t="s">
        <v>57</v>
      </c>
      <c r="F356" s="29" t="s">
        <v>134</v>
      </c>
      <c r="G356" s="29" t="s">
        <v>137</v>
      </c>
      <c r="H356" s="6">
        <f t="shared" si="11"/>
        <v>-4000</v>
      </c>
      <c r="I356" s="24">
        <f t="shared" si="10"/>
        <v>3.883495145631068</v>
      </c>
      <c r="K356" s="2">
        <v>515</v>
      </c>
    </row>
    <row r="357" spans="2:11" ht="12.75">
      <c r="B357" s="9">
        <v>2000</v>
      </c>
      <c r="C357" s="1" t="s">
        <v>67</v>
      </c>
      <c r="D357" s="14" t="s">
        <v>11</v>
      </c>
      <c r="E357" s="1" t="s">
        <v>57</v>
      </c>
      <c r="F357" s="29" t="s">
        <v>210</v>
      </c>
      <c r="G357" s="29" t="s">
        <v>126</v>
      </c>
      <c r="H357" s="6">
        <f t="shared" si="11"/>
        <v>-6000</v>
      </c>
      <c r="I357" s="24">
        <f t="shared" si="10"/>
        <v>3.883495145631068</v>
      </c>
      <c r="K357" s="2">
        <v>515</v>
      </c>
    </row>
    <row r="358" spans="2:11" ht="12.75">
      <c r="B358" s="9">
        <v>2000</v>
      </c>
      <c r="C358" s="1" t="s">
        <v>67</v>
      </c>
      <c r="D358" s="14" t="s">
        <v>11</v>
      </c>
      <c r="E358" s="1" t="s">
        <v>57</v>
      </c>
      <c r="F358" s="29" t="s">
        <v>210</v>
      </c>
      <c r="G358" s="29" t="s">
        <v>135</v>
      </c>
      <c r="H358" s="6">
        <f t="shared" si="11"/>
        <v>-8000</v>
      </c>
      <c r="I358" s="24">
        <f>+B358/K358</f>
        <v>3.883495145631068</v>
      </c>
      <c r="K358" s="2">
        <v>515</v>
      </c>
    </row>
    <row r="359" spans="2:11" ht="12.75">
      <c r="B359" s="9">
        <v>2000</v>
      </c>
      <c r="C359" s="1" t="s">
        <v>67</v>
      </c>
      <c r="D359" s="14" t="s">
        <v>11</v>
      </c>
      <c r="E359" s="1" t="s">
        <v>57</v>
      </c>
      <c r="F359" s="29" t="s">
        <v>210</v>
      </c>
      <c r="G359" s="29" t="s">
        <v>137</v>
      </c>
      <c r="H359" s="6">
        <f t="shared" si="11"/>
        <v>-10000</v>
      </c>
      <c r="I359" s="24">
        <f>+B359/K359</f>
        <v>3.883495145631068</v>
      </c>
      <c r="K359" s="2">
        <v>515</v>
      </c>
    </row>
    <row r="360" spans="1:11" s="48" customFormat="1" ht="12.75">
      <c r="A360" s="13"/>
      <c r="B360" s="237">
        <f>SUM(B355:B359)</f>
        <v>10000</v>
      </c>
      <c r="C360" s="13" t="s">
        <v>67</v>
      </c>
      <c r="D360" s="13"/>
      <c r="E360" s="13"/>
      <c r="F360" s="20"/>
      <c r="G360" s="20"/>
      <c r="H360" s="46">
        <v>0</v>
      </c>
      <c r="I360" s="47">
        <f aca="true" t="shared" si="12" ref="I360:I430">+B360/K360</f>
        <v>19.41747572815534</v>
      </c>
      <c r="K360" s="2">
        <v>515</v>
      </c>
    </row>
    <row r="361" spans="2:11" ht="12.75">
      <c r="B361" s="231"/>
      <c r="H361" s="6">
        <f t="shared" si="11"/>
        <v>0</v>
      </c>
      <c r="I361" s="24">
        <f t="shared" si="12"/>
        <v>0</v>
      </c>
      <c r="K361" s="2">
        <v>515</v>
      </c>
    </row>
    <row r="362" spans="2:11" ht="12.75">
      <c r="B362" s="231"/>
      <c r="H362" s="6">
        <f t="shared" si="11"/>
        <v>0</v>
      </c>
      <c r="I362" s="24">
        <f t="shared" si="12"/>
        <v>0</v>
      </c>
      <c r="K362" s="2">
        <v>515</v>
      </c>
    </row>
    <row r="363" spans="2:11" ht="12.75">
      <c r="B363" s="9">
        <v>500</v>
      </c>
      <c r="C363" s="1" t="s">
        <v>68</v>
      </c>
      <c r="D363" s="14" t="s">
        <v>11</v>
      </c>
      <c r="E363" s="1" t="s">
        <v>69</v>
      </c>
      <c r="F363" s="29" t="s">
        <v>134</v>
      </c>
      <c r="G363" s="29" t="s">
        <v>135</v>
      </c>
      <c r="H363" s="6">
        <f t="shared" si="11"/>
        <v>-500</v>
      </c>
      <c r="I363" s="24">
        <f t="shared" si="12"/>
        <v>0.970873786407767</v>
      </c>
      <c r="K363" s="2">
        <v>515</v>
      </c>
    </row>
    <row r="364" spans="1:11" s="48" customFormat="1" ht="12.75">
      <c r="A364" s="13"/>
      <c r="B364" s="159">
        <v>500</v>
      </c>
      <c r="C364" s="13"/>
      <c r="D364" s="13"/>
      <c r="E364" s="13" t="s">
        <v>69</v>
      </c>
      <c r="F364" s="20"/>
      <c r="G364" s="20"/>
      <c r="H364" s="46">
        <v>0</v>
      </c>
      <c r="I364" s="47">
        <f t="shared" si="12"/>
        <v>0.970873786407767</v>
      </c>
      <c r="K364" s="2">
        <v>515</v>
      </c>
    </row>
    <row r="365" spans="1:11" s="17" customFormat="1" ht="12.75">
      <c r="A365" s="14"/>
      <c r="B365" s="156"/>
      <c r="C365" s="14"/>
      <c r="D365" s="14"/>
      <c r="E365" s="14"/>
      <c r="F365" s="32"/>
      <c r="G365" s="32"/>
      <c r="H365" s="31">
        <v>0</v>
      </c>
      <c r="I365" s="43">
        <f t="shared" si="12"/>
        <v>0</v>
      </c>
      <c r="K365" s="2">
        <v>515</v>
      </c>
    </row>
    <row r="366" spans="1:11" s="17" customFormat="1" ht="12.75">
      <c r="A366" s="14"/>
      <c r="B366" s="156"/>
      <c r="C366" s="14"/>
      <c r="D366" s="14"/>
      <c r="E366" s="14"/>
      <c r="F366" s="32"/>
      <c r="G366" s="32"/>
      <c r="H366" s="31">
        <v>0</v>
      </c>
      <c r="I366" s="43">
        <f t="shared" si="12"/>
        <v>0</v>
      </c>
      <c r="K366" s="2">
        <v>515</v>
      </c>
    </row>
    <row r="367" spans="1:11" s="17" customFormat="1" ht="12.75">
      <c r="A367" s="14"/>
      <c r="B367" s="156"/>
      <c r="C367" s="14"/>
      <c r="D367" s="14"/>
      <c r="E367" s="14"/>
      <c r="F367" s="32"/>
      <c r="G367" s="32"/>
      <c r="H367" s="31">
        <v>0</v>
      </c>
      <c r="I367" s="43">
        <f t="shared" si="12"/>
        <v>0</v>
      </c>
      <c r="K367" s="2">
        <v>515</v>
      </c>
    </row>
    <row r="368" spans="2:11" ht="12.75">
      <c r="B368" s="231"/>
      <c r="H368" s="6">
        <f>H364-B368</f>
        <v>0</v>
      </c>
      <c r="I368" s="43">
        <f t="shared" si="12"/>
        <v>0</v>
      </c>
      <c r="K368" s="2">
        <v>515</v>
      </c>
    </row>
    <row r="369" spans="1:11" s="48" customFormat="1" ht="12.75">
      <c r="A369" s="13"/>
      <c r="B369" s="159">
        <f>+B375+B383+B388+B392+B397</f>
        <v>26500</v>
      </c>
      <c r="C369" s="49" t="s">
        <v>88</v>
      </c>
      <c r="D369" s="50" t="s">
        <v>102</v>
      </c>
      <c r="E369" s="49" t="s">
        <v>101</v>
      </c>
      <c r="F369" s="20"/>
      <c r="G369" s="20"/>
      <c r="H369" s="46">
        <f t="shared" si="11"/>
        <v>-26500</v>
      </c>
      <c r="I369" s="47">
        <f t="shared" si="12"/>
        <v>51.45631067961165</v>
      </c>
      <c r="K369" s="2">
        <v>515</v>
      </c>
    </row>
    <row r="370" spans="2:11" ht="12.75">
      <c r="B370" s="9"/>
      <c r="H370" s="6">
        <v>0</v>
      </c>
      <c r="I370" s="24">
        <f t="shared" si="12"/>
        <v>0</v>
      </c>
      <c r="K370" s="2">
        <v>515</v>
      </c>
    </row>
    <row r="371" spans="2:11" ht="12.75">
      <c r="B371" s="9"/>
      <c r="H371" s="6">
        <f t="shared" si="11"/>
        <v>0</v>
      </c>
      <c r="I371" s="24">
        <f t="shared" si="12"/>
        <v>0</v>
      </c>
      <c r="K371" s="2">
        <v>515</v>
      </c>
    </row>
    <row r="372" spans="2:11" ht="12.75">
      <c r="B372" s="9">
        <v>2000</v>
      </c>
      <c r="C372" s="1" t="s">
        <v>0</v>
      </c>
      <c r="D372" s="1" t="s">
        <v>11</v>
      </c>
      <c r="E372" s="1" t="s">
        <v>12</v>
      </c>
      <c r="F372" s="45" t="s">
        <v>90</v>
      </c>
      <c r="G372" s="29" t="s">
        <v>37</v>
      </c>
      <c r="H372" s="6">
        <f t="shared" si="11"/>
        <v>-2000</v>
      </c>
      <c r="I372" s="24">
        <f t="shared" si="12"/>
        <v>3.883495145631068</v>
      </c>
      <c r="K372" s="2">
        <v>515</v>
      </c>
    </row>
    <row r="373" spans="2:11" ht="12.75">
      <c r="B373" s="9">
        <v>5000</v>
      </c>
      <c r="C373" s="1" t="s">
        <v>0</v>
      </c>
      <c r="D373" s="1" t="s">
        <v>11</v>
      </c>
      <c r="E373" s="1" t="s">
        <v>12</v>
      </c>
      <c r="F373" s="45" t="s">
        <v>91</v>
      </c>
      <c r="G373" s="29" t="s">
        <v>42</v>
      </c>
      <c r="H373" s="6">
        <f t="shared" si="11"/>
        <v>-7000</v>
      </c>
      <c r="I373" s="24">
        <f t="shared" si="12"/>
        <v>9.70873786407767</v>
      </c>
      <c r="K373" s="2">
        <v>515</v>
      </c>
    </row>
    <row r="374" spans="2:11" ht="12.75">
      <c r="B374" s="9">
        <v>3000</v>
      </c>
      <c r="C374" s="1" t="s">
        <v>0</v>
      </c>
      <c r="D374" s="1" t="s">
        <v>11</v>
      </c>
      <c r="E374" s="1" t="s">
        <v>12</v>
      </c>
      <c r="F374" s="45" t="s">
        <v>92</v>
      </c>
      <c r="G374" s="29" t="s">
        <v>47</v>
      </c>
      <c r="H374" s="6">
        <f t="shared" si="11"/>
        <v>-10000</v>
      </c>
      <c r="I374" s="24">
        <f t="shared" si="12"/>
        <v>5.825242718446602</v>
      </c>
      <c r="K374" s="2">
        <v>515</v>
      </c>
    </row>
    <row r="375" spans="1:11" s="48" customFormat="1" ht="12.75">
      <c r="A375" s="13"/>
      <c r="B375" s="159">
        <f>SUM(B372:B374)</f>
        <v>10000</v>
      </c>
      <c r="C375" s="13" t="s">
        <v>0</v>
      </c>
      <c r="D375" s="13"/>
      <c r="E375" s="13"/>
      <c r="F375" s="20"/>
      <c r="G375" s="20"/>
      <c r="H375" s="46">
        <v>0</v>
      </c>
      <c r="I375" s="47">
        <f t="shared" si="12"/>
        <v>19.41747572815534</v>
      </c>
      <c r="K375" s="2">
        <v>515</v>
      </c>
    </row>
    <row r="376" spans="2:11" ht="12.75">
      <c r="B376" s="9"/>
      <c r="H376" s="6">
        <f t="shared" si="11"/>
        <v>0</v>
      </c>
      <c r="I376" s="24">
        <f t="shared" si="12"/>
        <v>0</v>
      </c>
      <c r="K376" s="2">
        <v>515</v>
      </c>
    </row>
    <row r="377" spans="2:11" ht="12.75">
      <c r="B377" s="9"/>
      <c r="H377" s="6">
        <f aca="true" t="shared" si="13" ref="H377:H452">H376-B377</f>
        <v>0</v>
      </c>
      <c r="I377" s="24">
        <f t="shared" si="12"/>
        <v>0</v>
      </c>
      <c r="K377" s="2">
        <v>515</v>
      </c>
    </row>
    <row r="378" spans="2:11" ht="12.75">
      <c r="B378" s="156">
        <v>1300</v>
      </c>
      <c r="C378" s="14" t="s">
        <v>93</v>
      </c>
      <c r="D378" s="14" t="s">
        <v>11</v>
      </c>
      <c r="E378" s="14" t="s">
        <v>57</v>
      </c>
      <c r="F378" s="32" t="s">
        <v>94</v>
      </c>
      <c r="G378" s="32" t="s">
        <v>37</v>
      </c>
      <c r="H378" s="6">
        <f t="shared" si="13"/>
        <v>-1300</v>
      </c>
      <c r="I378" s="24">
        <f t="shared" si="12"/>
        <v>2.5242718446601944</v>
      </c>
      <c r="K378" s="2">
        <v>515</v>
      </c>
    </row>
    <row r="379" spans="2:11" ht="12.75">
      <c r="B379" s="9">
        <v>2000</v>
      </c>
      <c r="C379" s="1" t="s">
        <v>95</v>
      </c>
      <c r="D379" s="14" t="s">
        <v>11</v>
      </c>
      <c r="E379" s="1" t="s">
        <v>57</v>
      </c>
      <c r="F379" s="32" t="s">
        <v>96</v>
      </c>
      <c r="G379" s="29" t="s">
        <v>42</v>
      </c>
      <c r="H379" s="6">
        <f t="shared" si="13"/>
        <v>-3300</v>
      </c>
      <c r="I379" s="24">
        <f t="shared" si="12"/>
        <v>3.883495145631068</v>
      </c>
      <c r="K379" s="2">
        <v>515</v>
      </c>
    </row>
    <row r="380" spans="2:11" ht="12.75">
      <c r="B380" s="9">
        <v>2000</v>
      </c>
      <c r="C380" s="1" t="s">
        <v>97</v>
      </c>
      <c r="D380" s="14" t="s">
        <v>11</v>
      </c>
      <c r="E380" s="1" t="s">
        <v>57</v>
      </c>
      <c r="F380" s="32" t="s">
        <v>96</v>
      </c>
      <c r="G380" s="29" t="s">
        <v>42</v>
      </c>
      <c r="H380" s="6">
        <f t="shared" si="13"/>
        <v>-5300</v>
      </c>
      <c r="I380" s="24">
        <f t="shared" si="12"/>
        <v>3.883495145631068</v>
      </c>
      <c r="K380" s="2">
        <v>515</v>
      </c>
    </row>
    <row r="381" spans="2:11" ht="12.75">
      <c r="B381" s="9">
        <v>1000</v>
      </c>
      <c r="C381" s="40" t="s">
        <v>98</v>
      </c>
      <c r="D381" s="14" t="s">
        <v>11</v>
      </c>
      <c r="E381" s="1" t="s">
        <v>57</v>
      </c>
      <c r="F381" s="32" t="s">
        <v>96</v>
      </c>
      <c r="G381" s="29" t="s">
        <v>42</v>
      </c>
      <c r="H381" s="6">
        <f t="shared" si="13"/>
        <v>-6300</v>
      </c>
      <c r="I381" s="24">
        <f t="shared" si="12"/>
        <v>1.941747572815534</v>
      </c>
      <c r="K381" s="2">
        <v>515</v>
      </c>
    </row>
    <row r="382" spans="2:11" ht="12.75">
      <c r="B382" s="9">
        <v>2000</v>
      </c>
      <c r="C382" s="40" t="s">
        <v>99</v>
      </c>
      <c r="D382" s="14" t="s">
        <v>11</v>
      </c>
      <c r="E382" s="1" t="s">
        <v>57</v>
      </c>
      <c r="F382" s="32" t="s">
        <v>96</v>
      </c>
      <c r="G382" s="29" t="s">
        <v>42</v>
      </c>
      <c r="H382" s="6">
        <f t="shared" si="13"/>
        <v>-8300</v>
      </c>
      <c r="I382" s="24">
        <f t="shared" si="12"/>
        <v>3.883495145631068</v>
      </c>
      <c r="K382" s="2">
        <v>515</v>
      </c>
    </row>
    <row r="383" spans="1:11" s="48" customFormat="1" ht="12.75">
      <c r="A383" s="13"/>
      <c r="B383" s="159">
        <f>SUM(B378:B382)</f>
        <v>8300</v>
      </c>
      <c r="C383" s="13" t="s">
        <v>66</v>
      </c>
      <c r="D383" s="13"/>
      <c r="E383" s="13"/>
      <c r="F383" s="20"/>
      <c r="G383" s="20"/>
      <c r="H383" s="46">
        <v>0</v>
      </c>
      <c r="I383" s="47">
        <f t="shared" si="12"/>
        <v>16.116504854368934</v>
      </c>
      <c r="K383" s="2">
        <v>515</v>
      </c>
    </row>
    <row r="384" spans="2:11" ht="12.75">
      <c r="B384" s="9"/>
      <c r="H384" s="6">
        <f t="shared" si="13"/>
        <v>0</v>
      </c>
      <c r="I384" s="24">
        <f t="shared" si="12"/>
        <v>0</v>
      </c>
      <c r="K384" s="2">
        <v>515</v>
      </c>
    </row>
    <row r="385" spans="2:11" ht="12.75">
      <c r="B385" s="9"/>
      <c r="H385" s="6">
        <f t="shared" si="13"/>
        <v>0</v>
      </c>
      <c r="I385" s="24">
        <f t="shared" si="12"/>
        <v>0</v>
      </c>
      <c r="K385" s="2">
        <v>515</v>
      </c>
    </row>
    <row r="386" spans="2:11" ht="12.75">
      <c r="B386" s="9">
        <v>700</v>
      </c>
      <c r="C386" s="14" t="s">
        <v>24</v>
      </c>
      <c r="D386" s="14" t="s">
        <v>11</v>
      </c>
      <c r="E386" s="1" t="s">
        <v>25</v>
      </c>
      <c r="F386" s="32" t="s">
        <v>96</v>
      </c>
      <c r="G386" s="29" t="s">
        <v>37</v>
      </c>
      <c r="H386" s="6">
        <f t="shared" si="13"/>
        <v>-700</v>
      </c>
      <c r="I386" s="24">
        <f t="shared" si="12"/>
        <v>1.3592233009708738</v>
      </c>
      <c r="K386" s="2">
        <v>515</v>
      </c>
    </row>
    <row r="387" spans="2:11" ht="12.75">
      <c r="B387" s="9">
        <v>500</v>
      </c>
      <c r="C387" s="1" t="s">
        <v>24</v>
      </c>
      <c r="D387" s="14" t="s">
        <v>11</v>
      </c>
      <c r="E387" s="1" t="s">
        <v>25</v>
      </c>
      <c r="F387" s="32" t="s">
        <v>96</v>
      </c>
      <c r="G387" s="29" t="s">
        <v>47</v>
      </c>
      <c r="H387" s="6">
        <f t="shared" si="13"/>
        <v>-1200</v>
      </c>
      <c r="I387" s="24">
        <f t="shared" si="12"/>
        <v>0.970873786407767</v>
      </c>
      <c r="K387" s="2">
        <v>515</v>
      </c>
    </row>
    <row r="388" spans="1:11" s="48" customFormat="1" ht="12.75">
      <c r="A388" s="13"/>
      <c r="B388" s="159">
        <f>SUM(B386:B387)</f>
        <v>1200</v>
      </c>
      <c r="C388" s="13"/>
      <c r="D388" s="13"/>
      <c r="E388" s="13" t="s">
        <v>25</v>
      </c>
      <c r="F388" s="20"/>
      <c r="G388" s="20"/>
      <c r="H388" s="46">
        <v>0</v>
      </c>
      <c r="I388" s="47">
        <f t="shared" si="12"/>
        <v>2.3300970873786406</v>
      </c>
      <c r="K388" s="2">
        <v>515</v>
      </c>
    </row>
    <row r="389" spans="2:11" ht="12.75">
      <c r="B389" s="9"/>
      <c r="H389" s="6">
        <f t="shared" si="13"/>
        <v>0</v>
      </c>
      <c r="I389" s="24">
        <f t="shared" si="12"/>
        <v>0</v>
      </c>
      <c r="K389" s="2">
        <v>515</v>
      </c>
    </row>
    <row r="390" spans="2:11" ht="12.75">
      <c r="B390" s="9"/>
      <c r="H390" s="6">
        <f t="shared" si="13"/>
        <v>0</v>
      </c>
      <c r="I390" s="24">
        <f t="shared" si="12"/>
        <v>0</v>
      </c>
      <c r="K390" s="2">
        <v>515</v>
      </c>
    </row>
    <row r="391" spans="2:11" ht="12.75">
      <c r="B391" s="156">
        <v>3000</v>
      </c>
      <c r="C391" s="14" t="s">
        <v>72</v>
      </c>
      <c r="D391" s="14" t="s">
        <v>11</v>
      </c>
      <c r="E391" s="14" t="s">
        <v>57</v>
      </c>
      <c r="F391" s="32" t="s">
        <v>100</v>
      </c>
      <c r="G391" s="32" t="s">
        <v>37</v>
      </c>
      <c r="H391" s="6">
        <f t="shared" si="13"/>
        <v>-3000</v>
      </c>
      <c r="I391" s="24">
        <f t="shared" si="12"/>
        <v>5.825242718446602</v>
      </c>
      <c r="K391" s="2">
        <v>515</v>
      </c>
    </row>
    <row r="392" spans="1:11" s="48" customFormat="1" ht="12.75">
      <c r="A392" s="13"/>
      <c r="B392" s="159">
        <v>3000</v>
      </c>
      <c r="C392" s="13" t="s">
        <v>72</v>
      </c>
      <c r="D392" s="13"/>
      <c r="E392" s="13"/>
      <c r="F392" s="20"/>
      <c r="G392" s="20"/>
      <c r="H392" s="46">
        <v>0</v>
      </c>
      <c r="I392" s="47">
        <f t="shared" si="12"/>
        <v>5.825242718446602</v>
      </c>
      <c r="K392" s="2">
        <v>515</v>
      </c>
    </row>
    <row r="393" spans="2:11" ht="12.75">
      <c r="B393" s="9"/>
      <c r="H393" s="6">
        <f t="shared" si="13"/>
        <v>0</v>
      </c>
      <c r="I393" s="24">
        <f t="shared" si="12"/>
        <v>0</v>
      </c>
      <c r="K393" s="2">
        <v>515</v>
      </c>
    </row>
    <row r="394" spans="2:11" ht="12.75">
      <c r="B394" s="9"/>
      <c r="H394" s="6">
        <f t="shared" si="13"/>
        <v>0</v>
      </c>
      <c r="I394" s="24">
        <f t="shared" si="12"/>
        <v>0</v>
      </c>
      <c r="K394" s="2">
        <v>515</v>
      </c>
    </row>
    <row r="395" spans="2:11" ht="12.75">
      <c r="B395" s="9">
        <v>2000</v>
      </c>
      <c r="C395" s="1" t="s">
        <v>67</v>
      </c>
      <c r="D395" s="14" t="s">
        <v>11</v>
      </c>
      <c r="E395" s="1" t="s">
        <v>57</v>
      </c>
      <c r="F395" s="32" t="s">
        <v>96</v>
      </c>
      <c r="G395" s="29" t="s">
        <v>37</v>
      </c>
      <c r="H395" s="6">
        <f t="shared" si="13"/>
        <v>-2000</v>
      </c>
      <c r="I395" s="24">
        <f t="shared" si="12"/>
        <v>3.883495145631068</v>
      </c>
      <c r="K395" s="2">
        <v>515</v>
      </c>
    </row>
    <row r="396" spans="2:11" ht="12.75">
      <c r="B396" s="9">
        <v>2000</v>
      </c>
      <c r="C396" s="1" t="s">
        <v>67</v>
      </c>
      <c r="D396" s="14" t="s">
        <v>11</v>
      </c>
      <c r="E396" s="1" t="s">
        <v>57</v>
      </c>
      <c r="F396" s="32" t="s">
        <v>96</v>
      </c>
      <c r="G396" s="29" t="s">
        <v>42</v>
      </c>
      <c r="H396" s="6">
        <f t="shared" si="13"/>
        <v>-4000</v>
      </c>
      <c r="I396" s="24">
        <f t="shared" si="12"/>
        <v>3.883495145631068</v>
      </c>
      <c r="K396" s="2">
        <v>515</v>
      </c>
    </row>
    <row r="397" spans="1:11" s="48" customFormat="1" ht="12.75">
      <c r="A397" s="13"/>
      <c r="B397" s="159">
        <f>SUM(B395:B396)</f>
        <v>4000</v>
      </c>
      <c r="C397" s="13" t="s">
        <v>67</v>
      </c>
      <c r="D397" s="13"/>
      <c r="E397" s="13"/>
      <c r="F397" s="20"/>
      <c r="G397" s="20"/>
      <c r="H397" s="46">
        <v>0</v>
      </c>
      <c r="I397" s="47">
        <f t="shared" si="12"/>
        <v>7.766990291262136</v>
      </c>
      <c r="K397" s="2">
        <v>515</v>
      </c>
    </row>
    <row r="398" spans="2:11" ht="12.75">
      <c r="B398" s="9"/>
      <c r="H398" s="6">
        <f t="shared" si="13"/>
        <v>0</v>
      </c>
      <c r="I398" s="24">
        <f t="shared" si="12"/>
        <v>0</v>
      </c>
      <c r="K398" s="2">
        <v>515</v>
      </c>
    </row>
    <row r="399" spans="2:11" ht="12.75">
      <c r="B399" s="9"/>
      <c r="H399" s="6">
        <f t="shared" si="13"/>
        <v>0</v>
      </c>
      <c r="I399" s="24">
        <f t="shared" si="12"/>
        <v>0</v>
      </c>
      <c r="K399" s="2">
        <v>515</v>
      </c>
    </row>
    <row r="400" spans="2:11" ht="12.75">
      <c r="B400" s="9"/>
      <c r="H400" s="6">
        <f t="shared" si="13"/>
        <v>0</v>
      </c>
      <c r="I400" s="24">
        <f t="shared" si="12"/>
        <v>0</v>
      </c>
      <c r="K400" s="2">
        <v>515</v>
      </c>
    </row>
    <row r="401" spans="2:11" ht="12.75">
      <c r="B401" s="9"/>
      <c r="H401" s="6">
        <f t="shared" si="13"/>
        <v>0</v>
      </c>
      <c r="I401" s="24">
        <f t="shared" si="12"/>
        <v>0</v>
      </c>
      <c r="K401" s="2">
        <v>515</v>
      </c>
    </row>
    <row r="402" spans="1:11" s="48" customFormat="1" ht="12.75">
      <c r="A402" s="13"/>
      <c r="B402" s="159">
        <f>+B418+B425+B437+B444+B453+B458</f>
        <v>85450</v>
      </c>
      <c r="C402" s="49" t="s">
        <v>143</v>
      </c>
      <c r="D402" s="50" t="s">
        <v>165</v>
      </c>
      <c r="E402" s="49" t="s">
        <v>166</v>
      </c>
      <c r="F402" s="20"/>
      <c r="G402" s="20"/>
      <c r="H402" s="46">
        <f t="shared" si="13"/>
        <v>-85450</v>
      </c>
      <c r="I402" s="47">
        <f t="shared" si="12"/>
        <v>165.92233009708738</v>
      </c>
      <c r="K402" s="2">
        <v>515</v>
      </c>
    </row>
    <row r="403" spans="2:11" ht="12.75">
      <c r="B403" s="9"/>
      <c r="H403" s="6">
        <v>0</v>
      </c>
      <c r="I403" s="24">
        <f t="shared" si="12"/>
        <v>0</v>
      </c>
      <c r="K403" s="2">
        <v>515</v>
      </c>
    </row>
    <row r="404" spans="2:11" ht="12.75">
      <c r="B404" s="9"/>
      <c r="H404" s="6">
        <f t="shared" si="13"/>
        <v>0</v>
      </c>
      <c r="I404" s="24">
        <f t="shared" si="12"/>
        <v>0</v>
      </c>
      <c r="K404" s="2">
        <v>515</v>
      </c>
    </row>
    <row r="405" spans="2:11" ht="12.75">
      <c r="B405" s="9">
        <v>5000</v>
      </c>
      <c r="C405" s="1" t="s">
        <v>0</v>
      </c>
      <c r="D405" s="1" t="s">
        <v>11</v>
      </c>
      <c r="E405" s="14" t="s">
        <v>39</v>
      </c>
      <c r="F405" s="45" t="s">
        <v>144</v>
      </c>
      <c r="G405" s="29" t="s">
        <v>51</v>
      </c>
      <c r="H405" s="6">
        <f t="shared" si="13"/>
        <v>-5000</v>
      </c>
      <c r="I405" s="24">
        <f t="shared" si="12"/>
        <v>9.70873786407767</v>
      </c>
      <c r="K405" s="2">
        <v>515</v>
      </c>
    </row>
    <row r="406" spans="2:11" ht="12.75">
      <c r="B406" s="9">
        <v>3000</v>
      </c>
      <c r="C406" s="1" t="s">
        <v>0</v>
      </c>
      <c r="D406" s="1" t="s">
        <v>11</v>
      </c>
      <c r="E406" s="1" t="s">
        <v>30</v>
      </c>
      <c r="F406" s="45" t="s">
        <v>145</v>
      </c>
      <c r="G406" s="29" t="s">
        <v>51</v>
      </c>
      <c r="H406" s="6">
        <f t="shared" si="13"/>
        <v>-8000</v>
      </c>
      <c r="I406" s="24">
        <f t="shared" si="12"/>
        <v>5.825242718446602</v>
      </c>
      <c r="K406" s="2">
        <v>515</v>
      </c>
    </row>
    <row r="407" spans="2:11" ht="12.75">
      <c r="B407" s="9">
        <v>2000</v>
      </c>
      <c r="C407" s="1" t="s">
        <v>0</v>
      </c>
      <c r="D407" s="1" t="s">
        <v>11</v>
      </c>
      <c r="E407" s="14" t="s">
        <v>19</v>
      </c>
      <c r="F407" s="45" t="s">
        <v>146</v>
      </c>
      <c r="G407" s="29" t="s">
        <v>51</v>
      </c>
      <c r="H407" s="6">
        <f t="shared" si="13"/>
        <v>-10000</v>
      </c>
      <c r="I407" s="24">
        <f t="shared" si="12"/>
        <v>3.883495145631068</v>
      </c>
      <c r="K407" s="2">
        <v>515</v>
      </c>
    </row>
    <row r="408" spans="2:11" ht="12.75">
      <c r="B408" s="9">
        <v>3000</v>
      </c>
      <c r="C408" s="1" t="s">
        <v>0</v>
      </c>
      <c r="D408" s="1" t="s">
        <v>11</v>
      </c>
      <c r="E408" s="14" t="s">
        <v>39</v>
      </c>
      <c r="F408" s="45" t="s">
        <v>147</v>
      </c>
      <c r="G408" s="29" t="s">
        <v>53</v>
      </c>
      <c r="H408" s="6">
        <f t="shared" si="13"/>
        <v>-13000</v>
      </c>
      <c r="I408" s="24">
        <f t="shared" si="12"/>
        <v>5.825242718446602</v>
      </c>
      <c r="K408" s="2">
        <v>515</v>
      </c>
    </row>
    <row r="409" spans="2:11" ht="12.75">
      <c r="B409" s="9">
        <v>3000</v>
      </c>
      <c r="C409" s="1" t="s">
        <v>0</v>
      </c>
      <c r="D409" s="1" t="s">
        <v>11</v>
      </c>
      <c r="E409" s="1" t="s">
        <v>30</v>
      </c>
      <c r="F409" s="45" t="s">
        <v>148</v>
      </c>
      <c r="G409" s="29" t="s">
        <v>53</v>
      </c>
      <c r="H409" s="6">
        <f t="shared" si="13"/>
        <v>-16000</v>
      </c>
      <c r="I409" s="24">
        <f t="shared" si="12"/>
        <v>5.825242718446602</v>
      </c>
      <c r="K409" s="2">
        <v>515</v>
      </c>
    </row>
    <row r="410" spans="2:11" ht="12.75">
      <c r="B410" s="9">
        <v>2000</v>
      </c>
      <c r="C410" s="1" t="s">
        <v>0</v>
      </c>
      <c r="D410" s="1" t="s">
        <v>11</v>
      </c>
      <c r="E410" s="14" t="s">
        <v>19</v>
      </c>
      <c r="F410" s="45" t="s">
        <v>242</v>
      </c>
      <c r="G410" s="29" t="s">
        <v>55</v>
      </c>
      <c r="H410" s="6">
        <f t="shared" si="13"/>
        <v>-18000</v>
      </c>
      <c r="I410" s="24">
        <f t="shared" si="12"/>
        <v>3.883495145631068</v>
      </c>
      <c r="K410" s="2">
        <v>515</v>
      </c>
    </row>
    <row r="411" spans="2:11" ht="12.75">
      <c r="B411" s="9">
        <v>5000</v>
      </c>
      <c r="C411" s="1" t="s">
        <v>0</v>
      </c>
      <c r="D411" s="1" t="s">
        <v>11</v>
      </c>
      <c r="E411" s="1" t="s">
        <v>30</v>
      </c>
      <c r="F411" s="45" t="s">
        <v>149</v>
      </c>
      <c r="G411" s="29" t="s">
        <v>55</v>
      </c>
      <c r="H411" s="6">
        <f t="shared" si="13"/>
        <v>-23000</v>
      </c>
      <c r="I411" s="24">
        <f t="shared" si="12"/>
        <v>9.70873786407767</v>
      </c>
      <c r="K411" s="2">
        <v>515</v>
      </c>
    </row>
    <row r="412" spans="2:11" ht="12.75">
      <c r="B412" s="9">
        <v>2000</v>
      </c>
      <c r="C412" s="1" t="s">
        <v>0</v>
      </c>
      <c r="D412" s="1" t="s">
        <v>11</v>
      </c>
      <c r="E412" s="14" t="s">
        <v>39</v>
      </c>
      <c r="F412" s="45" t="s">
        <v>150</v>
      </c>
      <c r="G412" s="29" t="s">
        <v>55</v>
      </c>
      <c r="H412" s="6">
        <f t="shared" si="13"/>
        <v>-25000</v>
      </c>
      <c r="I412" s="24">
        <f t="shared" si="12"/>
        <v>3.883495145631068</v>
      </c>
      <c r="K412" s="2">
        <v>515</v>
      </c>
    </row>
    <row r="413" spans="2:11" ht="12.75">
      <c r="B413" s="9">
        <v>2000</v>
      </c>
      <c r="C413" s="1" t="s">
        <v>0</v>
      </c>
      <c r="D413" s="1" t="s">
        <v>11</v>
      </c>
      <c r="E413" s="1" t="s">
        <v>30</v>
      </c>
      <c r="F413" s="45" t="s">
        <v>151</v>
      </c>
      <c r="G413" s="29" t="s">
        <v>152</v>
      </c>
      <c r="H413" s="6">
        <f t="shared" si="13"/>
        <v>-27000</v>
      </c>
      <c r="I413" s="24">
        <f t="shared" si="12"/>
        <v>3.883495145631068</v>
      </c>
      <c r="K413" s="2">
        <v>515</v>
      </c>
    </row>
    <row r="414" spans="2:11" ht="12.75">
      <c r="B414" s="9">
        <v>3000</v>
      </c>
      <c r="C414" s="1" t="s">
        <v>0</v>
      </c>
      <c r="D414" s="14" t="s">
        <v>11</v>
      </c>
      <c r="E414" s="1" t="s">
        <v>61</v>
      </c>
      <c r="F414" s="29" t="s">
        <v>153</v>
      </c>
      <c r="G414" s="29" t="s">
        <v>53</v>
      </c>
      <c r="H414" s="6">
        <f t="shared" si="13"/>
        <v>-30000</v>
      </c>
      <c r="I414" s="24">
        <f t="shared" si="12"/>
        <v>5.825242718446602</v>
      </c>
      <c r="K414" s="2">
        <v>515</v>
      </c>
    </row>
    <row r="415" spans="2:11" ht="12.75">
      <c r="B415" s="9">
        <v>450</v>
      </c>
      <c r="C415" s="1" t="s">
        <v>0</v>
      </c>
      <c r="D415" s="14" t="s">
        <v>11</v>
      </c>
      <c r="E415" s="1" t="s">
        <v>61</v>
      </c>
      <c r="F415" s="29" t="s">
        <v>154</v>
      </c>
      <c r="G415" s="29" t="s">
        <v>55</v>
      </c>
      <c r="H415" s="6">
        <f t="shared" si="13"/>
        <v>-30450</v>
      </c>
      <c r="I415" s="24">
        <f t="shared" si="12"/>
        <v>0.8737864077669902</v>
      </c>
      <c r="K415" s="2">
        <v>515</v>
      </c>
    </row>
    <row r="416" spans="2:11" ht="12.75">
      <c r="B416" s="9">
        <v>3000</v>
      </c>
      <c r="C416" s="1" t="s">
        <v>0</v>
      </c>
      <c r="D416" s="14" t="s">
        <v>11</v>
      </c>
      <c r="E416" s="1" t="s">
        <v>61</v>
      </c>
      <c r="F416" s="29" t="s">
        <v>155</v>
      </c>
      <c r="G416" s="29" t="s">
        <v>152</v>
      </c>
      <c r="H416" s="6">
        <f t="shared" si="13"/>
        <v>-33450</v>
      </c>
      <c r="I416" s="24">
        <f t="shared" si="12"/>
        <v>5.825242718446602</v>
      </c>
      <c r="K416" s="2">
        <v>515</v>
      </c>
    </row>
    <row r="417" spans="2:11" ht="12.75">
      <c r="B417" s="9">
        <v>1000</v>
      </c>
      <c r="C417" s="1" t="s">
        <v>0</v>
      </c>
      <c r="D417" s="14" t="s">
        <v>11</v>
      </c>
      <c r="E417" s="1" t="s">
        <v>61</v>
      </c>
      <c r="F417" s="29" t="s">
        <v>154</v>
      </c>
      <c r="G417" s="29" t="s">
        <v>152</v>
      </c>
      <c r="H417" s="6">
        <f t="shared" si="13"/>
        <v>-34450</v>
      </c>
      <c r="I417" s="24">
        <f t="shared" si="12"/>
        <v>1.941747572815534</v>
      </c>
      <c r="K417" s="2">
        <v>515</v>
      </c>
    </row>
    <row r="418" spans="1:11" s="48" customFormat="1" ht="12.75">
      <c r="A418" s="13"/>
      <c r="B418" s="159">
        <f>SUM(B405:B417)</f>
        <v>34450</v>
      </c>
      <c r="C418" s="13" t="s">
        <v>0</v>
      </c>
      <c r="D418" s="13"/>
      <c r="E418" s="13"/>
      <c r="F418" s="20"/>
      <c r="G418" s="20"/>
      <c r="H418" s="46">
        <v>0</v>
      </c>
      <c r="I418" s="47">
        <f t="shared" si="12"/>
        <v>66.89320388349515</v>
      </c>
      <c r="K418" s="2">
        <v>515</v>
      </c>
    </row>
    <row r="419" spans="2:11" ht="12.75">
      <c r="B419" s="9"/>
      <c r="H419" s="6">
        <f t="shared" si="13"/>
        <v>0</v>
      </c>
      <c r="I419" s="24">
        <f t="shared" si="12"/>
        <v>0</v>
      </c>
      <c r="K419" s="2">
        <v>515</v>
      </c>
    </row>
    <row r="420" spans="2:11" ht="12.75">
      <c r="B420" s="9"/>
      <c r="H420" s="6">
        <f t="shared" si="13"/>
        <v>0</v>
      </c>
      <c r="I420" s="24">
        <f t="shared" si="12"/>
        <v>0</v>
      </c>
      <c r="K420" s="2">
        <v>515</v>
      </c>
    </row>
    <row r="421" spans="2:11" ht="12.75">
      <c r="B421" s="9">
        <v>1500</v>
      </c>
      <c r="C421" s="1" t="s">
        <v>156</v>
      </c>
      <c r="D421" s="14" t="s">
        <v>11</v>
      </c>
      <c r="E421" s="1" t="s">
        <v>57</v>
      </c>
      <c r="F421" s="29" t="s">
        <v>154</v>
      </c>
      <c r="G421" s="29" t="s">
        <v>51</v>
      </c>
      <c r="H421" s="6">
        <f t="shared" si="13"/>
        <v>-1500</v>
      </c>
      <c r="I421" s="24">
        <f t="shared" si="12"/>
        <v>2.912621359223301</v>
      </c>
      <c r="K421" s="2">
        <v>515</v>
      </c>
    </row>
    <row r="422" spans="2:11" ht="12.75">
      <c r="B422" s="9">
        <v>1200</v>
      </c>
      <c r="C422" s="1" t="s">
        <v>157</v>
      </c>
      <c r="D422" s="14" t="s">
        <v>11</v>
      </c>
      <c r="E422" s="1" t="s">
        <v>57</v>
      </c>
      <c r="F422" s="29" t="s">
        <v>154</v>
      </c>
      <c r="G422" s="29" t="s">
        <v>51</v>
      </c>
      <c r="H422" s="6">
        <f t="shared" si="13"/>
        <v>-2700</v>
      </c>
      <c r="I422" s="24">
        <f t="shared" si="12"/>
        <v>2.3300970873786406</v>
      </c>
      <c r="K422" s="2">
        <v>515</v>
      </c>
    </row>
    <row r="423" spans="2:11" ht="12.75">
      <c r="B423" s="9">
        <v>800</v>
      </c>
      <c r="C423" s="1" t="s">
        <v>158</v>
      </c>
      <c r="D423" s="14" t="s">
        <v>11</v>
      </c>
      <c r="E423" s="1" t="s">
        <v>57</v>
      </c>
      <c r="F423" s="29" t="s">
        <v>154</v>
      </c>
      <c r="G423" s="29" t="s">
        <v>159</v>
      </c>
      <c r="H423" s="6">
        <f t="shared" si="13"/>
        <v>-3500</v>
      </c>
      <c r="I423" s="24">
        <f t="shared" si="12"/>
        <v>1.5533980582524272</v>
      </c>
      <c r="K423" s="2">
        <v>515</v>
      </c>
    </row>
    <row r="424" spans="2:11" ht="12.75">
      <c r="B424" s="9">
        <v>1500</v>
      </c>
      <c r="C424" s="1" t="s">
        <v>160</v>
      </c>
      <c r="D424" s="14" t="s">
        <v>11</v>
      </c>
      <c r="E424" s="1" t="s">
        <v>57</v>
      </c>
      <c r="F424" s="29" t="s">
        <v>154</v>
      </c>
      <c r="G424" s="29" t="s">
        <v>159</v>
      </c>
      <c r="H424" s="6">
        <f t="shared" si="13"/>
        <v>-5000</v>
      </c>
      <c r="I424" s="24">
        <f t="shared" si="12"/>
        <v>2.912621359223301</v>
      </c>
      <c r="K424" s="2">
        <v>515</v>
      </c>
    </row>
    <row r="425" spans="1:11" s="48" customFormat="1" ht="12.75">
      <c r="A425" s="13"/>
      <c r="B425" s="159">
        <f>SUM(B421:B424)</f>
        <v>5000</v>
      </c>
      <c r="C425" s="13" t="s">
        <v>66</v>
      </c>
      <c r="D425" s="13"/>
      <c r="E425" s="13"/>
      <c r="F425" s="20"/>
      <c r="G425" s="20"/>
      <c r="H425" s="46">
        <v>0</v>
      </c>
      <c r="I425" s="47">
        <f t="shared" si="12"/>
        <v>9.70873786407767</v>
      </c>
      <c r="K425" s="2">
        <v>515</v>
      </c>
    </row>
    <row r="426" spans="2:11" ht="12.75">
      <c r="B426" s="9"/>
      <c r="H426" s="6">
        <f t="shared" si="13"/>
        <v>0</v>
      </c>
      <c r="I426" s="24">
        <f t="shared" si="12"/>
        <v>0</v>
      </c>
      <c r="K426" s="2">
        <v>515</v>
      </c>
    </row>
    <row r="427" spans="2:11" ht="12.75">
      <c r="B427" s="9"/>
      <c r="H427" s="6">
        <f t="shared" si="13"/>
        <v>0</v>
      </c>
      <c r="I427" s="24">
        <f t="shared" si="12"/>
        <v>0</v>
      </c>
      <c r="K427" s="2">
        <v>515</v>
      </c>
    </row>
    <row r="428" spans="2:11" ht="12.75">
      <c r="B428" s="9">
        <v>2350</v>
      </c>
      <c r="C428" s="1" t="s">
        <v>24</v>
      </c>
      <c r="D428" s="14" t="s">
        <v>11</v>
      </c>
      <c r="E428" s="1" t="s">
        <v>25</v>
      </c>
      <c r="F428" s="29" t="s">
        <v>154</v>
      </c>
      <c r="G428" s="29" t="s">
        <v>51</v>
      </c>
      <c r="H428" s="6">
        <f t="shared" si="13"/>
        <v>-2350</v>
      </c>
      <c r="I428" s="24">
        <f t="shared" si="12"/>
        <v>4.563106796116505</v>
      </c>
      <c r="K428" s="2">
        <v>515</v>
      </c>
    </row>
    <row r="429" spans="2:11" ht="12.75">
      <c r="B429" s="9">
        <v>1200</v>
      </c>
      <c r="C429" s="1" t="s">
        <v>24</v>
      </c>
      <c r="D429" s="14" t="s">
        <v>11</v>
      </c>
      <c r="E429" s="1" t="s">
        <v>25</v>
      </c>
      <c r="F429" s="29" t="s">
        <v>154</v>
      </c>
      <c r="G429" s="29" t="s">
        <v>53</v>
      </c>
      <c r="H429" s="6">
        <f t="shared" si="13"/>
        <v>-3550</v>
      </c>
      <c r="I429" s="24">
        <f t="shared" si="12"/>
        <v>2.3300970873786406</v>
      </c>
      <c r="K429" s="2">
        <v>515</v>
      </c>
    </row>
    <row r="430" spans="2:11" ht="12.75">
      <c r="B430" s="9">
        <v>4000</v>
      </c>
      <c r="C430" s="1" t="s">
        <v>24</v>
      </c>
      <c r="D430" s="14" t="s">
        <v>11</v>
      </c>
      <c r="E430" s="1" t="s">
        <v>25</v>
      </c>
      <c r="F430" s="29" t="s">
        <v>154</v>
      </c>
      <c r="G430" s="29" t="s">
        <v>55</v>
      </c>
      <c r="H430" s="6">
        <f t="shared" si="13"/>
        <v>-7550</v>
      </c>
      <c r="I430" s="24">
        <f t="shared" si="12"/>
        <v>7.766990291262136</v>
      </c>
      <c r="K430" s="2">
        <v>515</v>
      </c>
    </row>
    <row r="431" spans="2:11" ht="12.75">
      <c r="B431" s="9">
        <v>800</v>
      </c>
      <c r="C431" s="1" t="s">
        <v>24</v>
      </c>
      <c r="D431" s="14" t="s">
        <v>11</v>
      </c>
      <c r="E431" s="1" t="s">
        <v>25</v>
      </c>
      <c r="F431" s="29" t="s">
        <v>154</v>
      </c>
      <c r="G431" s="29" t="s">
        <v>152</v>
      </c>
      <c r="H431" s="6">
        <f t="shared" si="13"/>
        <v>-8350</v>
      </c>
      <c r="I431" s="24">
        <f aca="true" t="shared" si="14" ref="I431:I499">+B431/K431</f>
        <v>1.5533980582524272</v>
      </c>
      <c r="K431" s="2">
        <v>515</v>
      </c>
    </row>
    <row r="432" spans="2:11" ht="12.75">
      <c r="B432" s="9">
        <v>700</v>
      </c>
      <c r="C432" s="1" t="s">
        <v>24</v>
      </c>
      <c r="D432" s="14" t="s">
        <v>11</v>
      </c>
      <c r="E432" s="1" t="s">
        <v>25</v>
      </c>
      <c r="F432" s="29" t="s">
        <v>154</v>
      </c>
      <c r="G432" s="29" t="s">
        <v>159</v>
      </c>
      <c r="H432" s="6">
        <f t="shared" si="13"/>
        <v>-9050</v>
      </c>
      <c r="I432" s="24">
        <f t="shared" si="14"/>
        <v>1.3592233009708738</v>
      </c>
      <c r="K432" s="2">
        <v>515</v>
      </c>
    </row>
    <row r="433" spans="2:11" ht="12.75">
      <c r="B433" s="9">
        <v>500</v>
      </c>
      <c r="C433" s="1" t="s">
        <v>24</v>
      </c>
      <c r="D433" s="14" t="s">
        <v>11</v>
      </c>
      <c r="E433" s="1" t="s">
        <v>25</v>
      </c>
      <c r="F433" s="29" t="s">
        <v>154</v>
      </c>
      <c r="G433" s="29" t="s">
        <v>159</v>
      </c>
      <c r="H433" s="6">
        <f t="shared" si="13"/>
        <v>-9550</v>
      </c>
      <c r="I433" s="24">
        <f t="shared" si="14"/>
        <v>0.970873786407767</v>
      </c>
      <c r="K433" s="2">
        <v>515</v>
      </c>
    </row>
    <row r="434" spans="2:11" ht="12.75">
      <c r="B434" s="9">
        <v>1000</v>
      </c>
      <c r="C434" s="1" t="s">
        <v>24</v>
      </c>
      <c r="D434" s="14" t="s">
        <v>11</v>
      </c>
      <c r="E434" s="1" t="s">
        <v>25</v>
      </c>
      <c r="F434" s="29" t="s">
        <v>154</v>
      </c>
      <c r="G434" s="29" t="s">
        <v>85</v>
      </c>
      <c r="H434" s="6">
        <f t="shared" si="13"/>
        <v>-10550</v>
      </c>
      <c r="I434" s="24">
        <f t="shared" si="14"/>
        <v>1.941747572815534</v>
      </c>
      <c r="K434" s="2">
        <v>515</v>
      </c>
    </row>
    <row r="435" spans="2:11" ht="12.75">
      <c r="B435" s="9">
        <v>1400</v>
      </c>
      <c r="C435" s="1" t="s">
        <v>24</v>
      </c>
      <c r="D435" s="14" t="s">
        <v>11</v>
      </c>
      <c r="E435" s="1" t="s">
        <v>25</v>
      </c>
      <c r="F435" s="29" t="s">
        <v>154</v>
      </c>
      <c r="G435" s="29" t="s">
        <v>85</v>
      </c>
      <c r="H435" s="6">
        <f t="shared" si="13"/>
        <v>-11950</v>
      </c>
      <c r="I435" s="24">
        <f t="shared" si="14"/>
        <v>2.7184466019417477</v>
      </c>
      <c r="K435" s="2">
        <v>515</v>
      </c>
    </row>
    <row r="436" spans="2:11" ht="12.75">
      <c r="B436" s="9">
        <v>800</v>
      </c>
      <c r="C436" s="1" t="s">
        <v>24</v>
      </c>
      <c r="D436" s="14" t="s">
        <v>11</v>
      </c>
      <c r="E436" s="1" t="s">
        <v>25</v>
      </c>
      <c r="F436" s="29" t="s">
        <v>154</v>
      </c>
      <c r="G436" s="29" t="s">
        <v>85</v>
      </c>
      <c r="H436" s="6">
        <f t="shared" si="13"/>
        <v>-12750</v>
      </c>
      <c r="I436" s="24">
        <f t="shared" si="14"/>
        <v>1.5533980582524272</v>
      </c>
      <c r="K436" s="2">
        <v>515</v>
      </c>
    </row>
    <row r="437" spans="1:11" s="48" customFormat="1" ht="12.75">
      <c r="A437" s="13"/>
      <c r="B437" s="159">
        <f>SUM(B428:B436)</f>
        <v>12750</v>
      </c>
      <c r="C437" s="13"/>
      <c r="D437" s="13"/>
      <c r="E437" s="13" t="s">
        <v>25</v>
      </c>
      <c r="F437" s="20"/>
      <c r="G437" s="20"/>
      <c r="H437" s="46">
        <v>0</v>
      </c>
      <c r="I437" s="47">
        <f t="shared" si="14"/>
        <v>24.75728155339806</v>
      </c>
      <c r="K437" s="2">
        <v>515</v>
      </c>
    </row>
    <row r="438" spans="2:11" ht="12.75">
      <c r="B438" s="9"/>
      <c r="H438" s="6">
        <f t="shared" si="13"/>
        <v>0</v>
      </c>
      <c r="I438" s="24">
        <f t="shared" si="14"/>
        <v>0</v>
      </c>
      <c r="K438" s="2">
        <v>515</v>
      </c>
    </row>
    <row r="439" spans="2:11" ht="12.75">
      <c r="B439" s="9"/>
      <c r="H439" s="6">
        <f t="shared" si="13"/>
        <v>0</v>
      </c>
      <c r="I439" s="24">
        <f t="shared" si="14"/>
        <v>0</v>
      </c>
      <c r="K439" s="2">
        <v>515</v>
      </c>
    </row>
    <row r="440" spans="2:11" ht="12.75">
      <c r="B440" s="9">
        <v>5000</v>
      </c>
      <c r="C440" s="1" t="s">
        <v>72</v>
      </c>
      <c r="D440" s="14" t="s">
        <v>11</v>
      </c>
      <c r="E440" s="1" t="s">
        <v>57</v>
      </c>
      <c r="F440" s="29" t="s">
        <v>161</v>
      </c>
      <c r="G440" s="29" t="s">
        <v>51</v>
      </c>
      <c r="H440" s="6">
        <f t="shared" si="13"/>
        <v>-5000</v>
      </c>
      <c r="I440" s="24">
        <f t="shared" si="14"/>
        <v>9.70873786407767</v>
      </c>
      <c r="K440" s="2">
        <v>515</v>
      </c>
    </row>
    <row r="441" spans="2:11" ht="12.75">
      <c r="B441" s="9">
        <v>5000</v>
      </c>
      <c r="C441" s="1" t="s">
        <v>72</v>
      </c>
      <c r="D441" s="14" t="s">
        <v>11</v>
      </c>
      <c r="E441" s="1" t="s">
        <v>57</v>
      </c>
      <c r="F441" s="29" t="s">
        <v>162</v>
      </c>
      <c r="G441" s="29" t="s">
        <v>53</v>
      </c>
      <c r="H441" s="6">
        <f t="shared" si="13"/>
        <v>-10000</v>
      </c>
      <c r="I441" s="24">
        <f t="shared" si="14"/>
        <v>9.70873786407767</v>
      </c>
      <c r="K441" s="2">
        <v>515</v>
      </c>
    </row>
    <row r="442" spans="2:11" ht="12.75">
      <c r="B442" s="9">
        <v>5000</v>
      </c>
      <c r="C442" s="1" t="s">
        <v>72</v>
      </c>
      <c r="D442" s="14" t="s">
        <v>11</v>
      </c>
      <c r="E442" s="1" t="s">
        <v>57</v>
      </c>
      <c r="F442" s="29" t="s">
        <v>163</v>
      </c>
      <c r="G442" s="29" t="s">
        <v>55</v>
      </c>
      <c r="H442" s="6">
        <f t="shared" si="13"/>
        <v>-15000</v>
      </c>
      <c r="I442" s="24">
        <f t="shared" si="14"/>
        <v>9.70873786407767</v>
      </c>
      <c r="K442" s="2">
        <v>515</v>
      </c>
    </row>
    <row r="443" spans="2:11" ht="12.75">
      <c r="B443" s="9">
        <v>5000</v>
      </c>
      <c r="C443" s="1" t="s">
        <v>72</v>
      </c>
      <c r="D443" s="14" t="s">
        <v>11</v>
      </c>
      <c r="E443" s="1" t="s">
        <v>57</v>
      </c>
      <c r="F443" s="29" t="s">
        <v>164</v>
      </c>
      <c r="G443" s="29" t="s">
        <v>152</v>
      </c>
      <c r="H443" s="6">
        <f t="shared" si="13"/>
        <v>-20000</v>
      </c>
      <c r="I443" s="24">
        <f t="shared" si="14"/>
        <v>9.70873786407767</v>
      </c>
      <c r="K443" s="2">
        <v>515</v>
      </c>
    </row>
    <row r="444" spans="1:11" s="48" customFormat="1" ht="12.75">
      <c r="A444" s="13"/>
      <c r="B444" s="159">
        <f>SUM(B440:B443)</f>
        <v>20000</v>
      </c>
      <c r="C444" s="13" t="s">
        <v>72</v>
      </c>
      <c r="D444" s="13"/>
      <c r="E444" s="13"/>
      <c r="F444" s="20"/>
      <c r="G444" s="20"/>
      <c r="H444" s="46">
        <v>0</v>
      </c>
      <c r="I444" s="47">
        <f t="shared" si="14"/>
        <v>38.83495145631068</v>
      </c>
      <c r="K444" s="2">
        <v>515</v>
      </c>
    </row>
    <row r="445" spans="2:11" ht="12.75">
      <c r="B445" s="9"/>
      <c r="H445" s="6">
        <f t="shared" si="13"/>
        <v>0</v>
      </c>
      <c r="I445" s="24">
        <f t="shared" si="14"/>
        <v>0</v>
      </c>
      <c r="K445" s="2">
        <v>515</v>
      </c>
    </row>
    <row r="446" spans="2:11" ht="12.75">
      <c r="B446" s="9"/>
      <c r="H446" s="6">
        <f t="shared" si="13"/>
        <v>0</v>
      </c>
      <c r="I446" s="24">
        <f t="shared" si="14"/>
        <v>0</v>
      </c>
      <c r="K446" s="2">
        <v>515</v>
      </c>
    </row>
    <row r="447" spans="2:11" ht="12.75">
      <c r="B447" s="9">
        <v>2000</v>
      </c>
      <c r="C447" s="1" t="s">
        <v>67</v>
      </c>
      <c r="D447" s="14" t="s">
        <v>11</v>
      </c>
      <c r="E447" s="1" t="s">
        <v>57</v>
      </c>
      <c r="F447" s="29" t="s">
        <v>154</v>
      </c>
      <c r="G447" s="29" t="s">
        <v>51</v>
      </c>
      <c r="H447" s="6">
        <f t="shared" si="13"/>
        <v>-2000</v>
      </c>
      <c r="I447" s="24">
        <f t="shared" si="14"/>
        <v>3.883495145631068</v>
      </c>
      <c r="K447" s="2">
        <v>515</v>
      </c>
    </row>
    <row r="448" spans="2:11" ht="12.75">
      <c r="B448" s="9">
        <v>2000</v>
      </c>
      <c r="C448" s="1" t="s">
        <v>67</v>
      </c>
      <c r="D448" s="14" t="s">
        <v>11</v>
      </c>
      <c r="E448" s="1" t="s">
        <v>57</v>
      </c>
      <c r="F448" s="29" t="s">
        <v>154</v>
      </c>
      <c r="G448" s="29" t="s">
        <v>53</v>
      </c>
      <c r="H448" s="6">
        <f t="shared" si="13"/>
        <v>-4000</v>
      </c>
      <c r="I448" s="24">
        <f t="shared" si="14"/>
        <v>3.883495145631068</v>
      </c>
      <c r="K448" s="2">
        <v>515</v>
      </c>
    </row>
    <row r="449" spans="2:11" ht="12.75">
      <c r="B449" s="9">
        <v>2000</v>
      </c>
      <c r="C449" s="1" t="s">
        <v>67</v>
      </c>
      <c r="D449" s="14" t="s">
        <v>11</v>
      </c>
      <c r="E449" s="1" t="s">
        <v>57</v>
      </c>
      <c r="F449" s="29" t="s">
        <v>154</v>
      </c>
      <c r="G449" s="29" t="s">
        <v>55</v>
      </c>
      <c r="H449" s="6">
        <f t="shared" si="13"/>
        <v>-6000</v>
      </c>
      <c r="I449" s="24">
        <f t="shared" si="14"/>
        <v>3.883495145631068</v>
      </c>
      <c r="K449" s="2">
        <v>515</v>
      </c>
    </row>
    <row r="450" spans="2:11" ht="12.75">
      <c r="B450" s="9">
        <v>2000</v>
      </c>
      <c r="C450" s="1" t="s">
        <v>67</v>
      </c>
      <c r="D450" s="14" t="s">
        <v>11</v>
      </c>
      <c r="E450" s="1" t="s">
        <v>57</v>
      </c>
      <c r="F450" s="29" t="s">
        <v>154</v>
      </c>
      <c r="G450" s="29" t="s">
        <v>152</v>
      </c>
      <c r="H450" s="6">
        <f t="shared" si="13"/>
        <v>-8000</v>
      </c>
      <c r="I450" s="24">
        <f t="shared" si="14"/>
        <v>3.883495145631068</v>
      </c>
      <c r="K450" s="2">
        <v>515</v>
      </c>
    </row>
    <row r="451" spans="2:11" ht="12.75">
      <c r="B451" s="9">
        <v>2000</v>
      </c>
      <c r="C451" s="1" t="s">
        <v>67</v>
      </c>
      <c r="D451" s="14" t="s">
        <v>11</v>
      </c>
      <c r="E451" s="1" t="s">
        <v>57</v>
      </c>
      <c r="F451" s="29" t="s">
        <v>154</v>
      </c>
      <c r="G451" s="29" t="s">
        <v>159</v>
      </c>
      <c r="H451" s="6">
        <f t="shared" si="13"/>
        <v>-10000</v>
      </c>
      <c r="I451" s="24">
        <f t="shared" si="14"/>
        <v>3.883495145631068</v>
      </c>
      <c r="K451" s="2">
        <v>515</v>
      </c>
    </row>
    <row r="452" spans="2:11" ht="12.75">
      <c r="B452" s="9">
        <v>2000</v>
      </c>
      <c r="C452" s="1" t="s">
        <v>67</v>
      </c>
      <c r="D452" s="14" t="s">
        <v>11</v>
      </c>
      <c r="E452" s="1" t="s">
        <v>57</v>
      </c>
      <c r="F452" s="29" t="s">
        <v>154</v>
      </c>
      <c r="G452" s="29" t="s">
        <v>85</v>
      </c>
      <c r="H452" s="6">
        <f t="shared" si="13"/>
        <v>-12000</v>
      </c>
      <c r="I452" s="24">
        <f t="shared" si="14"/>
        <v>3.883495145631068</v>
      </c>
      <c r="K452" s="2">
        <v>515</v>
      </c>
    </row>
    <row r="453" spans="1:11" s="48" customFormat="1" ht="12.75">
      <c r="A453" s="13"/>
      <c r="B453" s="159">
        <f>SUM(B447:B452)</f>
        <v>12000</v>
      </c>
      <c r="C453" s="13" t="s">
        <v>67</v>
      </c>
      <c r="D453" s="13"/>
      <c r="E453" s="13"/>
      <c r="F453" s="20"/>
      <c r="G453" s="20"/>
      <c r="H453" s="46">
        <v>0</v>
      </c>
      <c r="I453" s="47">
        <f t="shared" si="14"/>
        <v>23.300970873786408</v>
      </c>
      <c r="K453" s="2">
        <v>515</v>
      </c>
    </row>
    <row r="454" spans="2:11" ht="12.75">
      <c r="B454" s="9"/>
      <c r="H454" s="6">
        <f aca="true" t="shared" si="15" ref="H454:H511">H453-B454</f>
        <v>0</v>
      </c>
      <c r="I454" s="24">
        <f t="shared" si="14"/>
        <v>0</v>
      </c>
      <c r="K454" s="2">
        <v>515</v>
      </c>
    </row>
    <row r="455" spans="2:11" ht="12.75">
      <c r="B455" s="9"/>
      <c r="H455" s="6">
        <f t="shared" si="15"/>
        <v>0</v>
      </c>
      <c r="I455" s="24">
        <f t="shared" si="14"/>
        <v>0</v>
      </c>
      <c r="K455" s="2">
        <v>515</v>
      </c>
    </row>
    <row r="456" spans="2:11" ht="12.75">
      <c r="B456" s="9">
        <v>750</v>
      </c>
      <c r="C456" s="1" t="s">
        <v>68</v>
      </c>
      <c r="D456" s="14" t="s">
        <v>11</v>
      </c>
      <c r="E456" s="1" t="s">
        <v>69</v>
      </c>
      <c r="F456" s="29" t="s">
        <v>154</v>
      </c>
      <c r="G456" s="29" t="s">
        <v>55</v>
      </c>
      <c r="H456" s="6">
        <f t="shared" si="15"/>
        <v>-750</v>
      </c>
      <c r="I456" s="24">
        <f t="shared" si="14"/>
        <v>1.4563106796116505</v>
      </c>
      <c r="K456" s="2">
        <v>515</v>
      </c>
    </row>
    <row r="457" spans="2:11" ht="12.75">
      <c r="B457" s="9">
        <v>500</v>
      </c>
      <c r="C457" s="1" t="s">
        <v>68</v>
      </c>
      <c r="D457" s="14" t="s">
        <v>11</v>
      </c>
      <c r="E457" s="1" t="s">
        <v>69</v>
      </c>
      <c r="F457" s="29" t="s">
        <v>154</v>
      </c>
      <c r="G457" s="29" t="s">
        <v>152</v>
      </c>
      <c r="H457" s="6">
        <f t="shared" si="15"/>
        <v>-1250</v>
      </c>
      <c r="I457" s="24">
        <f t="shared" si="14"/>
        <v>0.970873786407767</v>
      </c>
      <c r="K457" s="2">
        <v>515</v>
      </c>
    </row>
    <row r="458" spans="1:11" s="48" customFormat="1" ht="12.75">
      <c r="A458" s="13"/>
      <c r="B458" s="159">
        <f>SUM(B456:B457)</f>
        <v>1250</v>
      </c>
      <c r="C458" s="13"/>
      <c r="D458" s="13"/>
      <c r="E458" s="13" t="s">
        <v>69</v>
      </c>
      <c r="F458" s="20"/>
      <c r="G458" s="20"/>
      <c r="H458" s="46">
        <v>0</v>
      </c>
      <c r="I458" s="47">
        <f t="shared" si="14"/>
        <v>2.4271844660194173</v>
      </c>
      <c r="K458" s="2">
        <v>515</v>
      </c>
    </row>
    <row r="459" spans="8:11" ht="12.75">
      <c r="H459" s="6">
        <f t="shared" si="15"/>
        <v>0</v>
      </c>
      <c r="I459" s="24">
        <f t="shared" si="14"/>
        <v>0</v>
      </c>
      <c r="K459" s="2">
        <v>515</v>
      </c>
    </row>
    <row r="460" spans="8:11" ht="12.75">
      <c r="H460" s="6">
        <f t="shared" si="15"/>
        <v>0</v>
      </c>
      <c r="I460" s="24">
        <f t="shared" si="14"/>
        <v>0</v>
      </c>
      <c r="K460" s="2">
        <v>515</v>
      </c>
    </row>
    <row r="461" spans="8:11" ht="12.75">
      <c r="H461" s="6">
        <f t="shared" si="15"/>
        <v>0</v>
      </c>
      <c r="I461" s="24">
        <f t="shared" si="14"/>
        <v>0</v>
      </c>
      <c r="K461" s="2">
        <v>515</v>
      </c>
    </row>
    <row r="462" spans="8:11" ht="12.75">
      <c r="H462" s="6">
        <f t="shared" si="15"/>
        <v>0</v>
      </c>
      <c r="I462" s="24">
        <f t="shared" si="14"/>
        <v>0</v>
      </c>
      <c r="K462" s="2">
        <v>515</v>
      </c>
    </row>
    <row r="463" spans="1:11" s="48" customFormat="1" ht="12.75">
      <c r="A463" s="13"/>
      <c r="B463" s="239">
        <f>+B467+B474+B479+B483+B487+B492</f>
        <v>17000</v>
      </c>
      <c r="C463" s="49" t="s">
        <v>171</v>
      </c>
      <c r="D463" s="50" t="s">
        <v>178</v>
      </c>
      <c r="E463" s="49" t="s">
        <v>166</v>
      </c>
      <c r="F463" s="20"/>
      <c r="G463" s="20"/>
      <c r="H463" s="46">
        <f t="shared" si="15"/>
        <v>-17000</v>
      </c>
      <c r="I463" s="47">
        <f t="shared" si="14"/>
        <v>33.00970873786408</v>
      </c>
      <c r="K463" s="2">
        <v>515</v>
      </c>
    </row>
    <row r="464" spans="2:11" ht="12.75">
      <c r="B464" s="139"/>
      <c r="H464" s="6">
        <v>0</v>
      </c>
      <c r="I464" s="24">
        <f t="shared" si="14"/>
        <v>0</v>
      </c>
      <c r="K464" s="2">
        <v>515</v>
      </c>
    </row>
    <row r="465" spans="2:11" ht="12.75">
      <c r="B465" s="139"/>
      <c r="H465" s="6">
        <f t="shared" si="15"/>
        <v>0</v>
      </c>
      <c r="I465" s="24">
        <f t="shared" si="14"/>
        <v>0</v>
      </c>
      <c r="K465" s="2">
        <v>515</v>
      </c>
    </row>
    <row r="466" spans="2:11" ht="12.75">
      <c r="B466" s="139">
        <v>2000</v>
      </c>
      <c r="C466" s="1" t="s">
        <v>0</v>
      </c>
      <c r="D466" s="14" t="s">
        <v>11</v>
      </c>
      <c r="E466" s="1" t="s">
        <v>61</v>
      </c>
      <c r="F466" s="29" t="s">
        <v>170</v>
      </c>
      <c r="G466" s="29" t="s">
        <v>168</v>
      </c>
      <c r="H466" s="6">
        <f t="shared" si="15"/>
        <v>-2000</v>
      </c>
      <c r="I466" s="24">
        <f t="shared" si="14"/>
        <v>3.883495145631068</v>
      </c>
      <c r="K466" s="2">
        <v>515</v>
      </c>
    </row>
    <row r="467" spans="1:11" s="48" customFormat="1" ht="12.75">
      <c r="A467" s="13"/>
      <c r="B467" s="239">
        <v>2000</v>
      </c>
      <c r="C467" s="13" t="s">
        <v>0</v>
      </c>
      <c r="D467" s="13"/>
      <c r="E467" s="13"/>
      <c r="F467" s="20"/>
      <c r="G467" s="20"/>
      <c r="H467" s="46">
        <v>0</v>
      </c>
      <c r="I467" s="47">
        <f t="shared" si="14"/>
        <v>3.883495145631068</v>
      </c>
      <c r="K467" s="2">
        <v>515</v>
      </c>
    </row>
    <row r="468" spans="2:11" ht="12.75">
      <c r="B468" s="139"/>
      <c r="D468" s="14"/>
      <c r="H468" s="6">
        <f t="shared" si="15"/>
        <v>0</v>
      </c>
      <c r="I468" s="24">
        <f t="shared" si="14"/>
        <v>0</v>
      </c>
      <c r="K468" s="2">
        <v>515</v>
      </c>
    </row>
    <row r="469" spans="2:11" ht="12.75">
      <c r="B469" s="139"/>
      <c r="D469" s="14"/>
      <c r="H469" s="6">
        <f t="shared" si="15"/>
        <v>0</v>
      </c>
      <c r="I469" s="24">
        <f t="shared" si="14"/>
        <v>0</v>
      </c>
      <c r="K469" s="2">
        <v>515</v>
      </c>
    </row>
    <row r="470" spans="2:11" ht="12.75">
      <c r="B470" s="139">
        <v>1500</v>
      </c>
      <c r="C470" s="1" t="s">
        <v>156</v>
      </c>
      <c r="D470" s="14" t="s">
        <v>11</v>
      </c>
      <c r="E470" s="1" t="s">
        <v>57</v>
      </c>
      <c r="F470" s="29" t="s">
        <v>169</v>
      </c>
      <c r="G470" s="29" t="s">
        <v>168</v>
      </c>
      <c r="H470" s="6">
        <f t="shared" si="15"/>
        <v>-1500</v>
      </c>
      <c r="I470" s="24">
        <f t="shared" si="14"/>
        <v>2.912621359223301</v>
      </c>
      <c r="K470" s="2">
        <v>515</v>
      </c>
    </row>
    <row r="471" spans="2:11" ht="12.75">
      <c r="B471" s="139">
        <v>1200</v>
      </c>
      <c r="C471" s="1" t="s">
        <v>157</v>
      </c>
      <c r="D471" s="14" t="s">
        <v>11</v>
      </c>
      <c r="E471" s="1" t="s">
        <v>57</v>
      </c>
      <c r="F471" s="29" t="s">
        <v>169</v>
      </c>
      <c r="G471" s="29" t="s">
        <v>168</v>
      </c>
      <c r="H471" s="6">
        <f t="shared" si="15"/>
        <v>-2700</v>
      </c>
      <c r="I471" s="24">
        <f t="shared" si="14"/>
        <v>2.3300970873786406</v>
      </c>
      <c r="K471" s="2">
        <v>515</v>
      </c>
    </row>
    <row r="472" spans="2:11" ht="12.75">
      <c r="B472" s="139">
        <v>800</v>
      </c>
      <c r="C472" s="1" t="s">
        <v>158</v>
      </c>
      <c r="D472" s="14" t="s">
        <v>11</v>
      </c>
      <c r="E472" s="1" t="s">
        <v>57</v>
      </c>
      <c r="F472" s="29" t="s">
        <v>169</v>
      </c>
      <c r="G472" s="29" t="s">
        <v>108</v>
      </c>
      <c r="H472" s="6">
        <f t="shared" si="15"/>
        <v>-3500</v>
      </c>
      <c r="I472" s="24">
        <f t="shared" si="14"/>
        <v>1.5533980582524272</v>
      </c>
      <c r="K472" s="2">
        <v>515</v>
      </c>
    </row>
    <row r="473" spans="2:11" ht="12.75">
      <c r="B473" s="139">
        <v>1500</v>
      </c>
      <c r="C473" s="1" t="s">
        <v>160</v>
      </c>
      <c r="D473" s="14" t="s">
        <v>11</v>
      </c>
      <c r="E473" s="1" t="s">
        <v>57</v>
      </c>
      <c r="F473" s="29" t="s">
        <v>169</v>
      </c>
      <c r="G473" s="29" t="s">
        <v>108</v>
      </c>
      <c r="H473" s="6">
        <f t="shared" si="15"/>
        <v>-5000</v>
      </c>
      <c r="I473" s="24">
        <f t="shared" si="14"/>
        <v>2.912621359223301</v>
      </c>
      <c r="K473" s="2">
        <v>515</v>
      </c>
    </row>
    <row r="474" spans="1:11" s="48" customFormat="1" ht="12.75">
      <c r="A474" s="13"/>
      <c r="B474" s="239">
        <f>SUM(B470:B473)</f>
        <v>5000</v>
      </c>
      <c r="C474" s="13" t="s">
        <v>66</v>
      </c>
      <c r="D474" s="13"/>
      <c r="E474" s="13"/>
      <c r="F474" s="20"/>
      <c r="G474" s="20"/>
      <c r="H474" s="46">
        <v>0</v>
      </c>
      <c r="I474" s="47">
        <f t="shared" si="14"/>
        <v>9.70873786407767</v>
      </c>
      <c r="K474" s="2">
        <v>515</v>
      </c>
    </row>
    <row r="475" spans="2:11" ht="12.75">
      <c r="B475" s="139"/>
      <c r="D475" s="14"/>
      <c r="H475" s="6">
        <f t="shared" si="15"/>
        <v>0</v>
      </c>
      <c r="I475" s="24">
        <f t="shared" si="14"/>
        <v>0</v>
      </c>
      <c r="K475" s="2">
        <v>515</v>
      </c>
    </row>
    <row r="476" spans="2:11" ht="12.75">
      <c r="B476" s="139"/>
      <c r="D476" s="14"/>
      <c r="H476" s="6">
        <f t="shared" si="15"/>
        <v>0</v>
      </c>
      <c r="I476" s="24">
        <f t="shared" si="14"/>
        <v>0</v>
      </c>
      <c r="K476" s="2">
        <v>515</v>
      </c>
    </row>
    <row r="477" spans="2:11" ht="12.75">
      <c r="B477" s="139">
        <v>1200</v>
      </c>
      <c r="C477" s="1" t="s">
        <v>24</v>
      </c>
      <c r="D477" s="14" t="s">
        <v>11</v>
      </c>
      <c r="E477" s="1" t="s">
        <v>25</v>
      </c>
      <c r="F477" s="29" t="s">
        <v>169</v>
      </c>
      <c r="G477" s="29" t="s">
        <v>168</v>
      </c>
      <c r="H477" s="6">
        <f t="shared" si="15"/>
        <v>-1200</v>
      </c>
      <c r="I477" s="24">
        <f t="shared" si="14"/>
        <v>2.3300970873786406</v>
      </c>
      <c r="K477" s="2">
        <v>515</v>
      </c>
    </row>
    <row r="478" spans="2:11" ht="12.75">
      <c r="B478" s="139">
        <v>800</v>
      </c>
      <c r="C478" s="1" t="s">
        <v>24</v>
      </c>
      <c r="D478" s="14" t="s">
        <v>11</v>
      </c>
      <c r="E478" s="1" t="s">
        <v>25</v>
      </c>
      <c r="F478" s="29" t="s">
        <v>169</v>
      </c>
      <c r="G478" s="29" t="s">
        <v>168</v>
      </c>
      <c r="H478" s="6">
        <f t="shared" si="15"/>
        <v>-2000</v>
      </c>
      <c r="I478" s="24">
        <f t="shared" si="14"/>
        <v>1.5533980582524272</v>
      </c>
      <c r="K478" s="2">
        <v>515</v>
      </c>
    </row>
    <row r="479" spans="1:11" s="48" customFormat="1" ht="12.75">
      <c r="A479" s="13"/>
      <c r="B479" s="239">
        <f>SUM(B477:B478)</f>
        <v>2000</v>
      </c>
      <c r="C479" s="13"/>
      <c r="D479" s="13"/>
      <c r="E479" s="13" t="s">
        <v>25</v>
      </c>
      <c r="F479" s="20"/>
      <c r="G479" s="20"/>
      <c r="H479" s="46">
        <v>0</v>
      </c>
      <c r="I479" s="47">
        <f t="shared" si="14"/>
        <v>3.883495145631068</v>
      </c>
      <c r="K479" s="2">
        <v>515</v>
      </c>
    </row>
    <row r="480" spans="1:11" s="17" customFormat="1" ht="12.75">
      <c r="A480" s="14"/>
      <c r="B480" s="208"/>
      <c r="C480" s="14"/>
      <c r="D480" s="14"/>
      <c r="E480" s="14"/>
      <c r="F480" s="32"/>
      <c r="G480" s="32"/>
      <c r="H480" s="31">
        <v>0</v>
      </c>
      <c r="I480" s="24">
        <f t="shared" si="14"/>
        <v>0</v>
      </c>
      <c r="K480" s="2">
        <v>515</v>
      </c>
    </row>
    <row r="481" spans="1:11" s="17" customFormat="1" ht="12.75">
      <c r="A481" s="14"/>
      <c r="B481" s="208"/>
      <c r="C481" s="14"/>
      <c r="D481" s="14"/>
      <c r="E481" s="14"/>
      <c r="F481" s="32"/>
      <c r="G481" s="32"/>
      <c r="H481" s="31">
        <v>0</v>
      </c>
      <c r="I481" s="24">
        <f t="shared" si="14"/>
        <v>0</v>
      </c>
      <c r="K481" s="2">
        <v>515</v>
      </c>
    </row>
    <row r="482" spans="2:11" ht="12.75">
      <c r="B482" s="139">
        <v>5000</v>
      </c>
      <c r="C482" s="1" t="s">
        <v>72</v>
      </c>
      <c r="D482" s="14" t="s">
        <v>11</v>
      </c>
      <c r="E482" s="1" t="s">
        <v>57</v>
      </c>
      <c r="F482" s="29" t="s">
        <v>167</v>
      </c>
      <c r="G482" s="29" t="s">
        <v>168</v>
      </c>
      <c r="H482" s="6">
        <f>H479-B482</f>
        <v>-5000</v>
      </c>
      <c r="I482" s="24">
        <f t="shared" si="14"/>
        <v>9.70873786407767</v>
      </c>
      <c r="K482" s="2">
        <v>515</v>
      </c>
    </row>
    <row r="483" spans="1:11" s="48" customFormat="1" ht="12.75">
      <c r="A483" s="13"/>
      <c r="B483" s="239">
        <v>5000</v>
      </c>
      <c r="C483" s="13" t="s">
        <v>72</v>
      </c>
      <c r="D483" s="13"/>
      <c r="E483" s="13"/>
      <c r="F483" s="20"/>
      <c r="G483" s="20"/>
      <c r="H483" s="46">
        <v>0</v>
      </c>
      <c r="I483" s="47">
        <f t="shared" si="14"/>
        <v>9.70873786407767</v>
      </c>
      <c r="K483" s="2">
        <v>515</v>
      </c>
    </row>
    <row r="484" spans="1:11" s="17" customFormat="1" ht="12.75">
      <c r="A484" s="14"/>
      <c r="B484" s="208"/>
      <c r="C484" s="14"/>
      <c r="D484" s="14"/>
      <c r="E484" s="14"/>
      <c r="F484" s="32"/>
      <c r="G484" s="32"/>
      <c r="H484" s="31">
        <v>0</v>
      </c>
      <c r="I484" s="24">
        <f t="shared" si="14"/>
        <v>0</v>
      </c>
      <c r="K484" s="2">
        <v>515</v>
      </c>
    </row>
    <row r="485" spans="2:11" ht="12.75">
      <c r="B485" s="139"/>
      <c r="D485" s="14"/>
      <c r="H485" s="6">
        <f>H483-B485</f>
        <v>0</v>
      </c>
      <c r="I485" s="24">
        <f t="shared" si="14"/>
        <v>0</v>
      </c>
      <c r="K485" s="2">
        <v>515</v>
      </c>
    </row>
    <row r="486" spans="2:11" ht="12.75">
      <c r="B486" s="139">
        <v>2000</v>
      </c>
      <c r="C486" s="1" t="s">
        <v>67</v>
      </c>
      <c r="D486" s="14" t="s">
        <v>11</v>
      </c>
      <c r="E486" s="1" t="s">
        <v>57</v>
      </c>
      <c r="F486" s="29" t="s">
        <v>169</v>
      </c>
      <c r="G486" s="29" t="s">
        <v>168</v>
      </c>
      <c r="H486" s="6">
        <f t="shared" si="15"/>
        <v>-2000</v>
      </c>
      <c r="I486" s="24">
        <f t="shared" si="14"/>
        <v>3.883495145631068</v>
      </c>
      <c r="K486" s="2">
        <v>515</v>
      </c>
    </row>
    <row r="487" spans="1:11" s="48" customFormat="1" ht="12.75">
      <c r="A487" s="13"/>
      <c r="B487" s="239">
        <v>2000</v>
      </c>
      <c r="C487" s="13" t="s">
        <v>67</v>
      </c>
      <c r="D487" s="13"/>
      <c r="E487" s="13"/>
      <c r="F487" s="20"/>
      <c r="G487" s="20"/>
      <c r="H487" s="46">
        <v>0</v>
      </c>
      <c r="I487" s="47">
        <f t="shared" si="14"/>
        <v>3.883495145631068</v>
      </c>
      <c r="K487" s="2">
        <v>515</v>
      </c>
    </row>
    <row r="488" spans="2:11" ht="12.75">
      <c r="B488" s="139"/>
      <c r="D488" s="14"/>
      <c r="H488" s="6">
        <f t="shared" si="15"/>
        <v>0</v>
      </c>
      <c r="I488" s="24">
        <f t="shared" si="14"/>
        <v>0</v>
      </c>
      <c r="K488" s="2">
        <v>515</v>
      </c>
    </row>
    <row r="489" spans="2:11" ht="12.75">
      <c r="B489" s="139"/>
      <c r="H489" s="6">
        <f t="shared" si="15"/>
        <v>0</v>
      </c>
      <c r="I489" s="24">
        <f t="shared" si="14"/>
        <v>0</v>
      </c>
      <c r="K489" s="2">
        <v>515</v>
      </c>
    </row>
    <row r="490" spans="2:11" ht="12.75">
      <c r="B490" s="139">
        <v>500</v>
      </c>
      <c r="C490" s="1" t="s">
        <v>68</v>
      </c>
      <c r="D490" s="14" t="s">
        <v>11</v>
      </c>
      <c r="E490" s="1" t="s">
        <v>69</v>
      </c>
      <c r="F490" s="29" t="s">
        <v>169</v>
      </c>
      <c r="G490" s="29" t="s">
        <v>168</v>
      </c>
      <c r="H490" s="6">
        <f t="shared" si="15"/>
        <v>-500</v>
      </c>
      <c r="I490" s="24">
        <f t="shared" si="14"/>
        <v>0.970873786407767</v>
      </c>
      <c r="K490" s="2">
        <v>515</v>
      </c>
    </row>
    <row r="491" spans="2:11" ht="12.75">
      <c r="B491" s="139">
        <v>500</v>
      </c>
      <c r="C491" s="1" t="s">
        <v>68</v>
      </c>
      <c r="D491" s="14" t="s">
        <v>11</v>
      </c>
      <c r="E491" s="1" t="s">
        <v>69</v>
      </c>
      <c r="F491" s="29" t="s">
        <v>169</v>
      </c>
      <c r="G491" s="29" t="s">
        <v>108</v>
      </c>
      <c r="H491" s="6">
        <f t="shared" si="15"/>
        <v>-1000</v>
      </c>
      <c r="I491" s="24">
        <f t="shared" si="14"/>
        <v>0.970873786407767</v>
      </c>
      <c r="K491" s="2">
        <v>515</v>
      </c>
    </row>
    <row r="492" spans="1:11" s="48" customFormat="1" ht="12.75">
      <c r="A492" s="13"/>
      <c r="B492" s="239">
        <f>SUM(B490:B491)</f>
        <v>1000</v>
      </c>
      <c r="C492" s="13"/>
      <c r="D492" s="13"/>
      <c r="E492" s="13" t="s">
        <v>69</v>
      </c>
      <c r="F492" s="20"/>
      <c r="G492" s="20"/>
      <c r="H492" s="46">
        <v>0</v>
      </c>
      <c r="I492" s="47">
        <f t="shared" si="14"/>
        <v>1.941747572815534</v>
      </c>
      <c r="K492" s="2">
        <v>515</v>
      </c>
    </row>
    <row r="493" spans="2:11" ht="12.75">
      <c r="B493" s="139"/>
      <c r="H493" s="6">
        <f t="shared" si="15"/>
        <v>0</v>
      </c>
      <c r="I493" s="24">
        <f t="shared" si="14"/>
        <v>0</v>
      </c>
      <c r="K493" s="2">
        <v>515</v>
      </c>
    </row>
    <row r="494" spans="2:11" ht="12.75">
      <c r="B494" s="139"/>
      <c r="H494" s="6">
        <f t="shared" si="15"/>
        <v>0</v>
      </c>
      <c r="I494" s="24">
        <f t="shared" si="14"/>
        <v>0</v>
      </c>
      <c r="K494" s="2">
        <v>515</v>
      </c>
    </row>
    <row r="495" spans="2:11" ht="12.75">
      <c r="B495" s="139"/>
      <c r="H495" s="6">
        <f t="shared" si="15"/>
        <v>0</v>
      </c>
      <c r="I495" s="24">
        <f t="shared" si="14"/>
        <v>0</v>
      </c>
      <c r="K495" s="2">
        <v>515</v>
      </c>
    </row>
    <row r="496" spans="2:11" ht="12.75">
      <c r="B496" s="139"/>
      <c r="H496" s="6">
        <f t="shared" si="15"/>
        <v>0</v>
      </c>
      <c r="I496" s="24">
        <f t="shared" si="14"/>
        <v>0</v>
      </c>
      <c r="K496" s="2">
        <v>515</v>
      </c>
    </row>
    <row r="497" spans="1:11" s="48" customFormat="1" ht="12.75">
      <c r="A497" s="13"/>
      <c r="B497" s="239">
        <f>+B501+B508+B513+B517+B521+B526</f>
        <v>24000</v>
      </c>
      <c r="C497" s="49" t="s">
        <v>172</v>
      </c>
      <c r="D497" s="50" t="s">
        <v>177</v>
      </c>
      <c r="E497" s="49" t="s">
        <v>166</v>
      </c>
      <c r="F497" s="20"/>
      <c r="G497" s="20"/>
      <c r="H497" s="46">
        <f t="shared" si="15"/>
        <v>-24000</v>
      </c>
      <c r="I497" s="47">
        <f t="shared" si="14"/>
        <v>46.601941747572816</v>
      </c>
      <c r="K497" s="2">
        <v>515</v>
      </c>
    </row>
    <row r="498" spans="2:11" ht="12.75">
      <c r="B498" s="139"/>
      <c r="H498" s="6">
        <v>0</v>
      </c>
      <c r="I498" s="24">
        <f t="shared" si="14"/>
        <v>0</v>
      </c>
      <c r="K498" s="2">
        <v>515</v>
      </c>
    </row>
    <row r="499" spans="2:11" ht="12.75">
      <c r="B499" s="139"/>
      <c r="H499" s="6">
        <f t="shared" si="15"/>
        <v>0</v>
      </c>
      <c r="I499" s="24">
        <f t="shared" si="14"/>
        <v>0</v>
      </c>
      <c r="K499" s="2">
        <v>515</v>
      </c>
    </row>
    <row r="500" spans="2:11" ht="12.75">
      <c r="B500" s="139">
        <v>6000</v>
      </c>
      <c r="C500" s="1" t="s">
        <v>0</v>
      </c>
      <c r="D500" s="1" t="s">
        <v>11</v>
      </c>
      <c r="E500" s="1" t="s">
        <v>30</v>
      </c>
      <c r="F500" s="45" t="s">
        <v>173</v>
      </c>
      <c r="G500" s="29" t="s">
        <v>115</v>
      </c>
      <c r="H500" s="6">
        <f t="shared" si="15"/>
        <v>-6000</v>
      </c>
      <c r="I500" s="24">
        <f aca="true" t="shared" si="16" ref="I500:I596">+B500/K500</f>
        <v>11.650485436893204</v>
      </c>
      <c r="K500" s="2">
        <v>515</v>
      </c>
    </row>
    <row r="501" spans="1:11" s="48" customFormat="1" ht="12.75">
      <c r="A501" s="13"/>
      <c r="B501" s="239">
        <v>6000</v>
      </c>
      <c r="C501" s="13" t="s">
        <v>0</v>
      </c>
      <c r="D501" s="13"/>
      <c r="E501" s="13"/>
      <c r="F501" s="20"/>
      <c r="G501" s="20"/>
      <c r="H501" s="46">
        <v>0</v>
      </c>
      <c r="I501" s="47">
        <f t="shared" si="16"/>
        <v>11.650485436893204</v>
      </c>
      <c r="K501" s="2">
        <v>515</v>
      </c>
    </row>
    <row r="502" spans="2:11" ht="12.75">
      <c r="B502" s="139"/>
      <c r="H502" s="6">
        <f t="shared" si="15"/>
        <v>0</v>
      </c>
      <c r="I502" s="24">
        <f t="shared" si="16"/>
        <v>0</v>
      </c>
      <c r="K502" s="2">
        <v>515</v>
      </c>
    </row>
    <row r="503" spans="2:11" ht="12.75">
      <c r="B503" s="139"/>
      <c r="H503" s="6">
        <f t="shared" si="15"/>
        <v>0</v>
      </c>
      <c r="I503" s="24">
        <f t="shared" si="16"/>
        <v>0</v>
      </c>
      <c r="K503" s="2">
        <v>515</v>
      </c>
    </row>
    <row r="504" spans="2:11" ht="12.75">
      <c r="B504" s="139">
        <v>1200</v>
      </c>
      <c r="C504" s="1" t="s">
        <v>157</v>
      </c>
      <c r="D504" s="14" t="s">
        <v>11</v>
      </c>
      <c r="E504" s="1" t="s">
        <v>57</v>
      </c>
      <c r="F504" s="29" t="s">
        <v>175</v>
      </c>
      <c r="G504" s="29" t="s">
        <v>115</v>
      </c>
      <c r="H504" s="6">
        <f t="shared" si="15"/>
        <v>-1200</v>
      </c>
      <c r="I504" s="24">
        <f t="shared" si="16"/>
        <v>2.3300970873786406</v>
      </c>
      <c r="K504" s="2">
        <v>515</v>
      </c>
    </row>
    <row r="505" spans="2:11" ht="12.75">
      <c r="B505" s="139">
        <v>1500</v>
      </c>
      <c r="C505" s="1" t="s">
        <v>156</v>
      </c>
      <c r="D505" s="14" t="s">
        <v>11</v>
      </c>
      <c r="E505" s="1" t="s">
        <v>57</v>
      </c>
      <c r="F505" s="29" t="s">
        <v>175</v>
      </c>
      <c r="G505" s="29" t="s">
        <v>115</v>
      </c>
      <c r="H505" s="6">
        <f t="shared" si="15"/>
        <v>-2700</v>
      </c>
      <c r="I505" s="24">
        <f t="shared" si="16"/>
        <v>2.912621359223301</v>
      </c>
      <c r="K505" s="2">
        <v>515</v>
      </c>
    </row>
    <row r="506" spans="2:11" ht="12.75">
      <c r="B506" s="242">
        <v>1100</v>
      </c>
      <c r="C506" s="1" t="s">
        <v>158</v>
      </c>
      <c r="D506" s="14" t="s">
        <v>11</v>
      </c>
      <c r="E506" s="1" t="s">
        <v>57</v>
      </c>
      <c r="F506" s="29" t="s">
        <v>175</v>
      </c>
      <c r="G506" s="29" t="s">
        <v>115</v>
      </c>
      <c r="H506" s="6">
        <f t="shared" si="15"/>
        <v>-3800</v>
      </c>
      <c r="I506" s="24">
        <f t="shared" si="16"/>
        <v>2.1359223300970873</v>
      </c>
      <c r="K506" s="2">
        <v>515</v>
      </c>
    </row>
    <row r="507" spans="1:11" s="17" customFormat="1" ht="12.75">
      <c r="A507" s="14"/>
      <c r="B507" s="208">
        <v>2400</v>
      </c>
      <c r="C507" s="14" t="s">
        <v>160</v>
      </c>
      <c r="D507" s="14" t="s">
        <v>11</v>
      </c>
      <c r="E507" s="14" t="s">
        <v>57</v>
      </c>
      <c r="F507" s="32" t="s">
        <v>175</v>
      </c>
      <c r="G507" s="32" t="s">
        <v>118</v>
      </c>
      <c r="H507" s="6">
        <f t="shared" si="15"/>
        <v>-6200</v>
      </c>
      <c r="I507" s="43">
        <f t="shared" si="16"/>
        <v>4.660194174757281</v>
      </c>
      <c r="K507" s="2">
        <v>515</v>
      </c>
    </row>
    <row r="508" spans="1:11" s="48" customFormat="1" ht="12.75">
      <c r="A508" s="13"/>
      <c r="B508" s="239">
        <f>SUM(B504:B507)</f>
        <v>6200</v>
      </c>
      <c r="C508" s="13" t="s">
        <v>66</v>
      </c>
      <c r="D508" s="13"/>
      <c r="E508" s="13"/>
      <c r="F508" s="20"/>
      <c r="G508" s="20"/>
      <c r="H508" s="46">
        <v>0</v>
      </c>
      <c r="I508" s="47">
        <f t="shared" si="16"/>
        <v>12.03883495145631</v>
      </c>
      <c r="K508" s="2">
        <v>515</v>
      </c>
    </row>
    <row r="509" spans="2:11" ht="12.75">
      <c r="B509" s="139"/>
      <c r="D509" s="14"/>
      <c r="H509" s="6">
        <f t="shared" si="15"/>
        <v>0</v>
      </c>
      <c r="I509" s="24">
        <f t="shared" si="16"/>
        <v>0</v>
      </c>
      <c r="K509" s="2">
        <v>515</v>
      </c>
    </row>
    <row r="510" spans="2:11" ht="12.75">
      <c r="B510" s="139"/>
      <c r="D510" s="14"/>
      <c r="H510" s="6">
        <f t="shared" si="15"/>
        <v>0</v>
      </c>
      <c r="I510" s="24">
        <f t="shared" si="16"/>
        <v>0</v>
      </c>
      <c r="K510" s="2">
        <v>515</v>
      </c>
    </row>
    <row r="511" spans="2:11" ht="12.75">
      <c r="B511" s="139">
        <v>2000</v>
      </c>
      <c r="C511" s="1" t="s">
        <v>24</v>
      </c>
      <c r="D511" s="14" t="s">
        <v>11</v>
      </c>
      <c r="E511" s="1" t="s">
        <v>25</v>
      </c>
      <c r="F511" s="29" t="s">
        <v>175</v>
      </c>
      <c r="G511" s="29" t="s">
        <v>115</v>
      </c>
      <c r="H511" s="6">
        <f t="shared" si="15"/>
        <v>-2000</v>
      </c>
      <c r="I511" s="24">
        <f t="shared" si="16"/>
        <v>3.883495145631068</v>
      </c>
      <c r="K511" s="2">
        <v>515</v>
      </c>
    </row>
    <row r="512" spans="2:11" ht="12.75">
      <c r="B512" s="139">
        <v>1300</v>
      </c>
      <c r="C512" s="1" t="s">
        <v>24</v>
      </c>
      <c r="D512" s="14" t="s">
        <v>11</v>
      </c>
      <c r="E512" s="1" t="s">
        <v>25</v>
      </c>
      <c r="F512" s="29" t="s">
        <v>175</v>
      </c>
      <c r="G512" s="29" t="s">
        <v>115</v>
      </c>
      <c r="H512" s="6">
        <f>H511-B512</f>
        <v>-3300</v>
      </c>
      <c r="I512" s="24">
        <f t="shared" si="16"/>
        <v>2.5242718446601944</v>
      </c>
      <c r="K512" s="2">
        <v>515</v>
      </c>
    </row>
    <row r="513" spans="1:11" s="48" customFormat="1" ht="12.75">
      <c r="A513" s="13"/>
      <c r="B513" s="239">
        <f>SUM(B511:B512)</f>
        <v>3300</v>
      </c>
      <c r="C513" s="13"/>
      <c r="D513" s="13"/>
      <c r="E513" s="13" t="s">
        <v>25</v>
      </c>
      <c r="F513" s="20"/>
      <c r="G513" s="20"/>
      <c r="H513" s="46">
        <v>0</v>
      </c>
      <c r="I513" s="47">
        <f t="shared" si="16"/>
        <v>6.407766990291262</v>
      </c>
      <c r="K513" s="2">
        <v>515</v>
      </c>
    </row>
    <row r="514" spans="1:11" s="17" customFormat="1" ht="12.75">
      <c r="A514" s="14"/>
      <c r="B514" s="208"/>
      <c r="C514" s="14"/>
      <c r="D514" s="14"/>
      <c r="E514" s="14"/>
      <c r="F514" s="32"/>
      <c r="G514" s="32"/>
      <c r="H514" s="6">
        <f>H513-B514</f>
        <v>0</v>
      </c>
      <c r="I514" s="24">
        <f t="shared" si="16"/>
        <v>0</v>
      </c>
      <c r="K514" s="2">
        <v>515</v>
      </c>
    </row>
    <row r="515" spans="1:11" s="17" customFormat="1" ht="12.75">
      <c r="A515" s="14"/>
      <c r="B515" s="208"/>
      <c r="C515" s="14"/>
      <c r="D515" s="14"/>
      <c r="E515" s="14"/>
      <c r="F515" s="32"/>
      <c r="G515" s="32"/>
      <c r="H515" s="6">
        <f>H514-B515</f>
        <v>0</v>
      </c>
      <c r="I515" s="24">
        <f t="shared" si="16"/>
        <v>0</v>
      </c>
      <c r="K515" s="2">
        <v>515</v>
      </c>
    </row>
    <row r="516" spans="1:11" s="17" customFormat="1" ht="12.75">
      <c r="A516" s="14"/>
      <c r="B516" s="139">
        <v>5000</v>
      </c>
      <c r="C516" s="1" t="s">
        <v>72</v>
      </c>
      <c r="D516" s="14" t="s">
        <v>11</v>
      </c>
      <c r="E516" s="1" t="s">
        <v>57</v>
      </c>
      <c r="F516" s="29" t="s">
        <v>174</v>
      </c>
      <c r="G516" s="29" t="s">
        <v>115</v>
      </c>
      <c r="H516" s="6">
        <f>H515-B516</f>
        <v>-5000</v>
      </c>
      <c r="I516" s="24">
        <f t="shared" si="16"/>
        <v>9.70873786407767</v>
      </c>
      <c r="K516" s="2">
        <v>515</v>
      </c>
    </row>
    <row r="517" spans="1:11" s="48" customFormat="1" ht="12.75">
      <c r="A517" s="13"/>
      <c r="B517" s="239">
        <v>5000</v>
      </c>
      <c r="C517" s="13" t="s">
        <v>67</v>
      </c>
      <c r="D517" s="13" t="s">
        <v>11</v>
      </c>
      <c r="E517" s="13" t="s">
        <v>57</v>
      </c>
      <c r="F517" s="20" t="s">
        <v>175</v>
      </c>
      <c r="G517" s="20" t="s">
        <v>176</v>
      </c>
      <c r="H517" s="46">
        <f>H513-B517</f>
        <v>-5000</v>
      </c>
      <c r="I517" s="47">
        <f t="shared" si="16"/>
        <v>9.70873786407767</v>
      </c>
      <c r="K517" s="2">
        <v>515</v>
      </c>
    </row>
    <row r="518" spans="2:11" ht="12.75">
      <c r="B518" s="139"/>
      <c r="D518" s="14"/>
      <c r="H518" s="6">
        <v>0</v>
      </c>
      <c r="I518" s="24">
        <f t="shared" si="16"/>
        <v>0</v>
      </c>
      <c r="K518" s="2">
        <v>515</v>
      </c>
    </row>
    <row r="519" spans="2:11" ht="12.75">
      <c r="B519" s="139"/>
      <c r="D519" s="14"/>
      <c r="H519" s="6">
        <f aca="true" t="shared" si="17" ref="H519:H608">H518-B519</f>
        <v>0</v>
      </c>
      <c r="I519" s="24">
        <f t="shared" si="16"/>
        <v>0</v>
      </c>
      <c r="K519" s="2">
        <v>515</v>
      </c>
    </row>
    <row r="520" spans="2:11" ht="12.75">
      <c r="B520" s="139">
        <v>2000</v>
      </c>
      <c r="C520" s="1" t="s">
        <v>67</v>
      </c>
      <c r="D520" s="14" t="s">
        <v>11</v>
      </c>
      <c r="E520" s="1" t="s">
        <v>57</v>
      </c>
      <c r="F520" s="29" t="s">
        <v>175</v>
      </c>
      <c r="G520" s="29" t="s">
        <v>176</v>
      </c>
      <c r="H520" s="6">
        <f t="shared" si="17"/>
        <v>-2000</v>
      </c>
      <c r="I520" s="24">
        <f t="shared" si="16"/>
        <v>3.883495145631068</v>
      </c>
      <c r="K520" s="2">
        <v>515</v>
      </c>
    </row>
    <row r="521" spans="1:11" s="48" customFormat="1" ht="12.75">
      <c r="A521" s="13"/>
      <c r="B521" s="239">
        <v>2000</v>
      </c>
      <c r="C521" s="13" t="s">
        <v>67</v>
      </c>
      <c r="D521" s="13"/>
      <c r="E521" s="13"/>
      <c r="F521" s="20"/>
      <c r="G521" s="20"/>
      <c r="H521" s="46">
        <v>0</v>
      </c>
      <c r="I521" s="47">
        <f t="shared" si="16"/>
        <v>3.883495145631068</v>
      </c>
      <c r="K521" s="2">
        <v>515</v>
      </c>
    </row>
    <row r="522" spans="2:11" ht="12.75">
      <c r="B522" s="139"/>
      <c r="D522" s="14"/>
      <c r="H522" s="6">
        <f t="shared" si="17"/>
        <v>0</v>
      </c>
      <c r="I522" s="24"/>
      <c r="K522" s="2">
        <v>515</v>
      </c>
    </row>
    <row r="523" spans="2:11" ht="12.75">
      <c r="B523" s="139"/>
      <c r="H523" s="6">
        <f t="shared" si="17"/>
        <v>0</v>
      </c>
      <c r="I523" s="24">
        <f t="shared" si="16"/>
        <v>0</v>
      </c>
      <c r="K523" s="2">
        <v>515</v>
      </c>
    </row>
    <row r="524" spans="2:11" ht="12.75">
      <c r="B524" s="139">
        <v>500</v>
      </c>
      <c r="C524" s="3" t="s">
        <v>68</v>
      </c>
      <c r="D524" s="14" t="s">
        <v>11</v>
      </c>
      <c r="E524" s="1" t="s">
        <v>69</v>
      </c>
      <c r="F524" s="29" t="s">
        <v>175</v>
      </c>
      <c r="G524" s="29" t="s">
        <v>115</v>
      </c>
      <c r="H524" s="6">
        <f t="shared" si="17"/>
        <v>-500</v>
      </c>
      <c r="I524" s="24">
        <f t="shared" si="16"/>
        <v>0.970873786407767</v>
      </c>
      <c r="K524" s="2">
        <v>515</v>
      </c>
    </row>
    <row r="525" spans="2:11" ht="12.75">
      <c r="B525" s="243">
        <v>1000</v>
      </c>
      <c r="C525" s="1" t="s">
        <v>68</v>
      </c>
      <c r="D525" s="14" t="s">
        <v>11</v>
      </c>
      <c r="E525" s="1" t="s">
        <v>69</v>
      </c>
      <c r="F525" s="29" t="s">
        <v>175</v>
      </c>
      <c r="G525" s="29" t="s">
        <v>118</v>
      </c>
      <c r="H525" s="6">
        <f t="shared" si="17"/>
        <v>-1500</v>
      </c>
      <c r="I525" s="24">
        <f t="shared" si="16"/>
        <v>1.941747572815534</v>
      </c>
      <c r="K525" s="2">
        <v>515</v>
      </c>
    </row>
    <row r="526" spans="1:11" s="48" customFormat="1" ht="12.75">
      <c r="A526" s="13"/>
      <c r="B526" s="239">
        <f>SUM(B524:B525)</f>
        <v>1500</v>
      </c>
      <c r="C526" s="13"/>
      <c r="D526" s="13"/>
      <c r="E526" s="13" t="s">
        <v>69</v>
      </c>
      <c r="F526" s="20"/>
      <c r="G526" s="20"/>
      <c r="H526" s="46">
        <v>0</v>
      </c>
      <c r="I526" s="47">
        <f t="shared" si="16"/>
        <v>2.912621359223301</v>
      </c>
      <c r="K526" s="2">
        <v>515</v>
      </c>
    </row>
    <row r="527" spans="2:11" ht="12.75">
      <c r="B527" s="139"/>
      <c r="H527" s="6">
        <f t="shared" si="17"/>
        <v>0</v>
      </c>
      <c r="I527" s="24">
        <f t="shared" si="16"/>
        <v>0</v>
      </c>
      <c r="K527" s="2">
        <v>515</v>
      </c>
    </row>
    <row r="528" spans="2:11" ht="12.75">
      <c r="B528" s="139"/>
      <c r="H528" s="6">
        <f t="shared" si="17"/>
        <v>0</v>
      </c>
      <c r="I528" s="24">
        <f t="shared" si="16"/>
        <v>0</v>
      </c>
      <c r="K528" s="2">
        <v>515</v>
      </c>
    </row>
    <row r="529" spans="2:11" ht="12.75">
      <c r="B529" s="139"/>
      <c r="H529" s="6">
        <f t="shared" si="17"/>
        <v>0</v>
      </c>
      <c r="I529" s="24">
        <f t="shared" si="16"/>
        <v>0</v>
      </c>
      <c r="K529" s="2">
        <v>515</v>
      </c>
    </row>
    <row r="530" spans="2:11" ht="12.75">
      <c r="B530" s="139"/>
      <c r="H530" s="6">
        <f t="shared" si="17"/>
        <v>0</v>
      </c>
      <c r="I530" s="24">
        <f t="shared" si="16"/>
        <v>0</v>
      </c>
      <c r="K530" s="2">
        <v>515</v>
      </c>
    </row>
    <row r="531" spans="1:11" s="48" customFormat="1" ht="12.75">
      <c r="A531" s="13"/>
      <c r="B531" s="239">
        <f>+B537+B545+B554</f>
        <v>31000</v>
      </c>
      <c r="C531" s="49" t="s">
        <v>299</v>
      </c>
      <c r="D531" s="50" t="s">
        <v>303</v>
      </c>
      <c r="E531" s="49" t="s">
        <v>104</v>
      </c>
      <c r="F531" s="20"/>
      <c r="G531" s="20"/>
      <c r="H531" s="46">
        <f t="shared" si="17"/>
        <v>-31000</v>
      </c>
      <c r="I531" s="47">
        <f t="shared" si="16"/>
        <v>60.19417475728155</v>
      </c>
      <c r="K531" s="2">
        <v>515</v>
      </c>
    </row>
    <row r="532" spans="2:11" ht="12.75">
      <c r="B532" s="139"/>
      <c r="H532" s="6">
        <v>0</v>
      </c>
      <c r="I532" s="24">
        <f t="shared" si="16"/>
        <v>0</v>
      </c>
      <c r="K532" s="2">
        <v>515</v>
      </c>
    </row>
    <row r="533" spans="2:11" ht="12.75">
      <c r="B533" s="139"/>
      <c r="H533" s="6">
        <f t="shared" si="17"/>
        <v>0</v>
      </c>
      <c r="I533" s="24">
        <f t="shared" si="16"/>
        <v>0</v>
      </c>
      <c r="K533" s="2">
        <v>515</v>
      </c>
    </row>
    <row r="534" spans="2:11" ht="12.75">
      <c r="B534" s="139">
        <v>2500</v>
      </c>
      <c r="C534" s="1" t="s">
        <v>0</v>
      </c>
      <c r="D534" s="1" t="s">
        <v>11</v>
      </c>
      <c r="E534" s="1" t="s">
        <v>32</v>
      </c>
      <c r="F534" s="54" t="s">
        <v>300</v>
      </c>
      <c r="G534" s="29" t="s">
        <v>106</v>
      </c>
      <c r="H534" s="6">
        <f t="shared" si="17"/>
        <v>-2500</v>
      </c>
      <c r="I534" s="24">
        <f t="shared" si="16"/>
        <v>4.854368932038835</v>
      </c>
      <c r="K534" s="2">
        <v>515</v>
      </c>
    </row>
    <row r="535" spans="2:11" ht="12.75">
      <c r="B535" s="139">
        <v>2500</v>
      </c>
      <c r="C535" s="1" t="s">
        <v>0</v>
      </c>
      <c r="D535" s="14" t="s">
        <v>11</v>
      </c>
      <c r="E535" s="1" t="s">
        <v>61</v>
      </c>
      <c r="F535" s="32" t="s">
        <v>301</v>
      </c>
      <c r="G535" s="29" t="s">
        <v>168</v>
      </c>
      <c r="H535" s="6">
        <f t="shared" si="17"/>
        <v>-5000</v>
      </c>
      <c r="I535" s="24">
        <f t="shared" si="16"/>
        <v>4.854368932038835</v>
      </c>
      <c r="K535" s="2">
        <v>515</v>
      </c>
    </row>
    <row r="536" spans="2:11" ht="12.75">
      <c r="B536" s="139">
        <v>2500</v>
      </c>
      <c r="C536" s="1" t="s">
        <v>0</v>
      </c>
      <c r="D536" s="14" t="s">
        <v>11</v>
      </c>
      <c r="E536" s="1" t="s">
        <v>61</v>
      </c>
      <c r="F536" s="32" t="s">
        <v>302</v>
      </c>
      <c r="G536" s="29" t="s">
        <v>109</v>
      </c>
      <c r="H536" s="6">
        <f t="shared" si="17"/>
        <v>-7500</v>
      </c>
      <c r="I536" s="24">
        <f t="shared" si="16"/>
        <v>4.854368932038835</v>
      </c>
      <c r="K536" s="2">
        <v>515</v>
      </c>
    </row>
    <row r="537" spans="1:11" s="48" customFormat="1" ht="12.75">
      <c r="A537" s="13"/>
      <c r="B537" s="239">
        <f>SUM(B534:B536)</f>
        <v>7500</v>
      </c>
      <c r="C537" s="13" t="s">
        <v>0</v>
      </c>
      <c r="D537" s="13"/>
      <c r="E537" s="13"/>
      <c r="F537" s="20"/>
      <c r="G537" s="20"/>
      <c r="H537" s="46">
        <v>0</v>
      </c>
      <c r="I537" s="47">
        <f t="shared" si="16"/>
        <v>14.563106796116505</v>
      </c>
      <c r="K537" s="2">
        <v>515</v>
      </c>
    </row>
    <row r="538" spans="2:11" ht="12.75">
      <c r="B538" s="139"/>
      <c r="H538" s="6">
        <f t="shared" si="17"/>
        <v>0</v>
      </c>
      <c r="I538" s="24">
        <f t="shared" si="16"/>
        <v>0</v>
      </c>
      <c r="K538" s="2">
        <v>515</v>
      </c>
    </row>
    <row r="539" spans="2:11" ht="12.75">
      <c r="B539" s="139"/>
      <c r="H539" s="6">
        <f t="shared" si="17"/>
        <v>0</v>
      </c>
      <c r="I539" s="24">
        <f t="shared" si="16"/>
        <v>0</v>
      </c>
      <c r="K539" s="2">
        <v>515</v>
      </c>
    </row>
    <row r="540" spans="2:11" ht="12.75">
      <c r="B540" s="139">
        <v>3000</v>
      </c>
      <c r="C540" s="1" t="s">
        <v>24</v>
      </c>
      <c r="D540" s="14" t="s">
        <v>11</v>
      </c>
      <c r="E540" s="1" t="s">
        <v>25</v>
      </c>
      <c r="F540" s="32" t="s">
        <v>305</v>
      </c>
      <c r="G540" s="29" t="s">
        <v>108</v>
      </c>
      <c r="H540" s="6">
        <f t="shared" si="17"/>
        <v>-3000</v>
      </c>
      <c r="I540" s="24">
        <f t="shared" si="16"/>
        <v>5.825242718446602</v>
      </c>
      <c r="K540" s="2">
        <v>515</v>
      </c>
    </row>
    <row r="541" spans="2:11" ht="12.75">
      <c r="B541" s="139">
        <v>3400</v>
      </c>
      <c r="C541" s="1" t="s">
        <v>24</v>
      </c>
      <c r="D541" s="14" t="s">
        <v>11</v>
      </c>
      <c r="E541" s="1" t="s">
        <v>25</v>
      </c>
      <c r="F541" s="32" t="s">
        <v>305</v>
      </c>
      <c r="G541" s="29" t="s">
        <v>109</v>
      </c>
      <c r="H541" s="6">
        <f t="shared" si="17"/>
        <v>-6400</v>
      </c>
      <c r="I541" s="24">
        <f t="shared" si="16"/>
        <v>6.601941747572815</v>
      </c>
      <c r="K541" s="2">
        <v>515</v>
      </c>
    </row>
    <row r="542" spans="2:11" ht="12.75">
      <c r="B542" s="139">
        <v>1800</v>
      </c>
      <c r="C542" s="1" t="s">
        <v>24</v>
      </c>
      <c r="D542" s="14" t="s">
        <v>11</v>
      </c>
      <c r="E542" s="1" t="s">
        <v>25</v>
      </c>
      <c r="F542" s="32" t="s">
        <v>305</v>
      </c>
      <c r="G542" s="29" t="s">
        <v>110</v>
      </c>
      <c r="H542" s="6">
        <f t="shared" si="17"/>
        <v>-8200</v>
      </c>
      <c r="I542" s="24">
        <f t="shared" si="16"/>
        <v>3.495145631067961</v>
      </c>
      <c r="K542" s="2">
        <v>515</v>
      </c>
    </row>
    <row r="543" spans="2:11" ht="12.75">
      <c r="B543" s="139">
        <v>1600</v>
      </c>
      <c r="C543" s="1" t="s">
        <v>24</v>
      </c>
      <c r="D543" s="14" t="s">
        <v>11</v>
      </c>
      <c r="E543" s="1" t="s">
        <v>25</v>
      </c>
      <c r="F543" s="32" t="s">
        <v>305</v>
      </c>
      <c r="G543" s="29" t="s">
        <v>111</v>
      </c>
      <c r="H543" s="6">
        <f t="shared" si="17"/>
        <v>-9800</v>
      </c>
      <c r="I543" s="24">
        <f t="shared" si="16"/>
        <v>3.1067961165048543</v>
      </c>
      <c r="K543" s="2">
        <v>515</v>
      </c>
    </row>
    <row r="544" spans="2:11" ht="12.75">
      <c r="B544" s="139">
        <v>1700</v>
      </c>
      <c r="C544" s="1" t="s">
        <v>24</v>
      </c>
      <c r="D544" s="14" t="s">
        <v>11</v>
      </c>
      <c r="E544" s="1" t="s">
        <v>25</v>
      </c>
      <c r="F544" s="32" t="s">
        <v>305</v>
      </c>
      <c r="G544" s="29" t="s">
        <v>106</v>
      </c>
      <c r="H544" s="6">
        <f t="shared" si="17"/>
        <v>-11500</v>
      </c>
      <c r="I544" s="24">
        <f t="shared" si="16"/>
        <v>3.3009708737864076</v>
      </c>
      <c r="K544" s="2">
        <v>515</v>
      </c>
    </row>
    <row r="545" spans="1:11" s="48" customFormat="1" ht="12.75">
      <c r="A545" s="13"/>
      <c r="B545" s="239">
        <f>SUM(B540:B544)</f>
        <v>11500</v>
      </c>
      <c r="C545" s="13"/>
      <c r="D545" s="13"/>
      <c r="E545" s="13" t="s">
        <v>25</v>
      </c>
      <c r="F545" s="20"/>
      <c r="G545" s="20"/>
      <c r="H545" s="46">
        <v>0</v>
      </c>
      <c r="I545" s="47">
        <f t="shared" si="16"/>
        <v>22.33009708737864</v>
      </c>
      <c r="K545" s="2">
        <v>515</v>
      </c>
    </row>
    <row r="546" spans="2:11" ht="12.75">
      <c r="B546" s="139"/>
      <c r="H546" s="6">
        <f t="shared" si="17"/>
        <v>0</v>
      </c>
      <c r="I546" s="24">
        <f t="shared" si="16"/>
        <v>0</v>
      </c>
      <c r="K546" s="2">
        <v>515</v>
      </c>
    </row>
    <row r="547" spans="2:11" ht="12.75">
      <c r="B547" s="139"/>
      <c r="H547" s="6">
        <f t="shared" si="17"/>
        <v>0</v>
      </c>
      <c r="I547" s="24">
        <f>+B547/K550</f>
        <v>0</v>
      </c>
      <c r="K547" s="2">
        <v>515</v>
      </c>
    </row>
    <row r="548" spans="2:11" ht="12.75">
      <c r="B548" s="139">
        <v>2000</v>
      </c>
      <c r="C548" s="1" t="s">
        <v>67</v>
      </c>
      <c r="D548" s="14" t="s">
        <v>11</v>
      </c>
      <c r="E548" s="1" t="s">
        <v>57</v>
      </c>
      <c r="F548" s="32" t="s">
        <v>305</v>
      </c>
      <c r="G548" s="29" t="s">
        <v>168</v>
      </c>
      <c r="H548" s="6">
        <f t="shared" si="17"/>
        <v>-2000</v>
      </c>
      <c r="I548" s="24">
        <f aca="true" t="shared" si="18" ref="I548:I555">+B548/K551</f>
        <v>3.883495145631068</v>
      </c>
      <c r="K548" s="2">
        <v>515</v>
      </c>
    </row>
    <row r="549" spans="2:11" ht="12.75">
      <c r="B549" s="139">
        <v>2000</v>
      </c>
      <c r="C549" s="1" t="s">
        <v>67</v>
      </c>
      <c r="D549" s="14" t="s">
        <v>11</v>
      </c>
      <c r="E549" s="1" t="s">
        <v>57</v>
      </c>
      <c r="F549" s="32" t="s">
        <v>305</v>
      </c>
      <c r="G549" s="29" t="s">
        <v>108</v>
      </c>
      <c r="H549" s="6">
        <f t="shared" si="17"/>
        <v>-4000</v>
      </c>
      <c r="I549" s="24">
        <f t="shared" si="18"/>
        <v>3.883495145631068</v>
      </c>
      <c r="K549" s="2">
        <v>515</v>
      </c>
    </row>
    <row r="550" spans="2:11" ht="12.75">
      <c r="B550" s="139">
        <v>2000</v>
      </c>
      <c r="C550" s="1" t="s">
        <v>67</v>
      </c>
      <c r="D550" s="14" t="s">
        <v>11</v>
      </c>
      <c r="E550" s="1" t="s">
        <v>57</v>
      </c>
      <c r="F550" s="32" t="s">
        <v>305</v>
      </c>
      <c r="G550" s="29" t="s">
        <v>109</v>
      </c>
      <c r="H550" s="6">
        <f t="shared" si="17"/>
        <v>-6000</v>
      </c>
      <c r="I550" s="24">
        <f t="shared" si="18"/>
        <v>3.883495145631068</v>
      </c>
      <c r="K550" s="2">
        <v>515</v>
      </c>
    </row>
    <row r="551" spans="2:11" ht="12.75">
      <c r="B551" s="139">
        <v>2000</v>
      </c>
      <c r="C551" s="1" t="s">
        <v>67</v>
      </c>
      <c r="D551" s="14" t="s">
        <v>11</v>
      </c>
      <c r="E551" s="1" t="s">
        <v>57</v>
      </c>
      <c r="F551" s="32" t="s">
        <v>305</v>
      </c>
      <c r="G551" s="29" t="s">
        <v>110</v>
      </c>
      <c r="H551" s="6">
        <f t="shared" si="17"/>
        <v>-8000</v>
      </c>
      <c r="I551" s="24">
        <f t="shared" si="18"/>
        <v>3.883495145631068</v>
      </c>
      <c r="K551" s="2">
        <v>515</v>
      </c>
    </row>
    <row r="552" spans="2:11" ht="12.75">
      <c r="B552" s="139">
        <v>2000</v>
      </c>
      <c r="C552" s="1" t="s">
        <v>67</v>
      </c>
      <c r="D552" s="14" t="s">
        <v>11</v>
      </c>
      <c r="E552" s="1" t="s">
        <v>57</v>
      </c>
      <c r="F552" s="32" t="s">
        <v>305</v>
      </c>
      <c r="G552" s="29" t="s">
        <v>111</v>
      </c>
      <c r="H552" s="6">
        <f t="shared" si="17"/>
        <v>-10000</v>
      </c>
      <c r="I552" s="24">
        <f t="shared" si="18"/>
        <v>3.883495145631068</v>
      </c>
      <c r="K552" s="2">
        <v>515</v>
      </c>
    </row>
    <row r="553" spans="2:11" ht="12.75">
      <c r="B553" s="139">
        <v>2000</v>
      </c>
      <c r="C553" s="1" t="s">
        <v>67</v>
      </c>
      <c r="D553" s="14" t="s">
        <v>11</v>
      </c>
      <c r="E553" s="1" t="s">
        <v>57</v>
      </c>
      <c r="F553" s="32" t="s">
        <v>305</v>
      </c>
      <c r="G553" s="29" t="s">
        <v>106</v>
      </c>
      <c r="H553" s="6">
        <f t="shared" si="17"/>
        <v>-12000</v>
      </c>
      <c r="I553" s="24">
        <f t="shared" si="18"/>
        <v>3.883495145631068</v>
      </c>
      <c r="K553" s="2">
        <v>515</v>
      </c>
    </row>
    <row r="554" spans="1:11" s="48" customFormat="1" ht="12.75">
      <c r="A554" s="13"/>
      <c r="B554" s="239">
        <f>SUM(B548:B553)</f>
        <v>12000</v>
      </c>
      <c r="C554" s="13" t="s">
        <v>67</v>
      </c>
      <c r="D554" s="13"/>
      <c r="E554" s="13"/>
      <c r="F554" s="20"/>
      <c r="G554" s="20"/>
      <c r="H554" s="46">
        <v>0</v>
      </c>
      <c r="I554" s="47">
        <f t="shared" si="18"/>
        <v>23.300970873786408</v>
      </c>
      <c r="K554" s="2">
        <v>515</v>
      </c>
    </row>
    <row r="555" spans="2:11" ht="12.75">
      <c r="B555" s="139"/>
      <c r="H555" s="6">
        <f t="shared" si="17"/>
        <v>0</v>
      </c>
      <c r="I555" s="24">
        <f t="shared" si="18"/>
        <v>0</v>
      </c>
      <c r="K555" s="2">
        <v>515</v>
      </c>
    </row>
    <row r="556" spans="2:11" ht="12.75">
      <c r="B556" s="139"/>
      <c r="H556" s="6">
        <f t="shared" si="17"/>
        <v>0</v>
      </c>
      <c r="I556" s="24">
        <f t="shared" si="16"/>
        <v>0</v>
      </c>
      <c r="K556" s="2">
        <v>515</v>
      </c>
    </row>
    <row r="557" spans="1:11" s="48" customFormat="1" ht="12.75">
      <c r="A557" s="13"/>
      <c r="B557" s="239">
        <f>+B568+B572+B577+B581</f>
        <v>36600</v>
      </c>
      <c r="C557" s="49" t="s">
        <v>183</v>
      </c>
      <c r="D557" s="50" t="s">
        <v>178</v>
      </c>
      <c r="E557" s="49" t="s">
        <v>182</v>
      </c>
      <c r="F557" s="20"/>
      <c r="G557" s="20"/>
      <c r="H557" s="46">
        <f t="shared" si="17"/>
        <v>-36600</v>
      </c>
      <c r="I557" s="47">
        <f t="shared" si="16"/>
        <v>71.06796116504854</v>
      </c>
      <c r="K557" s="2">
        <v>515</v>
      </c>
    </row>
    <row r="558" spans="2:11" ht="12.75">
      <c r="B558" s="139"/>
      <c r="H558" s="6">
        <v>0</v>
      </c>
      <c r="I558" s="24">
        <f t="shared" si="16"/>
        <v>0</v>
      </c>
      <c r="K558" s="2">
        <v>515</v>
      </c>
    </row>
    <row r="559" spans="2:11" ht="12.75">
      <c r="B559" s="139"/>
      <c r="H559" s="6">
        <f t="shared" si="17"/>
        <v>0</v>
      </c>
      <c r="I559" s="24">
        <f t="shared" si="16"/>
        <v>0</v>
      </c>
      <c r="K559" s="2">
        <v>515</v>
      </c>
    </row>
    <row r="560" spans="2:11" ht="12.75">
      <c r="B560" s="139">
        <v>4000</v>
      </c>
      <c r="C560" s="1" t="s">
        <v>179</v>
      </c>
      <c r="D560" s="14" t="s">
        <v>11</v>
      </c>
      <c r="E560" s="35" t="s">
        <v>180</v>
      </c>
      <c r="F560" s="29" t="s">
        <v>181</v>
      </c>
      <c r="G560" s="29" t="s">
        <v>168</v>
      </c>
      <c r="H560" s="6">
        <f t="shared" si="17"/>
        <v>-4000</v>
      </c>
      <c r="I560" s="24">
        <f t="shared" si="16"/>
        <v>7.766990291262136</v>
      </c>
      <c r="K560" s="2">
        <v>515</v>
      </c>
    </row>
    <row r="561" spans="2:11" ht="12.75">
      <c r="B561" s="139">
        <v>3000</v>
      </c>
      <c r="C561" s="1" t="s">
        <v>184</v>
      </c>
      <c r="D561" s="14" t="s">
        <v>11</v>
      </c>
      <c r="E561" s="35" t="s">
        <v>180</v>
      </c>
      <c r="F561" s="29" t="s">
        <v>185</v>
      </c>
      <c r="G561" s="29" t="s">
        <v>108</v>
      </c>
      <c r="H561" s="6">
        <f t="shared" si="17"/>
        <v>-7000</v>
      </c>
      <c r="I561" s="24">
        <f t="shared" si="16"/>
        <v>5.825242718446602</v>
      </c>
      <c r="K561" s="2">
        <v>515</v>
      </c>
    </row>
    <row r="562" spans="2:11" ht="12.75">
      <c r="B562" s="139">
        <v>3000</v>
      </c>
      <c r="C562" s="1" t="s">
        <v>184</v>
      </c>
      <c r="D562" s="14" t="s">
        <v>11</v>
      </c>
      <c r="E562" s="35" t="s">
        <v>180</v>
      </c>
      <c r="F562" s="29" t="s">
        <v>185</v>
      </c>
      <c r="G562" s="29" t="s">
        <v>108</v>
      </c>
      <c r="H562" s="6">
        <f t="shared" si="17"/>
        <v>-10000</v>
      </c>
      <c r="I562" s="24">
        <f t="shared" si="16"/>
        <v>5.825242718446602</v>
      </c>
      <c r="K562" s="2">
        <v>515</v>
      </c>
    </row>
    <row r="563" spans="2:11" ht="12.75">
      <c r="B563" s="139">
        <v>2500</v>
      </c>
      <c r="C563" s="1" t="s">
        <v>186</v>
      </c>
      <c r="D563" s="14" t="s">
        <v>11</v>
      </c>
      <c r="E563" s="1" t="s">
        <v>180</v>
      </c>
      <c r="F563" s="29" t="s">
        <v>187</v>
      </c>
      <c r="G563" s="29" t="s">
        <v>108</v>
      </c>
      <c r="H563" s="6">
        <f t="shared" si="17"/>
        <v>-12500</v>
      </c>
      <c r="I563" s="24">
        <f t="shared" si="16"/>
        <v>4.854368932038835</v>
      </c>
      <c r="K563" s="2">
        <v>515</v>
      </c>
    </row>
    <row r="564" spans="2:11" ht="12.75">
      <c r="B564" s="139">
        <v>2500</v>
      </c>
      <c r="C564" s="1" t="s">
        <v>188</v>
      </c>
      <c r="D564" s="14" t="s">
        <v>11</v>
      </c>
      <c r="E564" s="1" t="s">
        <v>180</v>
      </c>
      <c r="F564" s="29" t="s">
        <v>187</v>
      </c>
      <c r="G564" s="29" t="s">
        <v>108</v>
      </c>
      <c r="H564" s="6">
        <f t="shared" si="17"/>
        <v>-15000</v>
      </c>
      <c r="I564" s="24">
        <f t="shared" si="16"/>
        <v>4.854368932038835</v>
      </c>
      <c r="K564" s="2">
        <v>515</v>
      </c>
    </row>
    <row r="565" spans="2:11" ht="12.75">
      <c r="B565" s="139">
        <v>3000</v>
      </c>
      <c r="C565" s="1" t="s">
        <v>189</v>
      </c>
      <c r="D565" s="14" t="s">
        <v>11</v>
      </c>
      <c r="E565" s="35" t="s">
        <v>180</v>
      </c>
      <c r="F565" s="29" t="s">
        <v>190</v>
      </c>
      <c r="G565" s="29" t="s">
        <v>108</v>
      </c>
      <c r="H565" s="6">
        <f t="shared" si="17"/>
        <v>-18000</v>
      </c>
      <c r="I565" s="24">
        <f t="shared" si="16"/>
        <v>5.825242718446602</v>
      </c>
      <c r="K565" s="2">
        <v>515</v>
      </c>
    </row>
    <row r="566" spans="2:11" ht="12.75">
      <c r="B566" s="139">
        <v>3000</v>
      </c>
      <c r="C566" s="1" t="s">
        <v>189</v>
      </c>
      <c r="D566" s="14" t="s">
        <v>11</v>
      </c>
      <c r="E566" s="35" t="s">
        <v>180</v>
      </c>
      <c r="F566" s="29" t="s">
        <v>190</v>
      </c>
      <c r="G566" s="29" t="s">
        <v>108</v>
      </c>
      <c r="H566" s="6">
        <f t="shared" si="17"/>
        <v>-21000</v>
      </c>
      <c r="I566" s="24">
        <f t="shared" si="16"/>
        <v>5.825242718446602</v>
      </c>
      <c r="K566" s="2">
        <v>515</v>
      </c>
    </row>
    <row r="567" spans="2:11" ht="12.75">
      <c r="B567" s="139">
        <v>4000</v>
      </c>
      <c r="C567" s="1" t="s">
        <v>191</v>
      </c>
      <c r="D567" s="14" t="s">
        <v>11</v>
      </c>
      <c r="E567" s="35" t="s">
        <v>180</v>
      </c>
      <c r="F567" s="29" t="s">
        <v>192</v>
      </c>
      <c r="G567" s="29" t="s">
        <v>108</v>
      </c>
      <c r="H567" s="6">
        <f t="shared" si="17"/>
        <v>-25000</v>
      </c>
      <c r="I567" s="24">
        <f t="shared" si="16"/>
        <v>7.766990291262136</v>
      </c>
      <c r="K567" s="2">
        <v>515</v>
      </c>
    </row>
    <row r="568" spans="1:11" s="48" customFormat="1" ht="12.75">
      <c r="A568" s="13"/>
      <c r="B568" s="239">
        <f>SUM(B560:B567)</f>
        <v>25000</v>
      </c>
      <c r="C568" s="13" t="s">
        <v>66</v>
      </c>
      <c r="D568" s="13"/>
      <c r="E568" s="13"/>
      <c r="F568" s="20"/>
      <c r="G568" s="20"/>
      <c r="H568" s="46">
        <v>0</v>
      </c>
      <c r="I568" s="47">
        <f t="shared" si="16"/>
        <v>48.54368932038835</v>
      </c>
      <c r="K568" s="2">
        <v>515</v>
      </c>
    </row>
    <row r="569" spans="2:11" ht="12.75">
      <c r="B569" s="139"/>
      <c r="H569" s="6">
        <f t="shared" si="17"/>
        <v>0</v>
      </c>
      <c r="I569" s="24">
        <f t="shared" si="16"/>
        <v>0</v>
      </c>
      <c r="K569" s="2">
        <v>515</v>
      </c>
    </row>
    <row r="570" spans="2:11" ht="12.75">
      <c r="B570" s="139"/>
      <c r="H570" s="6">
        <f t="shared" si="17"/>
        <v>0</v>
      </c>
      <c r="I570" s="24">
        <f t="shared" si="16"/>
        <v>0</v>
      </c>
      <c r="K570" s="2">
        <v>515</v>
      </c>
    </row>
    <row r="571" spans="2:11" ht="12.75">
      <c r="B571" s="240">
        <v>600</v>
      </c>
      <c r="C571" s="1" t="s">
        <v>24</v>
      </c>
      <c r="D571" s="14" t="s">
        <v>11</v>
      </c>
      <c r="E571" s="35" t="s">
        <v>25</v>
      </c>
      <c r="F571" s="29" t="s">
        <v>193</v>
      </c>
      <c r="G571" s="29" t="s">
        <v>168</v>
      </c>
      <c r="H571" s="6">
        <f t="shared" si="17"/>
        <v>-600</v>
      </c>
      <c r="I571" s="24">
        <f t="shared" si="16"/>
        <v>1.1650485436893203</v>
      </c>
      <c r="K571" s="2">
        <v>515</v>
      </c>
    </row>
    <row r="572" spans="1:11" s="48" customFormat="1" ht="12.75">
      <c r="A572" s="13"/>
      <c r="B572" s="244">
        <v>600</v>
      </c>
      <c r="C572" s="13"/>
      <c r="D572" s="13"/>
      <c r="E572" s="13" t="s">
        <v>25</v>
      </c>
      <c r="F572" s="20"/>
      <c r="G572" s="20"/>
      <c r="H572" s="46">
        <v>0</v>
      </c>
      <c r="I572" s="47">
        <f t="shared" si="16"/>
        <v>1.1650485436893203</v>
      </c>
      <c r="K572" s="2">
        <v>515</v>
      </c>
    </row>
    <row r="573" spans="2:11" ht="12.75">
      <c r="B573" s="139"/>
      <c r="H573" s="6">
        <f t="shared" si="17"/>
        <v>0</v>
      </c>
      <c r="I573" s="24">
        <f t="shared" si="16"/>
        <v>0</v>
      </c>
      <c r="K573" s="2">
        <v>515</v>
      </c>
    </row>
    <row r="574" spans="2:11" ht="12.75">
      <c r="B574" s="139"/>
      <c r="H574" s="6">
        <f t="shared" si="17"/>
        <v>0</v>
      </c>
      <c r="I574" s="24">
        <f t="shared" si="16"/>
        <v>0</v>
      </c>
      <c r="K574" s="2">
        <v>515</v>
      </c>
    </row>
    <row r="575" spans="2:11" ht="12.75">
      <c r="B575" s="139">
        <v>2000</v>
      </c>
      <c r="C575" s="1" t="s">
        <v>67</v>
      </c>
      <c r="D575" s="14" t="s">
        <v>11</v>
      </c>
      <c r="E575" s="35" t="s">
        <v>180</v>
      </c>
      <c r="F575" s="29" t="s">
        <v>193</v>
      </c>
      <c r="G575" s="29" t="s">
        <v>168</v>
      </c>
      <c r="H575" s="6">
        <f t="shared" si="17"/>
        <v>-2000</v>
      </c>
      <c r="I575" s="24">
        <f t="shared" si="16"/>
        <v>3.883495145631068</v>
      </c>
      <c r="K575" s="2">
        <v>515</v>
      </c>
    </row>
    <row r="576" spans="2:11" ht="12.75">
      <c r="B576" s="139">
        <v>2000</v>
      </c>
      <c r="C576" s="1" t="s">
        <v>67</v>
      </c>
      <c r="D576" s="14" t="s">
        <v>11</v>
      </c>
      <c r="E576" s="35" t="s">
        <v>180</v>
      </c>
      <c r="F576" s="29" t="s">
        <v>193</v>
      </c>
      <c r="G576" s="29" t="s">
        <v>108</v>
      </c>
      <c r="H576" s="6">
        <f t="shared" si="17"/>
        <v>-4000</v>
      </c>
      <c r="I576" s="24">
        <f t="shared" si="16"/>
        <v>3.883495145631068</v>
      </c>
      <c r="K576" s="2">
        <v>515</v>
      </c>
    </row>
    <row r="577" spans="1:11" s="48" customFormat="1" ht="12.75">
      <c r="A577" s="13"/>
      <c r="B577" s="239">
        <f>SUM(B575:B576)</f>
        <v>4000</v>
      </c>
      <c r="C577" s="13" t="s">
        <v>67</v>
      </c>
      <c r="D577" s="13"/>
      <c r="E577" s="13"/>
      <c r="F577" s="20"/>
      <c r="G577" s="20"/>
      <c r="H577" s="46">
        <v>0</v>
      </c>
      <c r="I577" s="47">
        <f t="shared" si="16"/>
        <v>7.766990291262136</v>
      </c>
      <c r="K577" s="2">
        <v>515</v>
      </c>
    </row>
    <row r="578" spans="2:11" ht="12.75">
      <c r="B578" s="139"/>
      <c r="H578" s="6">
        <f t="shared" si="17"/>
        <v>0</v>
      </c>
      <c r="I578" s="24">
        <f t="shared" si="16"/>
        <v>0</v>
      </c>
      <c r="K578" s="2">
        <v>515</v>
      </c>
    </row>
    <row r="579" spans="2:11" ht="12.75">
      <c r="B579" s="139"/>
      <c r="H579" s="6">
        <f t="shared" si="17"/>
        <v>0</v>
      </c>
      <c r="I579" s="24">
        <f t="shared" si="16"/>
        <v>0</v>
      </c>
      <c r="K579" s="2">
        <v>515</v>
      </c>
    </row>
    <row r="580" spans="2:11" ht="12.75">
      <c r="B580" s="139">
        <v>7000</v>
      </c>
      <c r="C580" s="1" t="s">
        <v>194</v>
      </c>
      <c r="D580" s="14" t="s">
        <v>11</v>
      </c>
      <c r="E580" s="1" t="s">
        <v>69</v>
      </c>
      <c r="F580" s="29" t="s">
        <v>195</v>
      </c>
      <c r="G580" s="29" t="s">
        <v>108</v>
      </c>
      <c r="H580" s="6">
        <f t="shared" si="17"/>
        <v>-7000</v>
      </c>
      <c r="I580" s="24">
        <f t="shared" si="16"/>
        <v>13.592233009708737</v>
      </c>
      <c r="K580" s="2">
        <v>515</v>
      </c>
    </row>
    <row r="581" spans="1:11" s="48" customFormat="1" ht="12.75">
      <c r="A581" s="13"/>
      <c r="B581" s="239">
        <v>7000</v>
      </c>
      <c r="C581" s="13"/>
      <c r="D581" s="13"/>
      <c r="E581" s="13" t="s">
        <v>69</v>
      </c>
      <c r="F581" s="20"/>
      <c r="G581" s="20"/>
      <c r="H581" s="46">
        <v>0</v>
      </c>
      <c r="I581" s="47">
        <f t="shared" si="16"/>
        <v>13.592233009708737</v>
      </c>
      <c r="K581" s="2">
        <v>515</v>
      </c>
    </row>
    <row r="582" spans="2:11" ht="12.75">
      <c r="B582" s="139"/>
      <c r="H582" s="6">
        <f t="shared" si="17"/>
        <v>0</v>
      </c>
      <c r="I582" s="24">
        <f t="shared" si="16"/>
        <v>0</v>
      </c>
      <c r="K582" s="2">
        <v>515</v>
      </c>
    </row>
    <row r="583" spans="2:11" ht="12.75">
      <c r="B583" s="139"/>
      <c r="H583" s="6">
        <f t="shared" si="17"/>
        <v>0</v>
      </c>
      <c r="I583" s="24">
        <f t="shared" si="16"/>
        <v>0</v>
      </c>
      <c r="K583" s="2">
        <v>515</v>
      </c>
    </row>
    <row r="584" spans="2:11" ht="12.75">
      <c r="B584" s="139"/>
      <c r="H584" s="6">
        <f t="shared" si="17"/>
        <v>0</v>
      </c>
      <c r="I584" s="24">
        <f t="shared" si="16"/>
        <v>0</v>
      </c>
      <c r="K584" s="2">
        <v>515</v>
      </c>
    </row>
    <row r="585" spans="2:11" ht="12.75">
      <c r="B585" s="139"/>
      <c r="H585" s="6">
        <f t="shared" si="17"/>
        <v>0</v>
      </c>
      <c r="I585" s="24">
        <f t="shared" si="16"/>
        <v>0</v>
      </c>
      <c r="K585" s="2">
        <v>515</v>
      </c>
    </row>
    <row r="586" spans="1:11" s="48" customFormat="1" ht="12.75">
      <c r="A586" s="13"/>
      <c r="B586" s="239">
        <f>+B594+B601+B609+B614+B621</f>
        <v>50000</v>
      </c>
      <c r="C586" s="49" t="s">
        <v>196</v>
      </c>
      <c r="D586" s="50" t="s">
        <v>232</v>
      </c>
      <c r="E586" s="49" t="s">
        <v>233</v>
      </c>
      <c r="F586" s="20"/>
      <c r="G586" s="20"/>
      <c r="H586" s="46">
        <f t="shared" si="17"/>
        <v>-50000</v>
      </c>
      <c r="I586" s="47">
        <f t="shared" si="16"/>
        <v>97.0873786407767</v>
      </c>
      <c r="K586" s="2">
        <v>515</v>
      </c>
    </row>
    <row r="587" spans="2:11" ht="12.75">
      <c r="B587" s="139"/>
      <c r="H587" s="6">
        <v>0</v>
      </c>
      <c r="I587" s="24">
        <f t="shared" si="16"/>
        <v>0</v>
      </c>
      <c r="K587" s="2">
        <v>515</v>
      </c>
    </row>
    <row r="588" spans="2:11" ht="12.75">
      <c r="B588" s="139"/>
      <c r="H588" s="6">
        <f t="shared" si="17"/>
        <v>0</v>
      </c>
      <c r="I588" s="24">
        <f t="shared" si="16"/>
        <v>0</v>
      </c>
      <c r="K588" s="2">
        <v>515</v>
      </c>
    </row>
    <row r="589" spans="2:11" ht="12.75">
      <c r="B589" s="139">
        <v>2500</v>
      </c>
      <c r="C589" s="1" t="s">
        <v>0</v>
      </c>
      <c r="D589" s="1" t="s">
        <v>11</v>
      </c>
      <c r="E589" s="14" t="s">
        <v>32</v>
      </c>
      <c r="F589" s="45" t="s">
        <v>197</v>
      </c>
      <c r="G589" s="29" t="s">
        <v>152</v>
      </c>
      <c r="H589" s="6">
        <f t="shared" si="17"/>
        <v>-2500</v>
      </c>
      <c r="I589" s="24">
        <f t="shared" si="16"/>
        <v>4.854368932038835</v>
      </c>
      <c r="K589" s="2">
        <v>515</v>
      </c>
    </row>
    <row r="590" spans="2:11" ht="12.75">
      <c r="B590" s="139">
        <v>5000</v>
      </c>
      <c r="C590" s="1" t="s">
        <v>0</v>
      </c>
      <c r="D590" s="1" t="s">
        <v>11</v>
      </c>
      <c r="E590" s="14" t="s">
        <v>32</v>
      </c>
      <c r="F590" s="45" t="s">
        <v>198</v>
      </c>
      <c r="G590" s="29" t="s">
        <v>85</v>
      </c>
      <c r="H590" s="6">
        <f t="shared" si="17"/>
        <v>-7500</v>
      </c>
      <c r="I590" s="24">
        <f t="shared" si="16"/>
        <v>9.70873786407767</v>
      </c>
      <c r="K590" s="2">
        <v>515</v>
      </c>
    </row>
    <row r="591" spans="2:11" ht="12.75">
      <c r="B591" s="243">
        <v>2500</v>
      </c>
      <c r="C591" s="1" t="s">
        <v>0</v>
      </c>
      <c r="D591" s="1" t="s">
        <v>11</v>
      </c>
      <c r="E591" s="14" t="s">
        <v>32</v>
      </c>
      <c r="F591" s="45" t="s">
        <v>199</v>
      </c>
      <c r="G591" s="29" t="s">
        <v>80</v>
      </c>
      <c r="H591" s="6">
        <f t="shared" si="17"/>
        <v>-10000</v>
      </c>
      <c r="I591" s="24">
        <f t="shared" si="16"/>
        <v>4.854368932038835</v>
      </c>
      <c r="K591" s="2">
        <v>515</v>
      </c>
    </row>
    <row r="592" spans="2:11" ht="12.75">
      <c r="B592" s="139">
        <v>1200</v>
      </c>
      <c r="C592" s="1" t="s">
        <v>0</v>
      </c>
      <c r="D592" s="14" t="s">
        <v>11</v>
      </c>
      <c r="E592" s="1" t="s">
        <v>61</v>
      </c>
      <c r="F592" s="29" t="s">
        <v>225</v>
      </c>
      <c r="G592" s="29" t="s">
        <v>85</v>
      </c>
      <c r="H592" s="6">
        <f t="shared" si="17"/>
        <v>-11200</v>
      </c>
      <c r="I592" s="24">
        <f t="shared" si="16"/>
        <v>2.3300970873786406</v>
      </c>
      <c r="K592" s="2">
        <v>515</v>
      </c>
    </row>
    <row r="593" spans="2:11" ht="12.75">
      <c r="B593" s="139">
        <v>2500</v>
      </c>
      <c r="C593" s="1" t="s">
        <v>0</v>
      </c>
      <c r="D593" s="14" t="s">
        <v>11</v>
      </c>
      <c r="E593" s="1" t="s">
        <v>61</v>
      </c>
      <c r="F593" s="32" t="s">
        <v>231</v>
      </c>
      <c r="G593" s="29" t="s">
        <v>159</v>
      </c>
      <c r="H593" s="6">
        <f t="shared" si="17"/>
        <v>-13700</v>
      </c>
      <c r="I593" s="24">
        <f t="shared" si="16"/>
        <v>4.854368932038835</v>
      </c>
      <c r="K593" s="2">
        <v>515</v>
      </c>
    </row>
    <row r="594" spans="1:11" s="48" customFormat="1" ht="12.75">
      <c r="A594" s="13"/>
      <c r="B594" s="239">
        <f>SUM(B589:B593)</f>
        <v>13700</v>
      </c>
      <c r="C594" s="13" t="s">
        <v>0</v>
      </c>
      <c r="D594" s="13"/>
      <c r="E594" s="13"/>
      <c r="F594" s="20"/>
      <c r="G594" s="20"/>
      <c r="H594" s="46">
        <v>0</v>
      </c>
      <c r="I594" s="47">
        <f t="shared" si="16"/>
        <v>26.601941747572816</v>
      </c>
      <c r="K594" s="2">
        <v>515</v>
      </c>
    </row>
    <row r="595" spans="2:11" ht="12.75">
      <c r="B595" s="139"/>
      <c r="H595" s="6">
        <f t="shared" si="17"/>
        <v>0</v>
      </c>
      <c r="I595" s="24">
        <f t="shared" si="16"/>
        <v>0</v>
      </c>
      <c r="K595" s="2">
        <v>515</v>
      </c>
    </row>
    <row r="596" spans="2:11" ht="12.75">
      <c r="B596" s="139"/>
      <c r="H596" s="6">
        <f t="shared" si="17"/>
        <v>0</v>
      </c>
      <c r="I596" s="24">
        <f t="shared" si="16"/>
        <v>0</v>
      </c>
      <c r="K596" s="2">
        <v>515</v>
      </c>
    </row>
    <row r="597" spans="2:11" ht="12.75">
      <c r="B597" s="139">
        <v>1600</v>
      </c>
      <c r="C597" s="1" t="s">
        <v>224</v>
      </c>
      <c r="D597" s="14" t="s">
        <v>11</v>
      </c>
      <c r="E597" s="1" t="s">
        <v>57</v>
      </c>
      <c r="F597" s="29" t="s">
        <v>225</v>
      </c>
      <c r="G597" s="29" t="s">
        <v>152</v>
      </c>
      <c r="H597" s="6">
        <f t="shared" si="17"/>
        <v>-1600</v>
      </c>
      <c r="I597" s="24">
        <f aca="true" t="shared" si="19" ref="I597:I655">+B597/K597</f>
        <v>3.1067961165048543</v>
      </c>
      <c r="K597" s="2">
        <v>515</v>
      </c>
    </row>
    <row r="598" spans="2:11" ht="12.75">
      <c r="B598" s="139">
        <v>1800</v>
      </c>
      <c r="C598" s="14" t="s">
        <v>226</v>
      </c>
      <c r="D598" s="14" t="s">
        <v>11</v>
      </c>
      <c r="E598" s="1" t="s">
        <v>57</v>
      </c>
      <c r="F598" s="29" t="s">
        <v>225</v>
      </c>
      <c r="G598" s="29" t="s">
        <v>80</v>
      </c>
      <c r="H598" s="6">
        <f t="shared" si="17"/>
        <v>-3400</v>
      </c>
      <c r="I598" s="24">
        <f t="shared" si="19"/>
        <v>3.495145631067961</v>
      </c>
      <c r="K598" s="2">
        <v>515</v>
      </c>
    </row>
    <row r="599" spans="2:11" ht="12.75">
      <c r="B599" s="139">
        <v>2000</v>
      </c>
      <c r="C599" s="1" t="s">
        <v>224</v>
      </c>
      <c r="D599" s="14" t="s">
        <v>11</v>
      </c>
      <c r="E599" s="1" t="s">
        <v>57</v>
      </c>
      <c r="F599" s="29" t="s">
        <v>225</v>
      </c>
      <c r="G599" s="29" t="s">
        <v>80</v>
      </c>
      <c r="H599" s="6">
        <f t="shared" si="17"/>
        <v>-5400</v>
      </c>
      <c r="I599" s="24">
        <f t="shared" si="19"/>
        <v>3.883495145631068</v>
      </c>
      <c r="K599" s="2">
        <v>515</v>
      </c>
    </row>
    <row r="600" spans="2:11" ht="12.75">
      <c r="B600" s="139">
        <v>2500</v>
      </c>
      <c r="C600" s="1" t="s">
        <v>227</v>
      </c>
      <c r="D600" s="14" t="s">
        <v>11</v>
      </c>
      <c r="E600" s="1" t="s">
        <v>57</v>
      </c>
      <c r="F600" s="29" t="s">
        <v>228</v>
      </c>
      <c r="G600" s="29" t="s">
        <v>80</v>
      </c>
      <c r="H600" s="6">
        <f t="shared" si="17"/>
        <v>-7900</v>
      </c>
      <c r="I600" s="24">
        <f t="shared" si="19"/>
        <v>4.854368932038835</v>
      </c>
      <c r="K600" s="2">
        <v>515</v>
      </c>
    </row>
    <row r="601" spans="1:11" s="48" customFormat="1" ht="12.75">
      <c r="A601" s="13"/>
      <c r="B601" s="239">
        <f>SUM(B597:B600)</f>
        <v>7900</v>
      </c>
      <c r="C601" s="13" t="s">
        <v>66</v>
      </c>
      <c r="D601" s="13"/>
      <c r="E601" s="13"/>
      <c r="F601" s="20"/>
      <c r="G601" s="20"/>
      <c r="H601" s="46">
        <v>0</v>
      </c>
      <c r="I601" s="47">
        <f t="shared" si="19"/>
        <v>15.339805825242719</v>
      </c>
      <c r="K601" s="2">
        <v>515</v>
      </c>
    </row>
    <row r="602" spans="2:11" ht="12.75">
      <c r="B602" s="139"/>
      <c r="H602" s="6">
        <f t="shared" si="17"/>
        <v>0</v>
      </c>
      <c r="I602" s="24">
        <f t="shared" si="19"/>
        <v>0</v>
      </c>
      <c r="K602" s="2">
        <v>515</v>
      </c>
    </row>
    <row r="603" spans="2:11" ht="12.75">
      <c r="B603" s="139"/>
      <c r="H603" s="6">
        <f t="shared" si="17"/>
        <v>0</v>
      </c>
      <c r="I603" s="24">
        <f t="shared" si="19"/>
        <v>0</v>
      </c>
      <c r="K603" s="2">
        <v>515</v>
      </c>
    </row>
    <row r="604" spans="2:11" ht="12.75">
      <c r="B604" s="139">
        <v>1900</v>
      </c>
      <c r="C604" s="1" t="s">
        <v>24</v>
      </c>
      <c r="D604" s="14" t="s">
        <v>11</v>
      </c>
      <c r="E604" s="1" t="s">
        <v>25</v>
      </c>
      <c r="F604" s="29" t="s">
        <v>225</v>
      </c>
      <c r="G604" s="29" t="s">
        <v>152</v>
      </c>
      <c r="H604" s="6">
        <f t="shared" si="17"/>
        <v>-1900</v>
      </c>
      <c r="I604" s="24">
        <f t="shared" si="19"/>
        <v>3.6893203883495147</v>
      </c>
      <c r="K604" s="2">
        <v>515</v>
      </c>
    </row>
    <row r="605" spans="2:11" ht="12.75">
      <c r="B605" s="139">
        <v>2000</v>
      </c>
      <c r="C605" s="1" t="s">
        <v>24</v>
      </c>
      <c r="D605" s="14" t="s">
        <v>11</v>
      </c>
      <c r="E605" s="1" t="s">
        <v>25</v>
      </c>
      <c r="F605" s="29" t="s">
        <v>225</v>
      </c>
      <c r="G605" s="29" t="s">
        <v>159</v>
      </c>
      <c r="H605" s="6">
        <f t="shared" si="17"/>
        <v>-3900</v>
      </c>
      <c r="I605" s="24">
        <f t="shared" si="19"/>
        <v>3.883495145631068</v>
      </c>
      <c r="K605" s="2">
        <v>515</v>
      </c>
    </row>
    <row r="606" spans="2:11" ht="12.75">
      <c r="B606" s="139">
        <v>1800</v>
      </c>
      <c r="C606" s="1" t="s">
        <v>24</v>
      </c>
      <c r="D606" s="14" t="s">
        <v>11</v>
      </c>
      <c r="E606" s="1" t="s">
        <v>25</v>
      </c>
      <c r="F606" s="29" t="s">
        <v>225</v>
      </c>
      <c r="G606" s="29" t="s">
        <v>85</v>
      </c>
      <c r="H606" s="6">
        <f t="shared" si="17"/>
        <v>-5700</v>
      </c>
      <c r="I606" s="24">
        <f t="shared" si="19"/>
        <v>3.495145631067961</v>
      </c>
      <c r="K606" s="2">
        <v>515</v>
      </c>
    </row>
    <row r="607" spans="2:11" ht="12.75">
      <c r="B607" s="139">
        <v>1200</v>
      </c>
      <c r="C607" s="1" t="s">
        <v>24</v>
      </c>
      <c r="D607" s="14" t="s">
        <v>11</v>
      </c>
      <c r="E607" s="1" t="s">
        <v>25</v>
      </c>
      <c r="F607" s="29" t="s">
        <v>225</v>
      </c>
      <c r="G607" s="29" t="s">
        <v>80</v>
      </c>
      <c r="H607" s="6">
        <f t="shared" si="17"/>
        <v>-6900</v>
      </c>
      <c r="I607" s="24">
        <f t="shared" si="19"/>
        <v>2.3300970873786406</v>
      </c>
      <c r="K607" s="2">
        <v>515</v>
      </c>
    </row>
    <row r="608" spans="2:11" ht="12.75">
      <c r="B608" s="139">
        <v>1500</v>
      </c>
      <c r="C608" s="1" t="s">
        <v>24</v>
      </c>
      <c r="D608" s="14" t="s">
        <v>11</v>
      </c>
      <c r="E608" s="1" t="s">
        <v>25</v>
      </c>
      <c r="F608" s="29" t="s">
        <v>225</v>
      </c>
      <c r="G608" s="29" t="s">
        <v>80</v>
      </c>
      <c r="H608" s="6">
        <f t="shared" si="17"/>
        <v>-8400</v>
      </c>
      <c r="I608" s="24">
        <f t="shared" si="19"/>
        <v>2.912621359223301</v>
      </c>
      <c r="K608" s="2">
        <v>515</v>
      </c>
    </row>
    <row r="609" spans="1:11" s="48" customFormat="1" ht="12.75">
      <c r="A609" s="13"/>
      <c r="B609" s="239">
        <f>SUM(B604:B608)</f>
        <v>8400</v>
      </c>
      <c r="C609" s="13"/>
      <c r="D609" s="13"/>
      <c r="E609" s="13" t="s">
        <v>25</v>
      </c>
      <c r="F609" s="20"/>
      <c r="G609" s="20"/>
      <c r="H609" s="46">
        <v>0</v>
      </c>
      <c r="I609" s="47">
        <f t="shared" si="19"/>
        <v>16.310679611650485</v>
      </c>
      <c r="K609" s="2">
        <v>515</v>
      </c>
    </row>
    <row r="610" spans="2:11" ht="12.75">
      <c r="B610" s="139"/>
      <c r="H610" s="6">
        <f aca="true" t="shared" si="20" ref="H610:H642">H609-B610</f>
        <v>0</v>
      </c>
      <c r="I610" s="24">
        <f t="shared" si="19"/>
        <v>0</v>
      </c>
      <c r="K610" s="2">
        <v>515</v>
      </c>
    </row>
    <row r="611" spans="2:11" ht="12.75">
      <c r="B611" s="139"/>
      <c r="H611" s="6">
        <f t="shared" si="20"/>
        <v>0</v>
      </c>
      <c r="I611" s="24">
        <f t="shared" si="19"/>
        <v>0</v>
      </c>
      <c r="K611" s="2">
        <v>515</v>
      </c>
    </row>
    <row r="612" spans="2:11" ht="12.75">
      <c r="B612" s="139">
        <v>6000</v>
      </c>
      <c r="C612" s="1" t="s">
        <v>72</v>
      </c>
      <c r="D612" s="14" t="s">
        <v>11</v>
      </c>
      <c r="E612" s="1" t="s">
        <v>57</v>
      </c>
      <c r="F612" s="29" t="s">
        <v>229</v>
      </c>
      <c r="G612" s="29" t="s">
        <v>152</v>
      </c>
      <c r="H612" s="6">
        <f t="shared" si="20"/>
        <v>-6000</v>
      </c>
      <c r="I612" s="24">
        <f t="shared" si="19"/>
        <v>11.650485436893204</v>
      </c>
      <c r="K612" s="2">
        <v>515</v>
      </c>
    </row>
    <row r="613" spans="2:11" ht="12.75">
      <c r="B613" s="139">
        <v>6000</v>
      </c>
      <c r="C613" s="1" t="s">
        <v>72</v>
      </c>
      <c r="D613" s="14" t="s">
        <v>11</v>
      </c>
      <c r="E613" s="1" t="s">
        <v>57</v>
      </c>
      <c r="F613" s="29" t="s">
        <v>230</v>
      </c>
      <c r="G613" s="29" t="s">
        <v>159</v>
      </c>
      <c r="H613" s="6">
        <f t="shared" si="20"/>
        <v>-12000</v>
      </c>
      <c r="I613" s="24">
        <f t="shared" si="19"/>
        <v>11.650485436893204</v>
      </c>
      <c r="K613" s="2">
        <v>515</v>
      </c>
    </row>
    <row r="614" spans="1:11" s="48" customFormat="1" ht="12.75">
      <c r="A614" s="13"/>
      <c r="B614" s="239">
        <f>SUM(B612:B613)</f>
        <v>12000</v>
      </c>
      <c r="C614" s="13" t="s">
        <v>72</v>
      </c>
      <c r="D614" s="13"/>
      <c r="E614" s="13"/>
      <c r="F614" s="20"/>
      <c r="G614" s="20"/>
      <c r="H614" s="46">
        <v>0</v>
      </c>
      <c r="I614" s="47">
        <f t="shared" si="19"/>
        <v>23.300970873786408</v>
      </c>
      <c r="K614" s="2">
        <v>515</v>
      </c>
    </row>
    <row r="615" spans="2:11" ht="12.75">
      <c r="B615" s="139"/>
      <c r="H615" s="6">
        <f t="shared" si="20"/>
        <v>0</v>
      </c>
      <c r="I615" s="24">
        <f t="shared" si="19"/>
        <v>0</v>
      </c>
      <c r="K615" s="2">
        <v>515</v>
      </c>
    </row>
    <row r="616" spans="2:11" ht="12.75">
      <c r="B616" s="139"/>
      <c r="H616" s="6">
        <f t="shared" si="20"/>
        <v>0</v>
      </c>
      <c r="I616" s="24">
        <f t="shared" si="19"/>
        <v>0</v>
      </c>
      <c r="K616" s="2">
        <v>515</v>
      </c>
    </row>
    <row r="617" spans="2:11" ht="12.75">
      <c r="B617" s="139">
        <v>2000</v>
      </c>
      <c r="C617" s="1" t="s">
        <v>67</v>
      </c>
      <c r="D617" s="14" t="s">
        <v>11</v>
      </c>
      <c r="E617" s="1" t="s">
        <v>57</v>
      </c>
      <c r="F617" s="29" t="s">
        <v>225</v>
      </c>
      <c r="G617" s="29" t="s">
        <v>152</v>
      </c>
      <c r="H617" s="6">
        <f t="shared" si="20"/>
        <v>-2000</v>
      </c>
      <c r="I617" s="24">
        <f t="shared" si="19"/>
        <v>3.883495145631068</v>
      </c>
      <c r="K617" s="2">
        <v>515</v>
      </c>
    </row>
    <row r="618" spans="2:11" ht="12.75">
      <c r="B618" s="139">
        <v>2000</v>
      </c>
      <c r="C618" s="1" t="s">
        <v>67</v>
      </c>
      <c r="D618" s="14" t="s">
        <v>11</v>
      </c>
      <c r="E618" s="1" t="s">
        <v>57</v>
      </c>
      <c r="F618" s="29" t="s">
        <v>225</v>
      </c>
      <c r="G618" s="29" t="s">
        <v>159</v>
      </c>
      <c r="H618" s="6">
        <f t="shared" si="20"/>
        <v>-4000</v>
      </c>
      <c r="I618" s="24">
        <f t="shared" si="19"/>
        <v>3.883495145631068</v>
      </c>
      <c r="K618" s="2">
        <v>515</v>
      </c>
    </row>
    <row r="619" spans="2:11" ht="12.75">
      <c r="B619" s="139">
        <v>2000</v>
      </c>
      <c r="C619" s="1" t="s">
        <v>67</v>
      </c>
      <c r="D619" s="14" t="s">
        <v>11</v>
      </c>
      <c r="E619" s="1" t="s">
        <v>57</v>
      </c>
      <c r="F619" s="29" t="s">
        <v>225</v>
      </c>
      <c r="G619" s="29" t="s">
        <v>85</v>
      </c>
      <c r="H619" s="6">
        <f t="shared" si="20"/>
        <v>-6000</v>
      </c>
      <c r="I619" s="24">
        <f t="shared" si="19"/>
        <v>3.883495145631068</v>
      </c>
      <c r="K619" s="2">
        <v>515</v>
      </c>
    </row>
    <row r="620" spans="2:11" ht="12.75">
      <c r="B620" s="139">
        <v>2000</v>
      </c>
      <c r="C620" s="1" t="s">
        <v>67</v>
      </c>
      <c r="D620" s="14" t="s">
        <v>11</v>
      </c>
      <c r="E620" s="1" t="s">
        <v>57</v>
      </c>
      <c r="F620" s="29" t="s">
        <v>225</v>
      </c>
      <c r="G620" s="29" t="s">
        <v>80</v>
      </c>
      <c r="H620" s="6">
        <f t="shared" si="20"/>
        <v>-8000</v>
      </c>
      <c r="I620" s="24">
        <f t="shared" si="19"/>
        <v>3.883495145631068</v>
      </c>
      <c r="K620" s="2">
        <v>515</v>
      </c>
    </row>
    <row r="621" spans="1:11" s="48" customFormat="1" ht="12.75">
      <c r="A621" s="13"/>
      <c r="B621" s="239">
        <f>SUM(B617:B620)</f>
        <v>8000</v>
      </c>
      <c r="C621" s="13" t="s">
        <v>67</v>
      </c>
      <c r="D621" s="13"/>
      <c r="E621" s="13"/>
      <c r="F621" s="20"/>
      <c r="G621" s="20"/>
      <c r="H621" s="46">
        <v>0</v>
      </c>
      <c r="I621" s="47">
        <f t="shared" si="19"/>
        <v>15.533980582524272</v>
      </c>
      <c r="K621" s="2">
        <v>515</v>
      </c>
    </row>
    <row r="622" spans="8:11" ht="12.75">
      <c r="H622" s="6">
        <f t="shared" si="20"/>
        <v>0</v>
      </c>
      <c r="I622" s="24">
        <f t="shared" si="19"/>
        <v>0</v>
      </c>
      <c r="K622" s="2">
        <v>515</v>
      </c>
    </row>
    <row r="623" spans="8:11" ht="12.75">
      <c r="H623" s="6">
        <f t="shared" si="20"/>
        <v>0</v>
      </c>
      <c r="I623" s="24">
        <f t="shared" si="19"/>
        <v>0</v>
      </c>
      <c r="K623" s="2">
        <v>515</v>
      </c>
    </row>
    <row r="624" spans="8:11" ht="12.75">
      <c r="H624" s="6">
        <f t="shared" si="20"/>
        <v>0</v>
      </c>
      <c r="I624" s="24">
        <f t="shared" si="19"/>
        <v>0</v>
      </c>
      <c r="K624" s="2">
        <v>515</v>
      </c>
    </row>
    <row r="625" spans="8:11" ht="12.75">
      <c r="H625" s="6">
        <f t="shared" si="20"/>
        <v>0</v>
      </c>
      <c r="I625" s="24">
        <f t="shared" si="19"/>
        <v>0</v>
      </c>
      <c r="K625" s="2">
        <v>515</v>
      </c>
    </row>
    <row r="626" spans="1:11" s="48" customFormat="1" ht="12.75">
      <c r="A626" s="13"/>
      <c r="B626" s="159">
        <f>+B633+B652+B657</f>
        <v>17800</v>
      </c>
      <c r="C626" s="49" t="s">
        <v>243</v>
      </c>
      <c r="D626" s="50" t="s">
        <v>232</v>
      </c>
      <c r="E626" s="49" t="s">
        <v>250</v>
      </c>
      <c r="F626" s="20"/>
      <c r="G626" s="20"/>
      <c r="H626" s="46">
        <f t="shared" si="20"/>
        <v>-17800</v>
      </c>
      <c r="I626" s="47">
        <f t="shared" si="19"/>
        <v>34.56310679611651</v>
      </c>
      <c r="K626" s="2">
        <v>515</v>
      </c>
    </row>
    <row r="627" spans="2:11" ht="12.75">
      <c r="B627" s="9"/>
      <c r="H627" s="6">
        <v>0</v>
      </c>
      <c r="I627" s="24">
        <f t="shared" si="19"/>
        <v>0</v>
      </c>
      <c r="K627" s="2">
        <v>515</v>
      </c>
    </row>
    <row r="628" spans="2:11" ht="12.75">
      <c r="B628" s="9"/>
      <c r="H628" s="6">
        <f t="shared" si="20"/>
        <v>0</v>
      </c>
      <c r="I628" s="24">
        <f t="shared" si="19"/>
        <v>0</v>
      </c>
      <c r="K628" s="2">
        <v>515</v>
      </c>
    </row>
    <row r="629" spans="2:11" ht="12.75">
      <c r="B629" s="9">
        <v>2000</v>
      </c>
      <c r="C629" s="1" t="s">
        <v>0</v>
      </c>
      <c r="D629" s="1" t="s">
        <v>11</v>
      </c>
      <c r="E629" s="1" t="s">
        <v>12</v>
      </c>
      <c r="F629" s="45" t="s">
        <v>244</v>
      </c>
      <c r="G629" s="29" t="s">
        <v>53</v>
      </c>
      <c r="H629" s="6">
        <f t="shared" si="20"/>
        <v>-2000</v>
      </c>
      <c r="I629" s="24">
        <f t="shared" si="19"/>
        <v>3.883495145631068</v>
      </c>
      <c r="K629" s="2">
        <v>515</v>
      </c>
    </row>
    <row r="630" spans="2:11" ht="12.75">
      <c r="B630" s="9">
        <v>2000</v>
      </c>
      <c r="C630" s="1" t="s">
        <v>0</v>
      </c>
      <c r="D630" s="1" t="s">
        <v>11</v>
      </c>
      <c r="E630" s="1" t="s">
        <v>12</v>
      </c>
      <c r="F630" s="45" t="s">
        <v>245</v>
      </c>
      <c r="G630" s="29" t="s">
        <v>238</v>
      </c>
      <c r="H630" s="6">
        <f t="shared" si="20"/>
        <v>-4000</v>
      </c>
      <c r="I630" s="24">
        <f t="shared" si="19"/>
        <v>3.883495145631068</v>
      </c>
      <c r="K630" s="2">
        <v>515</v>
      </c>
    </row>
    <row r="631" spans="2:11" ht="12.75">
      <c r="B631" s="9">
        <v>2000</v>
      </c>
      <c r="C631" s="1" t="s">
        <v>0</v>
      </c>
      <c r="D631" s="1" t="s">
        <v>11</v>
      </c>
      <c r="E631" s="1" t="s">
        <v>12</v>
      </c>
      <c r="F631" s="45" t="s">
        <v>246</v>
      </c>
      <c r="G631" s="29" t="s">
        <v>220</v>
      </c>
      <c r="H631" s="6">
        <f t="shared" si="20"/>
        <v>-6000</v>
      </c>
      <c r="I631" s="24">
        <f t="shared" si="19"/>
        <v>3.883495145631068</v>
      </c>
      <c r="K631" s="2">
        <v>515</v>
      </c>
    </row>
    <row r="632" spans="2:11" ht="12.75">
      <c r="B632" s="9">
        <v>2000</v>
      </c>
      <c r="C632" s="1" t="s">
        <v>0</v>
      </c>
      <c r="D632" s="1" t="s">
        <v>11</v>
      </c>
      <c r="E632" s="1" t="s">
        <v>12</v>
      </c>
      <c r="F632" s="45" t="s">
        <v>247</v>
      </c>
      <c r="G632" s="29" t="s">
        <v>125</v>
      </c>
      <c r="H632" s="6">
        <f t="shared" si="20"/>
        <v>-8000</v>
      </c>
      <c r="I632" s="24">
        <f t="shared" si="19"/>
        <v>3.883495145631068</v>
      </c>
      <c r="K632" s="2">
        <v>515</v>
      </c>
    </row>
    <row r="633" spans="1:11" s="48" customFormat="1" ht="12.75">
      <c r="A633" s="13"/>
      <c r="B633" s="159">
        <f>SUM(B629:B632)</f>
        <v>8000</v>
      </c>
      <c r="C633" s="13" t="s">
        <v>0</v>
      </c>
      <c r="D633" s="13"/>
      <c r="E633" s="13"/>
      <c r="F633" s="20"/>
      <c r="G633" s="20"/>
      <c r="H633" s="46">
        <v>0</v>
      </c>
      <c r="I633" s="47">
        <f t="shared" si="19"/>
        <v>15.533980582524272</v>
      </c>
      <c r="K633" s="2">
        <v>515</v>
      </c>
    </row>
    <row r="634" spans="2:11" ht="12.75">
      <c r="B634" s="9"/>
      <c r="H634" s="6">
        <f t="shared" si="20"/>
        <v>0</v>
      </c>
      <c r="I634" s="24">
        <f t="shared" si="19"/>
        <v>0</v>
      </c>
      <c r="K634" s="2">
        <v>515</v>
      </c>
    </row>
    <row r="635" spans="2:11" ht="12.75">
      <c r="B635" s="9"/>
      <c r="H635" s="6">
        <f t="shared" si="20"/>
        <v>0</v>
      </c>
      <c r="I635" s="24">
        <f t="shared" si="19"/>
        <v>0</v>
      </c>
      <c r="K635" s="2">
        <v>515</v>
      </c>
    </row>
    <row r="636" spans="2:11" ht="12.75">
      <c r="B636" s="9">
        <v>500</v>
      </c>
      <c r="C636" s="1" t="s">
        <v>24</v>
      </c>
      <c r="D636" s="14" t="s">
        <v>11</v>
      </c>
      <c r="E636" s="1" t="s">
        <v>25</v>
      </c>
      <c r="F636" s="32" t="s">
        <v>248</v>
      </c>
      <c r="G636" s="29" t="s">
        <v>51</v>
      </c>
      <c r="H636" s="6">
        <f t="shared" si="20"/>
        <v>-500</v>
      </c>
      <c r="I636" s="24">
        <f t="shared" si="19"/>
        <v>0.970873786407767</v>
      </c>
      <c r="K636" s="2">
        <v>515</v>
      </c>
    </row>
    <row r="637" spans="2:11" ht="12.75">
      <c r="B637" s="9">
        <v>500</v>
      </c>
      <c r="C637" s="1" t="s">
        <v>24</v>
      </c>
      <c r="D637" s="14" t="s">
        <v>11</v>
      </c>
      <c r="E637" s="1" t="s">
        <v>25</v>
      </c>
      <c r="F637" s="32" t="s">
        <v>248</v>
      </c>
      <c r="G637" s="29" t="s">
        <v>53</v>
      </c>
      <c r="H637" s="6">
        <f t="shared" si="20"/>
        <v>-1000</v>
      </c>
      <c r="I637" s="24">
        <f t="shared" si="19"/>
        <v>0.970873786407767</v>
      </c>
      <c r="K637" s="2">
        <v>515</v>
      </c>
    </row>
    <row r="638" spans="2:11" ht="12.75">
      <c r="B638" s="9">
        <v>600</v>
      </c>
      <c r="C638" s="1" t="s">
        <v>24</v>
      </c>
      <c r="D638" s="14" t="s">
        <v>11</v>
      </c>
      <c r="E638" s="1" t="s">
        <v>25</v>
      </c>
      <c r="F638" s="32" t="s">
        <v>248</v>
      </c>
      <c r="G638" s="29" t="s">
        <v>55</v>
      </c>
      <c r="H638" s="6">
        <f t="shared" si="20"/>
        <v>-1600</v>
      </c>
      <c r="I638" s="24">
        <f t="shared" si="19"/>
        <v>1.1650485436893203</v>
      </c>
      <c r="K638" s="2">
        <v>515</v>
      </c>
    </row>
    <row r="639" spans="2:11" ht="12.75">
      <c r="B639" s="9">
        <v>600</v>
      </c>
      <c r="C639" s="1" t="s">
        <v>24</v>
      </c>
      <c r="D639" s="14" t="s">
        <v>11</v>
      </c>
      <c r="E639" s="1" t="s">
        <v>25</v>
      </c>
      <c r="F639" s="32" t="s">
        <v>248</v>
      </c>
      <c r="G639" s="29" t="s">
        <v>159</v>
      </c>
      <c r="H639" s="6">
        <f t="shared" si="20"/>
        <v>-2200</v>
      </c>
      <c r="I639" s="24">
        <f t="shared" si="19"/>
        <v>1.1650485436893203</v>
      </c>
      <c r="K639" s="2">
        <v>515</v>
      </c>
    </row>
    <row r="640" spans="2:11" ht="12.75">
      <c r="B640" s="9">
        <v>200</v>
      </c>
      <c r="C640" s="1" t="s">
        <v>24</v>
      </c>
      <c r="D640" s="14" t="s">
        <v>11</v>
      </c>
      <c r="E640" s="1" t="s">
        <v>25</v>
      </c>
      <c r="F640" s="32" t="s">
        <v>248</v>
      </c>
      <c r="G640" s="29" t="s">
        <v>85</v>
      </c>
      <c r="H640" s="6">
        <f t="shared" si="20"/>
        <v>-2400</v>
      </c>
      <c r="I640" s="24">
        <f t="shared" si="19"/>
        <v>0.3883495145631068</v>
      </c>
      <c r="K640" s="2">
        <v>515</v>
      </c>
    </row>
    <row r="641" spans="2:11" ht="12.75">
      <c r="B641" s="9">
        <v>600</v>
      </c>
      <c r="C641" s="1" t="s">
        <v>24</v>
      </c>
      <c r="D641" s="14" t="s">
        <v>11</v>
      </c>
      <c r="E641" s="1" t="s">
        <v>25</v>
      </c>
      <c r="F641" s="32" t="s">
        <v>248</v>
      </c>
      <c r="G641" s="29" t="s">
        <v>80</v>
      </c>
      <c r="H641" s="6">
        <f t="shared" si="20"/>
        <v>-3000</v>
      </c>
      <c r="I641" s="24">
        <f t="shared" si="19"/>
        <v>1.1650485436893203</v>
      </c>
      <c r="K641" s="2">
        <v>515</v>
      </c>
    </row>
    <row r="642" spans="2:11" ht="12.75">
      <c r="B642" s="9">
        <v>500</v>
      </c>
      <c r="C642" s="1" t="s">
        <v>24</v>
      </c>
      <c r="D642" s="14" t="s">
        <v>11</v>
      </c>
      <c r="E642" s="1" t="s">
        <v>25</v>
      </c>
      <c r="F642" s="32" t="s">
        <v>248</v>
      </c>
      <c r="G642" s="29" t="s">
        <v>82</v>
      </c>
      <c r="H642" s="6">
        <f t="shared" si="20"/>
        <v>-3500</v>
      </c>
      <c r="I642" s="24">
        <f t="shared" si="19"/>
        <v>0.970873786407767</v>
      </c>
      <c r="K642" s="2">
        <v>515</v>
      </c>
    </row>
    <row r="643" spans="2:11" ht="12.75">
      <c r="B643" s="9">
        <v>500</v>
      </c>
      <c r="C643" s="1" t="s">
        <v>24</v>
      </c>
      <c r="D643" s="14" t="s">
        <v>11</v>
      </c>
      <c r="E643" s="1" t="s">
        <v>25</v>
      </c>
      <c r="F643" s="32" t="s">
        <v>248</v>
      </c>
      <c r="G643" s="29" t="s">
        <v>168</v>
      </c>
      <c r="H643" s="6">
        <f aca="true" t="shared" si="21" ref="H643:H649">H642-B643</f>
        <v>-4000</v>
      </c>
      <c r="I643" s="24">
        <f t="shared" si="19"/>
        <v>0.970873786407767</v>
      </c>
      <c r="K643" s="2">
        <v>515</v>
      </c>
    </row>
    <row r="644" spans="2:11" ht="12.75">
      <c r="B644" s="9">
        <v>500</v>
      </c>
      <c r="C644" s="1" t="s">
        <v>24</v>
      </c>
      <c r="D644" s="14" t="s">
        <v>11</v>
      </c>
      <c r="E644" s="1" t="s">
        <v>25</v>
      </c>
      <c r="F644" s="32" t="s">
        <v>248</v>
      </c>
      <c r="G644" s="29" t="s">
        <v>108</v>
      </c>
      <c r="H644" s="6">
        <f t="shared" si="21"/>
        <v>-4500</v>
      </c>
      <c r="I644" s="24">
        <f t="shared" si="19"/>
        <v>0.970873786407767</v>
      </c>
      <c r="K644" s="2">
        <v>515</v>
      </c>
    </row>
    <row r="645" spans="1:11" s="17" customFormat="1" ht="12.75">
      <c r="A645" s="14"/>
      <c r="B645" s="9">
        <v>500</v>
      </c>
      <c r="C645" s="1" t="s">
        <v>24</v>
      </c>
      <c r="D645" s="14" t="s">
        <v>11</v>
      </c>
      <c r="E645" s="1" t="s">
        <v>25</v>
      </c>
      <c r="F645" s="32" t="s">
        <v>248</v>
      </c>
      <c r="G645" s="29" t="s">
        <v>118</v>
      </c>
      <c r="H645" s="6">
        <f t="shared" si="21"/>
        <v>-5000</v>
      </c>
      <c r="I645" s="43">
        <f t="shared" si="19"/>
        <v>0.970873786407767</v>
      </c>
      <c r="K645" s="2">
        <v>515</v>
      </c>
    </row>
    <row r="646" spans="2:11" ht="12.75">
      <c r="B646" s="9">
        <v>500</v>
      </c>
      <c r="C646" s="1" t="s">
        <v>24</v>
      </c>
      <c r="D646" s="14" t="s">
        <v>11</v>
      </c>
      <c r="E646" s="1" t="s">
        <v>25</v>
      </c>
      <c r="F646" s="32" t="s">
        <v>248</v>
      </c>
      <c r="G646" s="29" t="s">
        <v>119</v>
      </c>
      <c r="H646" s="6">
        <f t="shared" si="21"/>
        <v>-5500</v>
      </c>
      <c r="I646" s="24">
        <f t="shared" si="19"/>
        <v>0.970873786407767</v>
      </c>
      <c r="K646" s="2">
        <v>515</v>
      </c>
    </row>
    <row r="647" spans="2:11" ht="12.75">
      <c r="B647" s="9">
        <v>500</v>
      </c>
      <c r="C647" s="1" t="s">
        <v>24</v>
      </c>
      <c r="D647" s="14" t="s">
        <v>11</v>
      </c>
      <c r="E647" s="1" t="s">
        <v>25</v>
      </c>
      <c r="F647" s="32" t="s">
        <v>248</v>
      </c>
      <c r="G647" s="29" t="s">
        <v>120</v>
      </c>
      <c r="H647" s="6">
        <f t="shared" si="21"/>
        <v>-6000</v>
      </c>
      <c r="I647" s="24">
        <f t="shared" si="19"/>
        <v>0.970873786407767</v>
      </c>
      <c r="K647" s="2">
        <v>515</v>
      </c>
    </row>
    <row r="648" spans="2:11" ht="12.75">
      <c r="B648" s="9">
        <v>600</v>
      </c>
      <c r="C648" s="1" t="s">
        <v>24</v>
      </c>
      <c r="D648" s="14" t="s">
        <v>11</v>
      </c>
      <c r="E648" s="1" t="s">
        <v>25</v>
      </c>
      <c r="F648" s="32" t="s">
        <v>248</v>
      </c>
      <c r="G648" s="29" t="s">
        <v>121</v>
      </c>
      <c r="H648" s="6">
        <f t="shared" si="21"/>
        <v>-6600</v>
      </c>
      <c r="I648" s="24">
        <f t="shared" si="19"/>
        <v>1.1650485436893203</v>
      </c>
      <c r="K648" s="2">
        <v>515</v>
      </c>
    </row>
    <row r="649" spans="2:12" ht="12.75">
      <c r="B649" s="9">
        <v>600</v>
      </c>
      <c r="C649" s="1" t="s">
        <v>24</v>
      </c>
      <c r="D649" s="14" t="s">
        <v>11</v>
      </c>
      <c r="E649" s="1" t="s">
        <v>25</v>
      </c>
      <c r="F649" s="32" t="s">
        <v>248</v>
      </c>
      <c r="G649" s="29" t="s">
        <v>238</v>
      </c>
      <c r="H649" s="6">
        <f t="shared" si="21"/>
        <v>-7200</v>
      </c>
      <c r="I649" s="24">
        <f t="shared" si="19"/>
        <v>1.1650485436893203</v>
      </c>
      <c r="J649" s="39"/>
      <c r="K649" s="2">
        <v>515</v>
      </c>
      <c r="L649" s="42">
        <v>500</v>
      </c>
    </row>
    <row r="650" spans="2:11" ht="12.75">
      <c r="B650" s="9">
        <v>1400</v>
      </c>
      <c r="C650" s="1" t="s">
        <v>24</v>
      </c>
      <c r="D650" s="14" t="s">
        <v>11</v>
      </c>
      <c r="E650" s="1" t="s">
        <v>25</v>
      </c>
      <c r="F650" s="32" t="s">
        <v>248</v>
      </c>
      <c r="G650" s="29" t="s">
        <v>220</v>
      </c>
      <c r="H650" s="6">
        <f aca="true" t="shared" si="22" ref="H650:H810">H649-B650</f>
        <v>-8600</v>
      </c>
      <c r="I650" s="24">
        <f t="shared" si="19"/>
        <v>2.7184466019417477</v>
      </c>
      <c r="K650" s="2">
        <v>515</v>
      </c>
    </row>
    <row r="651" spans="2:11" ht="12.75">
      <c r="B651" s="9">
        <v>700</v>
      </c>
      <c r="C651" s="1" t="s">
        <v>24</v>
      </c>
      <c r="D651" s="14" t="s">
        <v>11</v>
      </c>
      <c r="E651" s="1" t="s">
        <v>25</v>
      </c>
      <c r="F651" s="32" t="s">
        <v>248</v>
      </c>
      <c r="G651" s="29" t="s">
        <v>125</v>
      </c>
      <c r="H651" s="6">
        <f t="shared" si="22"/>
        <v>-9300</v>
      </c>
      <c r="I651" s="24">
        <f t="shared" si="19"/>
        <v>1.3592233009708738</v>
      </c>
      <c r="K651" s="2">
        <v>515</v>
      </c>
    </row>
    <row r="652" spans="1:11" s="48" customFormat="1" ht="12.75">
      <c r="A652" s="13"/>
      <c r="B652" s="159">
        <f>SUM(B636:B651)</f>
        <v>9300</v>
      </c>
      <c r="C652" s="13"/>
      <c r="D652" s="13"/>
      <c r="E652" s="13" t="s">
        <v>25</v>
      </c>
      <c r="F652" s="20"/>
      <c r="G652" s="20"/>
      <c r="H652" s="46">
        <v>0</v>
      </c>
      <c r="I652" s="47">
        <f t="shared" si="19"/>
        <v>18.058252427184467</v>
      </c>
      <c r="K652" s="2">
        <v>515</v>
      </c>
    </row>
    <row r="653" spans="2:11" ht="12.75">
      <c r="B653" s="9"/>
      <c r="F653" s="32"/>
      <c r="H653" s="6">
        <f t="shared" si="22"/>
        <v>0</v>
      </c>
      <c r="I653" s="24">
        <f t="shared" si="19"/>
        <v>0</v>
      </c>
      <c r="K653" s="2">
        <v>515</v>
      </c>
    </row>
    <row r="654" spans="2:11" ht="12.75">
      <c r="B654" s="9"/>
      <c r="F654" s="32"/>
      <c r="H654" s="6">
        <f t="shared" si="22"/>
        <v>0</v>
      </c>
      <c r="I654" s="24">
        <f t="shared" si="19"/>
        <v>0</v>
      </c>
      <c r="K654" s="2">
        <v>515</v>
      </c>
    </row>
    <row r="655" spans="2:11" ht="12.75">
      <c r="B655" s="9"/>
      <c r="H655" s="6">
        <v>0</v>
      </c>
      <c r="I655" s="24">
        <f t="shared" si="19"/>
        <v>0</v>
      </c>
      <c r="K655" s="2">
        <v>515</v>
      </c>
    </row>
    <row r="656" spans="2:11" ht="12.75">
      <c r="B656" s="9">
        <v>500</v>
      </c>
      <c r="C656" s="1" t="s">
        <v>696</v>
      </c>
      <c r="D656" s="14" t="s">
        <v>11</v>
      </c>
      <c r="E656" s="1" t="s">
        <v>249</v>
      </c>
      <c r="F656" s="32" t="s">
        <v>248</v>
      </c>
      <c r="G656" s="29" t="s">
        <v>125</v>
      </c>
      <c r="H656" s="6">
        <f t="shared" si="22"/>
        <v>-500</v>
      </c>
      <c r="I656" s="24">
        <f aca="true" t="shared" si="23" ref="I656:I842">+B656/K656</f>
        <v>0.970873786407767</v>
      </c>
      <c r="K656" s="2">
        <v>515</v>
      </c>
    </row>
    <row r="657" spans="1:11" s="48" customFormat="1" ht="12.75">
      <c r="A657" s="13"/>
      <c r="B657" s="159">
        <v>500</v>
      </c>
      <c r="C657" s="13"/>
      <c r="D657" s="13"/>
      <c r="E657" s="13" t="s">
        <v>249</v>
      </c>
      <c r="F657" s="20"/>
      <c r="G657" s="20"/>
      <c r="H657" s="46">
        <v>0</v>
      </c>
      <c r="I657" s="47">
        <f t="shared" si="23"/>
        <v>0.970873786407767</v>
      </c>
      <c r="K657" s="2">
        <v>515</v>
      </c>
    </row>
    <row r="658" spans="8:11" ht="12.75">
      <c r="H658" s="6">
        <f t="shared" si="22"/>
        <v>0</v>
      </c>
      <c r="I658" s="24">
        <f t="shared" si="23"/>
        <v>0</v>
      </c>
      <c r="K658" s="2">
        <v>515</v>
      </c>
    </row>
    <row r="659" spans="8:11" ht="12.75">
      <c r="H659" s="6">
        <f t="shared" si="22"/>
        <v>0</v>
      </c>
      <c r="I659" s="24">
        <f t="shared" si="23"/>
        <v>0</v>
      </c>
      <c r="K659" s="2">
        <v>515</v>
      </c>
    </row>
    <row r="660" spans="8:11" ht="12.75">
      <c r="H660" s="6">
        <f t="shared" si="22"/>
        <v>0</v>
      </c>
      <c r="I660" s="24">
        <f t="shared" si="23"/>
        <v>0</v>
      </c>
      <c r="K660" s="2">
        <v>515</v>
      </c>
    </row>
    <row r="661" spans="8:11" ht="12.75">
      <c r="H661" s="6">
        <f t="shared" si="22"/>
        <v>0</v>
      </c>
      <c r="I661" s="24">
        <f t="shared" si="23"/>
        <v>0</v>
      </c>
      <c r="K661" s="2">
        <v>515</v>
      </c>
    </row>
    <row r="662" spans="1:11" s="48" customFormat="1" ht="12.75">
      <c r="A662" s="13"/>
      <c r="B662" s="239">
        <f>+B674+B679+B687+B691+B697+B701</f>
        <v>44800</v>
      </c>
      <c r="C662" s="49" t="s">
        <v>285</v>
      </c>
      <c r="D662" s="50" t="s">
        <v>297</v>
      </c>
      <c r="E662" s="49" t="s">
        <v>298</v>
      </c>
      <c r="F662" s="20"/>
      <c r="G662" s="20"/>
      <c r="H662" s="46">
        <f t="shared" si="22"/>
        <v>-44800</v>
      </c>
      <c r="I662" s="47">
        <f t="shared" si="23"/>
        <v>86.99029126213593</v>
      </c>
      <c r="K662" s="2">
        <v>515</v>
      </c>
    </row>
    <row r="663" spans="2:11" ht="12.75">
      <c r="B663" s="139"/>
      <c r="H663" s="6">
        <v>0</v>
      </c>
      <c r="I663" s="24">
        <f t="shared" si="23"/>
        <v>0</v>
      </c>
      <c r="K663" s="2">
        <v>515</v>
      </c>
    </row>
    <row r="664" spans="2:11" ht="12.75">
      <c r="B664" s="139"/>
      <c r="H664" s="6">
        <f t="shared" si="22"/>
        <v>0</v>
      </c>
      <c r="I664" s="24">
        <f t="shared" si="23"/>
        <v>0</v>
      </c>
      <c r="K664" s="2">
        <v>515</v>
      </c>
    </row>
    <row r="665" spans="2:11" ht="12.75">
      <c r="B665" s="139">
        <v>5000</v>
      </c>
      <c r="C665" s="1" t="s">
        <v>0</v>
      </c>
      <c r="D665" s="1" t="s">
        <v>11</v>
      </c>
      <c r="E665" s="1" t="s">
        <v>30</v>
      </c>
      <c r="F665" s="45" t="s">
        <v>286</v>
      </c>
      <c r="G665" s="29" t="s">
        <v>121</v>
      </c>
      <c r="H665" s="6">
        <f t="shared" si="22"/>
        <v>-5000</v>
      </c>
      <c r="I665" s="24">
        <f t="shared" si="23"/>
        <v>9.70873786407767</v>
      </c>
      <c r="K665" s="2">
        <v>515</v>
      </c>
    </row>
    <row r="666" spans="2:11" ht="12.75">
      <c r="B666" s="139">
        <v>2000</v>
      </c>
      <c r="C666" s="1" t="s">
        <v>0</v>
      </c>
      <c r="D666" s="1" t="s">
        <v>11</v>
      </c>
      <c r="E666" s="14" t="s">
        <v>19</v>
      </c>
      <c r="F666" s="61" t="s">
        <v>287</v>
      </c>
      <c r="G666" s="29" t="s">
        <v>121</v>
      </c>
      <c r="H666" s="6">
        <f t="shared" si="22"/>
        <v>-7000</v>
      </c>
      <c r="I666" s="24">
        <f t="shared" si="23"/>
        <v>3.883495145631068</v>
      </c>
      <c r="K666" s="2">
        <v>515</v>
      </c>
    </row>
    <row r="667" spans="2:11" ht="12.75">
      <c r="B667" s="139">
        <v>2000</v>
      </c>
      <c r="C667" s="1" t="s">
        <v>0</v>
      </c>
      <c r="D667" s="1" t="s">
        <v>11</v>
      </c>
      <c r="E667" s="14" t="s">
        <v>39</v>
      </c>
      <c r="F667" s="61" t="s">
        <v>288</v>
      </c>
      <c r="G667" s="29" t="s">
        <v>121</v>
      </c>
      <c r="H667" s="6">
        <f t="shared" si="22"/>
        <v>-9000</v>
      </c>
      <c r="I667" s="24">
        <f t="shared" si="23"/>
        <v>3.883495145631068</v>
      </c>
      <c r="K667" s="2">
        <v>515</v>
      </c>
    </row>
    <row r="668" spans="2:11" ht="12.75">
      <c r="B668" s="139">
        <v>2000</v>
      </c>
      <c r="C668" s="1" t="s">
        <v>0</v>
      </c>
      <c r="D668" s="1" t="s">
        <v>11</v>
      </c>
      <c r="E668" s="1" t="s">
        <v>30</v>
      </c>
      <c r="F668" s="45" t="s">
        <v>289</v>
      </c>
      <c r="G668" s="29" t="s">
        <v>238</v>
      </c>
      <c r="H668" s="6">
        <f t="shared" si="22"/>
        <v>-11000</v>
      </c>
      <c r="I668" s="24">
        <f t="shared" si="23"/>
        <v>3.883495145631068</v>
      </c>
      <c r="K668" s="2">
        <v>515</v>
      </c>
    </row>
    <row r="669" spans="2:11" ht="12.75">
      <c r="B669" s="139">
        <v>2000</v>
      </c>
      <c r="C669" s="1" t="s">
        <v>0</v>
      </c>
      <c r="D669" s="1" t="s">
        <v>11</v>
      </c>
      <c r="E669" s="1" t="s">
        <v>19</v>
      </c>
      <c r="F669" s="45" t="s">
        <v>290</v>
      </c>
      <c r="G669" s="29" t="s">
        <v>220</v>
      </c>
      <c r="H669" s="6">
        <f t="shared" si="22"/>
        <v>-13000</v>
      </c>
      <c r="I669" s="24">
        <f t="shared" si="23"/>
        <v>3.883495145631068</v>
      </c>
      <c r="K669" s="2">
        <v>515</v>
      </c>
    </row>
    <row r="670" spans="2:11" ht="12.75">
      <c r="B670" s="139">
        <v>2000</v>
      </c>
      <c r="C670" s="1" t="s">
        <v>0</v>
      </c>
      <c r="D670" s="1" t="s">
        <v>11</v>
      </c>
      <c r="E670" s="1" t="s">
        <v>30</v>
      </c>
      <c r="F670" s="45" t="s">
        <v>291</v>
      </c>
      <c r="G670" s="29" t="s">
        <v>220</v>
      </c>
      <c r="H670" s="6">
        <f t="shared" si="22"/>
        <v>-15000</v>
      </c>
      <c r="I670" s="24">
        <f t="shared" si="23"/>
        <v>3.883495145631068</v>
      </c>
      <c r="K670" s="2">
        <v>515</v>
      </c>
    </row>
    <row r="671" spans="2:11" ht="12.75">
      <c r="B671" s="139">
        <v>3000</v>
      </c>
      <c r="C671" s="1" t="s">
        <v>0</v>
      </c>
      <c r="D671" s="1" t="s">
        <v>11</v>
      </c>
      <c r="E671" s="1" t="s">
        <v>30</v>
      </c>
      <c r="F671" s="45" t="s">
        <v>292</v>
      </c>
      <c r="G671" s="29" t="s">
        <v>125</v>
      </c>
      <c r="H671" s="6">
        <f t="shared" si="22"/>
        <v>-18000</v>
      </c>
      <c r="I671" s="24">
        <f t="shared" si="23"/>
        <v>5.825242718446602</v>
      </c>
      <c r="K671" s="2">
        <v>515</v>
      </c>
    </row>
    <row r="672" spans="2:11" ht="12.75">
      <c r="B672" s="139">
        <v>2000</v>
      </c>
      <c r="C672" s="1" t="s">
        <v>0</v>
      </c>
      <c r="D672" s="1" t="s">
        <v>11</v>
      </c>
      <c r="E672" s="1" t="s">
        <v>19</v>
      </c>
      <c r="F672" s="54" t="s">
        <v>293</v>
      </c>
      <c r="G672" s="29" t="s">
        <v>125</v>
      </c>
      <c r="H672" s="6">
        <f t="shared" si="22"/>
        <v>-20000</v>
      </c>
      <c r="I672" s="24">
        <f t="shared" si="23"/>
        <v>3.883495145631068</v>
      </c>
      <c r="K672" s="2">
        <v>515</v>
      </c>
    </row>
    <row r="673" spans="2:11" ht="12.75">
      <c r="B673" s="139">
        <v>3000</v>
      </c>
      <c r="C673" s="1" t="s">
        <v>0</v>
      </c>
      <c r="D673" s="1" t="s">
        <v>11</v>
      </c>
      <c r="E673" s="1" t="s">
        <v>39</v>
      </c>
      <c r="F673" s="54" t="s">
        <v>293</v>
      </c>
      <c r="G673" s="29" t="s">
        <v>294</v>
      </c>
      <c r="H673" s="6">
        <f t="shared" si="22"/>
        <v>-23000</v>
      </c>
      <c r="I673" s="24">
        <f t="shared" si="23"/>
        <v>5.825242718446602</v>
      </c>
      <c r="K673" s="2">
        <v>515</v>
      </c>
    </row>
    <row r="674" spans="1:11" s="48" customFormat="1" ht="12.75">
      <c r="A674" s="13"/>
      <c r="B674" s="239">
        <f>SUM(B665:B673)</f>
        <v>23000</v>
      </c>
      <c r="C674" s="13" t="s">
        <v>0</v>
      </c>
      <c r="D674" s="13"/>
      <c r="E674" s="13"/>
      <c r="F674" s="20"/>
      <c r="G674" s="20"/>
      <c r="H674" s="46">
        <v>0</v>
      </c>
      <c r="I674" s="47">
        <f t="shared" si="23"/>
        <v>44.66019417475728</v>
      </c>
      <c r="K674" s="2">
        <v>515</v>
      </c>
    </row>
    <row r="675" spans="2:11" ht="12.75">
      <c r="B675" s="139"/>
      <c r="H675" s="6">
        <f t="shared" si="22"/>
        <v>0</v>
      </c>
      <c r="I675" s="24">
        <f t="shared" si="23"/>
        <v>0</v>
      </c>
      <c r="K675" s="2">
        <v>515</v>
      </c>
    </row>
    <row r="676" spans="2:11" ht="12.75">
      <c r="B676" s="139"/>
      <c r="H676" s="6">
        <f t="shared" si="22"/>
        <v>0</v>
      </c>
      <c r="I676" s="24">
        <f t="shared" si="23"/>
        <v>0</v>
      </c>
      <c r="K676" s="2">
        <v>515</v>
      </c>
    </row>
    <row r="677" spans="2:11" ht="12.75">
      <c r="B677" s="139">
        <v>1500</v>
      </c>
      <c r="C677" s="1" t="s">
        <v>156</v>
      </c>
      <c r="D677" s="14" t="s">
        <v>11</v>
      </c>
      <c r="E677" s="1" t="s">
        <v>57</v>
      </c>
      <c r="F677" s="29" t="s">
        <v>295</v>
      </c>
      <c r="G677" s="29" t="s">
        <v>121</v>
      </c>
      <c r="H677" s="6">
        <f t="shared" si="22"/>
        <v>-1500</v>
      </c>
      <c r="I677" s="24">
        <f t="shared" si="23"/>
        <v>2.912621359223301</v>
      </c>
      <c r="K677" s="2">
        <v>515</v>
      </c>
    </row>
    <row r="678" spans="2:11" ht="12.75">
      <c r="B678" s="139">
        <v>1500</v>
      </c>
      <c r="C678" s="1" t="s">
        <v>160</v>
      </c>
      <c r="D678" s="14" t="s">
        <v>11</v>
      </c>
      <c r="E678" s="1" t="s">
        <v>57</v>
      </c>
      <c r="F678" s="29" t="s">
        <v>295</v>
      </c>
      <c r="G678" s="29" t="s">
        <v>238</v>
      </c>
      <c r="H678" s="6">
        <f t="shared" si="22"/>
        <v>-3000</v>
      </c>
      <c r="I678" s="24">
        <f t="shared" si="23"/>
        <v>2.912621359223301</v>
      </c>
      <c r="K678" s="2">
        <v>515</v>
      </c>
    </row>
    <row r="679" spans="1:11" s="48" customFormat="1" ht="12.75">
      <c r="A679" s="13"/>
      <c r="B679" s="239">
        <f>SUM(B677:B678)</f>
        <v>3000</v>
      </c>
      <c r="C679" s="13" t="s">
        <v>66</v>
      </c>
      <c r="D679" s="13"/>
      <c r="E679" s="13"/>
      <c r="F679" s="20"/>
      <c r="G679" s="20"/>
      <c r="H679" s="46">
        <v>0</v>
      </c>
      <c r="I679" s="47">
        <f t="shared" si="23"/>
        <v>5.825242718446602</v>
      </c>
      <c r="K679" s="2">
        <v>515</v>
      </c>
    </row>
    <row r="680" spans="2:11" ht="12.75">
      <c r="B680" s="139"/>
      <c r="H680" s="6">
        <f t="shared" si="22"/>
        <v>0</v>
      </c>
      <c r="I680" s="24">
        <f t="shared" si="23"/>
        <v>0</v>
      </c>
      <c r="K680" s="2">
        <v>515</v>
      </c>
    </row>
    <row r="681" spans="2:11" ht="12.75">
      <c r="B681" s="139"/>
      <c r="H681" s="6">
        <f t="shared" si="22"/>
        <v>0</v>
      </c>
      <c r="I681" s="24">
        <f t="shared" si="23"/>
        <v>0</v>
      </c>
      <c r="K681" s="2">
        <v>515</v>
      </c>
    </row>
    <row r="682" spans="2:11" ht="12.75">
      <c r="B682" s="139">
        <v>700</v>
      </c>
      <c r="C682" s="1" t="s">
        <v>24</v>
      </c>
      <c r="D682" s="14" t="s">
        <v>11</v>
      </c>
      <c r="E682" s="1" t="s">
        <v>25</v>
      </c>
      <c r="F682" s="29" t="s">
        <v>295</v>
      </c>
      <c r="G682" s="29" t="s">
        <v>121</v>
      </c>
      <c r="H682" s="6">
        <f t="shared" si="22"/>
        <v>-700</v>
      </c>
      <c r="I682" s="24">
        <f t="shared" si="23"/>
        <v>1.3592233009708738</v>
      </c>
      <c r="K682" s="2">
        <v>515</v>
      </c>
    </row>
    <row r="683" spans="2:11" ht="12.75">
      <c r="B683" s="139">
        <v>1500</v>
      </c>
      <c r="C683" s="1" t="s">
        <v>24</v>
      </c>
      <c r="D683" s="14" t="s">
        <v>11</v>
      </c>
      <c r="E683" s="1" t="s">
        <v>25</v>
      </c>
      <c r="F683" s="29" t="s">
        <v>295</v>
      </c>
      <c r="G683" s="29" t="s">
        <v>121</v>
      </c>
      <c r="H683" s="6">
        <f t="shared" si="22"/>
        <v>-2200</v>
      </c>
      <c r="I683" s="24">
        <f t="shared" si="23"/>
        <v>2.912621359223301</v>
      </c>
      <c r="K683" s="2">
        <v>515</v>
      </c>
    </row>
    <row r="684" spans="2:11" ht="12.75">
      <c r="B684" s="243">
        <v>900</v>
      </c>
      <c r="C684" s="1" t="s">
        <v>24</v>
      </c>
      <c r="D684" s="14" t="s">
        <v>11</v>
      </c>
      <c r="E684" s="1" t="s">
        <v>25</v>
      </c>
      <c r="F684" s="29" t="s">
        <v>295</v>
      </c>
      <c r="G684" s="29" t="s">
        <v>238</v>
      </c>
      <c r="H684" s="6">
        <f t="shared" si="22"/>
        <v>-3100</v>
      </c>
      <c r="I684" s="24">
        <f t="shared" si="23"/>
        <v>1.7475728155339805</v>
      </c>
      <c r="K684" s="2">
        <v>515</v>
      </c>
    </row>
    <row r="685" spans="2:11" ht="12.75">
      <c r="B685" s="139">
        <v>2400</v>
      </c>
      <c r="C685" s="1" t="s">
        <v>24</v>
      </c>
      <c r="D685" s="14" t="s">
        <v>11</v>
      </c>
      <c r="E685" s="1" t="s">
        <v>25</v>
      </c>
      <c r="F685" s="29" t="s">
        <v>295</v>
      </c>
      <c r="G685" s="29" t="s">
        <v>220</v>
      </c>
      <c r="H685" s="6">
        <f t="shared" si="22"/>
        <v>-5500</v>
      </c>
      <c r="I685" s="24">
        <f t="shared" si="23"/>
        <v>4.660194174757281</v>
      </c>
      <c r="K685" s="2">
        <v>515</v>
      </c>
    </row>
    <row r="686" spans="2:11" ht="12.75">
      <c r="B686" s="139">
        <v>1700</v>
      </c>
      <c r="C686" s="1" t="s">
        <v>24</v>
      </c>
      <c r="D686" s="14" t="s">
        <v>11</v>
      </c>
      <c r="E686" s="1" t="s">
        <v>25</v>
      </c>
      <c r="F686" s="29" t="s">
        <v>295</v>
      </c>
      <c r="G686" s="29" t="s">
        <v>125</v>
      </c>
      <c r="H686" s="6">
        <f t="shared" si="22"/>
        <v>-7200</v>
      </c>
      <c r="I686" s="24">
        <f t="shared" si="23"/>
        <v>3.3009708737864076</v>
      </c>
      <c r="K686" s="2">
        <v>515</v>
      </c>
    </row>
    <row r="687" spans="1:11" s="48" customFormat="1" ht="12.75">
      <c r="A687" s="13"/>
      <c r="B687" s="239">
        <f>SUM(B682:B686)</f>
        <v>7200</v>
      </c>
      <c r="C687" s="13"/>
      <c r="D687" s="13"/>
      <c r="E687" s="13" t="s">
        <v>25</v>
      </c>
      <c r="F687" s="20"/>
      <c r="G687" s="20"/>
      <c r="H687" s="46">
        <v>0</v>
      </c>
      <c r="I687" s="47">
        <f t="shared" si="23"/>
        <v>13.980582524271844</v>
      </c>
      <c r="K687" s="2">
        <v>515</v>
      </c>
    </row>
    <row r="688" spans="2:11" ht="12.75">
      <c r="B688" s="139"/>
      <c r="D688" s="14"/>
      <c r="H688" s="6">
        <f t="shared" si="22"/>
        <v>0</v>
      </c>
      <c r="I688" s="24">
        <f t="shared" si="23"/>
        <v>0</v>
      </c>
      <c r="K688" s="2">
        <v>515</v>
      </c>
    </row>
    <row r="689" spans="2:11" ht="12.75">
      <c r="B689" s="139"/>
      <c r="D689" s="14"/>
      <c r="H689" s="6">
        <f t="shared" si="22"/>
        <v>0</v>
      </c>
      <c r="I689" s="24">
        <f t="shared" si="23"/>
        <v>0</v>
      </c>
      <c r="K689" s="2">
        <v>515</v>
      </c>
    </row>
    <row r="690" spans="2:11" ht="12.75">
      <c r="B690" s="139">
        <v>5000</v>
      </c>
      <c r="C690" s="1" t="s">
        <v>72</v>
      </c>
      <c r="D690" s="14" t="s">
        <v>11</v>
      </c>
      <c r="E690" s="1" t="s">
        <v>57</v>
      </c>
      <c r="F690" s="29" t="s">
        <v>296</v>
      </c>
      <c r="G690" s="29" t="s">
        <v>121</v>
      </c>
      <c r="H690" s="6">
        <f t="shared" si="22"/>
        <v>-5000</v>
      </c>
      <c r="I690" s="24">
        <f t="shared" si="23"/>
        <v>9.70873786407767</v>
      </c>
      <c r="K690" s="2">
        <v>515</v>
      </c>
    </row>
    <row r="691" spans="1:11" s="48" customFormat="1" ht="12.75">
      <c r="A691" s="13"/>
      <c r="B691" s="239">
        <v>5000</v>
      </c>
      <c r="C691" s="13" t="s">
        <v>72</v>
      </c>
      <c r="D691" s="13"/>
      <c r="E691" s="13"/>
      <c r="F691" s="20"/>
      <c r="G691" s="20"/>
      <c r="H691" s="46">
        <v>0</v>
      </c>
      <c r="I691" s="47">
        <f t="shared" si="23"/>
        <v>9.70873786407767</v>
      </c>
      <c r="K691" s="2">
        <v>515</v>
      </c>
    </row>
    <row r="692" spans="2:11" ht="12.75">
      <c r="B692" s="139"/>
      <c r="D692" s="14"/>
      <c r="H692" s="6">
        <f t="shared" si="22"/>
        <v>0</v>
      </c>
      <c r="I692" s="24">
        <f t="shared" si="23"/>
        <v>0</v>
      </c>
      <c r="K692" s="2">
        <v>515</v>
      </c>
    </row>
    <row r="693" spans="2:11" ht="12.75">
      <c r="B693" s="139"/>
      <c r="D693" s="14"/>
      <c r="H693" s="6">
        <f t="shared" si="22"/>
        <v>0</v>
      </c>
      <c r="I693" s="24">
        <f t="shared" si="23"/>
        <v>0</v>
      </c>
      <c r="K693" s="2">
        <v>515</v>
      </c>
    </row>
    <row r="694" spans="2:11" ht="12.75">
      <c r="B694" s="243">
        <v>2000</v>
      </c>
      <c r="C694" s="1" t="s">
        <v>67</v>
      </c>
      <c r="D694" s="14" t="s">
        <v>11</v>
      </c>
      <c r="E694" s="1" t="s">
        <v>57</v>
      </c>
      <c r="F694" s="29" t="s">
        <v>295</v>
      </c>
      <c r="G694" s="29" t="s">
        <v>238</v>
      </c>
      <c r="H694" s="6">
        <f t="shared" si="22"/>
        <v>-2000</v>
      </c>
      <c r="I694" s="24">
        <f t="shared" si="23"/>
        <v>3.883495145631068</v>
      </c>
      <c r="K694" s="2">
        <v>515</v>
      </c>
    </row>
    <row r="695" spans="2:11" ht="12.75">
      <c r="B695" s="243">
        <v>2000</v>
      </c>
      <c r="C695" s="1" t="s">
        <v>67</v>
      </c>
      <c r="D695" s="14" t="s">
        <v>11</v>
      </c>
      <c r="E695" s="1" t="s">
        <v>57</v>
      </c>
      <c r="F695" s="29" t="s">
        <v>295</v>
      </c>
      <c r="G695" s="29" t="s">
        <v>220</v>
      </c>
      <c r="H695" s="6">
        <f t="shared" si="22"/>
        <v>-4000</v>
      </c>
      <c r="I695" s="24">
        <f t="shared" si="23"/>
        <v>3.883495145631068</v>
      </c>
      <c r="K695" s="2">
        <v>515</v>
      </c>
    </row>
    <row r="696" spans="2:11" ht="12.75">
      <c r="B696" s="139">
        <v>2000</v>
      </c>
      <c r="C696" s="1" t="s">
        <v>67</v>
      </c>
      <c r="D696" s="14" t="s">
        <v>11</v>
      </c>
      <c r="E696" s="1" t="s">
        <v>57</v>
      </c>
      <c r="F696" s="29" t="s">
        <v>295</v>
      </c>
      <c r="G696" s="29" t="s">
        <v>125</v>
      </c>
      <c r="H696" s="6">
        <f t="shared" si="22"/>
        <v>-6000</v>
      </c>
      <c r="I696" s="24">
        <f t="shared" si="23"/>
        <v>3.883495145631068</v>
      </c>
      <c r="K696" s="2">
        <v>515</v>
      </c>
    </row>
    <row r="697" spans="1:11" s="48" customFormat="1" ht="12.75">
      <c r="A697" s="13"/>
      <c r="B697" s="239">
        <f>SUM(B694:B696)</f>
        <v>6000</v>
      </c>
      <c r="C697" s="13" t="s">
        <v>67</v>
      </c>
      <c r="D697" s="13"/>
      <c r="E697" s="13"/>
      <c r="F697" s="20"/>
      <c r="G697" s="20"/>
      <c r="H697" s="46">
        <v>0</v>
      </c>
      <c r="I697" s="47">
        <v>0</v>
      </c>
      <c r="K697" s="2">
        <v>515</v>
      </c>
    </row>
    <row r="698" spans="2:11" ht="12.75">
      <c r="B698" s="139"/>
      <c r="D698" s="14"/>
      <c r="H698" s="6">
        <f t="shared" si="22"/>
        <v>0</v>
      </c>
      <c r="I698" s="24">
        <f t="shared" si="23"/>
        <v>0</v>
      </c>
      <c r="K698" s="2">
        <v>515</v>
      </c>
    </row>
    <row r="699" spans="2:11" ht="12.75">
      <c r="B699" s="139"/>
      <c r="D699" s="14"/>
      <c r="H699" s="6">
        <f t="shared" si="22"/>
        <v>0</v>
      </c>
      <c r="I699" s="24">
        <f t="shared" si="23"/>
        <v>0</v>
      </c>
      <c r="K699" s="2">
        <v>515</v>
      </c>
    </row>
    <row r="700" spans="2:11" ht="12.75">
      <c r="B700" s="139">
        <v>600</v>
      </c>
      <c r="C700" s="1" t="s">
        <v>68</v>
      </c>
      <c r="D700" s="14" t="s">
        <v>11</v>
      </c>
      <c r="E700" s="1" t="s">
        <v>69</v>
      </c>
      <c r="F700" s="29" t="s">
        <v>295</v>
      </c>
      <c r="G700" s="29" t="s">
        <v>121</v>
      </c>
      <c r="H700" s="6">
        <f t="shared" si="22"/>
        <v>-600</v>
      </c>
      <c r="I700" s="24">
        <f t="shared" si="23"/>
        <v>1.1650485436893203</v>
      </c>
      <c r="K700" s="2">
        <v>515</v>
      </c>
    </row>
    <row r="701" spans="1:11" s="48" customFormat="1" ht="12.75">
      <c r="A701" s="13"/>
      <c r="B701" s="239">
        <v>600</v>
      </c>
      <c r="C701" s="13"/>
      <c r="D701" s="13"/>
      <c r="E701" s="13" t="s">
        <v>69</v>
      </c>
      <c r="F701" s="20"/>
      <c r="G701" s="20"/>
      <c r="H701" s="46">
        <v>0</v>
      </c>
      <c r="I701" s="47">
        <f t="shared" si="23"/>
        <v>1.1650485436893203</v>
      </c>
      <c r="K701" s="2">
        <v>515</v>
      </c>
    </row>
    <row r="702" spans="2:11" ht="12.75">
      <c r="B702" s="55"/>
      <c r="D702" s="14"/>
      <c r="H702" s="6">
        <f t="shared" si="22"/>
        <v>0</v>
      </c>
      <c r="I702" s="24">
        <f t="shared" si="23"/>
        <v>0</v>
      </c>
      <c r="K702" s="2">
        <v>515</v>
      </c>
    </row>
    <row r="703" spans="2:11" ht="12.75">
      <c r="B703" s="55"/>
      <c r="D703" s="14"/>
      <c r="H703" s="6">
        <f t="shared" si="22"/>
        <v>0</v>
      </c>
      <c r="I703" s="24">
        <f t="shared" si="23"/>
        <v>0</v>
      </c>
      <c r="K703" s="2">
        <v>515</v>
      </c>
    </row>
    <row r="704" spans="2:11" ht="12.75">
      <c r="B704" s="9">
        <v>200000</v>
      </c>
      <c r="C704" s="14" t="s">
        <v>32</v>
      </c>
      <c r="D704" s="1" t="s">
        <v>11</v>
      </c>
      <c r="F704" s="29" t="s">
        <v>306</v>
      </c>
      <c r="G704" s="29" t="s">
        <v>238</v>
      </c>
      <c r="H704" s="6">
        <f t="shared" si="22"/>
        <v>-200000</v>
      </c>
      <c r="I704" s="24">
        <f t="shared" si="23"/>
        <v>388.3495145631068</v>
      </c>
      <c r="K704" s="2">
        <v>515</v>
      </c>
    </row>
    <row r="705" spans="2:11" ht="12.75">
      <c r="B705" s="9">
        <v>140000</v>
      </c>
      <c r="C705" s="14" t="s">
        <v>30</v>
      </c>
      <c r="D705" s="1" t="s">
        <v>11</v>
      </c>
      <c r="F705" s="29" t="s">
        <v>306</v>
      </c>
      <c r="G705" s="29" t="s">
        <v>238</v>
      </c>
      <c r="H705" s="6">
        <f t="shared" si="22"/>
        <v>-340000</v>
      </c>
      <c r="I705" s="24">
        <f t="shared" si="23"/>
        <v>271.84466019417476</v>
      </c>
      <c r="K705" s="2">
        <v>515</v>
      </c>
    </row>
    <row r="706" spans="2:11" ht="12.75">
      <c r="B706" s="9">
        <v>60000</v>
      </c>
      <c r="C706" s="14" t="s">
        <v>12</v>
      </c>
      <c r="D706" s="1" t="s">
        <v>11</v>
      </c>
      <c r="F706" s="29" t="s">
        <v>306</v>
      </c>
      <c r="G706" s="29" t="s">
        <v>238</v>
      </c>
      <c r="H706" s="6">
        <f t="shared" si="22"/>
        <v>-400000</v>
      </c>
      <c r="I706" s="24">
        <f t="shared" si="23"/>
        <v>116.50485436893204</v>
      </c>
      <c r="K706" s="2">
        <v>515</v>
      </c>
    </row>
    <row r="707" spans="1:11" s="84" customFormat="1" ht="12.75">
      <c r="A707" s="49"/>
      <c r="B707" s="235">
        <f>SUM(B704:B706)</f>
        <v>400000</v>
      </c>
      <c r="C707" s="49" t="s">
        <v>307</v>
      </c>
      <c r="D707" s="49"/>
      <c r="E707" s="49"/>
      <c r="F707" s="82"/>
      <c r="G707" s="82"/>
      <c r="H707" s="81">
        <v>0</v>
      </c>
      <c r="I707" s="83">
        <f t="shared" si="23"/>
        <v>776.6990291262136</v>
      </c>
      <c r="K707" s="2">
        <v>515</v>
      </c>
    </row>
    <row r="708" spans="2:11" ht="12.75">
      <c r="B708" s="55"/>
      <c r="D708" s="14"/>
      <c r="H708" s="6">
        <f t="shared" si="22"/>
        <v>0</v>
      </c>
      <c r="I708" s="24">
        <f t="shared" si="23"/>
        <v>0</v>
      </c>
      <c r="K708" s="2">
        <v>515</v>
      </c>
    </row>
    <row r="709" spans="2:11" ht="12.75">
      <c r="B709" s="55"/>
      <c r="D709" s="14"/>
      <c r="H709" s="6">
        <f t="shared" si="22"/>
        <v>0</v>
      </c>
      <c r="I709" s="24">
        <f t="shared" si="23"/>
        <v>0</v>
      </c>
      <c r="K709" s="2">
        <v>515</v>
      </c>
    </row>
    <row r="710" spans="2:11" ht="12.75">
      <c r="B710" s="55"/>
      <c r="D710" s="14"/>
      <c r="H710" s="6">
        <f t="shared" si="22"/>
        <v>0</v>
      </c>
      <c r="I710" s="24">
        <f t="shared" si="23"/>
        <v>0</v>
      </c>
      <c r="K710" s="2">
        <v>515</v>
      </c>
    </row>
    <row r="711" spans="2:11" ht="12.75">
      <c r="B711" s="55"/>
      <c r="D711" s="14"/>
      <c r="H711" s="6">
        <f t="shared" si="22"/>
        <v>0</v>
      </c>
      <c r="I711" s="24">
        <f t="shared" si="23"/>
        <v>0</v>
      </c>
      <c r="K711" s="2">
        <v>515</v>
      </c>
    </row>
    <row r="712" spans="1:11" s="70" customFormat="1" ht="13.5" thickBot="1">
      <c r="A712" s="65"/>
      <c r="B712" s="228">
        <f>+B716+B752+B783+B806+B830</f>
        <v>715900</v>
      </c>
      <c r="C712" s="71"/>
      <c r="D712" s="64" t="s">
        <v>262</v>
      </c>
      <c r="E712" s="65"/>
      <c r="F712" s="67"/>
      <c r="G712" s="67"/>
      <c r="H712" s="68">
        <v>0</v>
      </c>
      <c r="I712" s="69">
        <f t="shared" si="23"/>
        <v>1390.0970873786407</v>
      </c>
      <c r="K712" s="2">
        <v>515</v>
      </c>
    </row>
    <row r="713" spans="2:11" ht="12.75">
      <c r="B713" s="205"/>
      <c r="D713" s="14"/>
      <c r="H713" s="6">
        <f t="shared" si="22"/>
        <v>0</v>
      </c>
      <c r="I713" s="24">
        <f t="shared" si="23"/>
        <v>0</v>
      </c>
      <c r="K713" s="2">
        <v>515</v>
      </c>
    </row>
    <row r="714" spans="2:11" ht="12.75">
      <c r="B714" s="205"/>
      <c r="D714" s="14"/>
      <c r="H714" s="6">
        <f t="shared" si="22"/>
        <v>0</v>
      </c>
      <c r="I714" s="24">
        <f t="shared" si="23"/>
        <v>0</v>
      </c>
      <c r="K714" s="2">
        <v>515</v>
      </c>
    </row>
    <row r="715" spans="2:11" ht="12.75">
      <c r="B715" s="205"/>
      <c r="H715" s="6">
        <f t="shared" si="22"/>
        <v>0</v>
      </c>
      <c r="I715" s="24">
        <f t="shared" si="23"/>
        <v>0</v>
      </c>
      <c r="K715" s="2">
        <v>515</v>
      </c>
    </row>
    <row r="716" spans="1:11" s="48" customFormat="1" ht="12.75">
      <c r="A716" s="13"/>
      <c r="B716" s="206">
        <f>+B721+B727+B732+B738+B743+B747</f>
        <v>70400</v>
      </c>
      <c r="C716" s="49" t="s">
        <v>694</v>
      </c>
      <c r="D716" s="50" t="s">
        <v>622</v>
      </c>
      <c r="E716" s="49" t="s">
        <v>614</v>
      </c>
      <c r="F716" s="20"/>
      <c r="G716" s="20"/>
      <c r="H716" s="46">
        <f t="shared" si="22"/>
        <v>-70400</v>
      </c>
      <c r="I716" s="47">
        <f t="shared" si="23"/>
        <v>136.6990291262136</v>
      </c>
      <c r="K716" s="2">
        <v>515</v>
      </c>
    </row>
    <row r="717" spans="2:11" ht="12.75">
      <c r="B717" s="205"/>
      <c r="D717" s="14"/>
      <c r="H717" s="6">
        <v>0</v>
      </c>
      <c r="I717" s="24">
        <f t="shared" si="23"/>
        <v>0</v>
      </c>
      <c r="K717" s="2">
        <v>515</v>
      </c>
    </row>
    <row r="718" spans="2:11" ht="12.75">
      <c r="B718" s="205"/>
      <c r="D718" s="14"/>
      <c r="H718" s="6">
        <f t="shared" si="22"/>
        <v>0</v>
      </c>
      <c r="I718" s="24">
        <f t="shared" si="23"/>
        <v>0</v>
      </c>
      <c r="K718" s="2">
        <v>515</v>
      </c>
    </row>
    <row r="719" spans="2:11" ht="12.75">
      <c r="B719" s="205">
        <v>1200</v>
      </c>
      <c r="C719" s="35" t="s">
        <v>273</v>
      </c>
      <c r="D719" s="14" t="s">
        <v>252</v>
      </c>
      <c r="E719" s="1" t="s">
        <v>57</v>
      </c>
      <c r="F719" s="29" t="s">
        <v>615</v>
      </c>
      <c r="G719" s="29" t="s">
        <v>37</v>
      </c>
      <c r="H719" s="6">
        <f t="shared" si="22"/>
        <v>-1200</v>
      </c>
      <c r="I719" s="24">
        <f t="shared" si="23"/>
        <v>2.3300970873786406</v>
      </c>
      <c r="K719" s="2">
        <v>515</v>
      </c>
    </row>
    <row r="720" spans="2:11" ht="12.75">
      <c r="B720" s="214">
        <v>1200</v>
      </c>
      <c r="C720" s="35" t="s">
        <v>273</v>
      </c>
      <c r="D720" s="14" t="s">
        <v>252</v>
      </c>
      <c r="E720" s="1" t="s">
        <v>57</v>
      </c>
      <c r="F720" s="29" t="s">
        <v>616</v>
      </c>
      <c r="G720" s="33" t="s">
        <v>47</v>
      </c>
      <c r="H720" s="6">
        <f t="shared" si="22"/>
        <v>-2400</v>
      </c>
      <c r="I720" s="24">
        <f t="shared" si="23"/>
        <v>2.3300970873786406</v>
      </c>
      <c r="K720" s="2">
        <v>515</v>
      </c>
    </row>
    <row r="721" spans="1:11" s="48" customFormat="1" ht="12.75">
      <c r="A721" s="13"/>
      <c r="B721" s="206">
        <f>SUM(B719:B720)</f>
        <v>2400</v>
      </c>
      <c r="C721" s="13" t="s">
        <v>66</v>
      </c>
      <c r="D721" s="13"/>
      <c r="E721" s="13"/>
      <c r="F721" s="20"/>
      <c r="G721" s="20"/>
      <c r="H721" s="46">
        <v>0</v>
      </c>
      <c r="I721" s="47">
        <f t="shared" si="23"/>
        <v>4.660194174757281</v>
      </c>
      <c r="K721" s="2">
        <v>515</v>
      </c>
    </row>
    <row r="722" spans="2:11" ht="12.75">
      <c r="B722" s="205"/>
      <c r="D722" s="14"/>
      <c r="H722" s="6">
        <f t="shared" si="22"/>
        <v>0</v>
      </c>
      <c r="I722" s="24">
        <f t="shared" si="23"/>
        <v>0</v>
      </c>
      <c r="K722" s="2">
        <v>515</v>
      </c>
    </row>
    <row r="723" spans="2:11" ht="12.75">
      <c r="B723" s="205"/>
      <c r="D723" s="14"/>
      <c r="H723" s="6">
        <f t="shared" si="22"/>
        <v>0</v>
      </c>
      <c r="I723" s="24">
        <f t="shared" si="23"/>
        <v>0</v>
      </c>
      <c r="K723" s="2">
        <v>515</v>
      </c>
    </row>
    <row r="724" spans="2:11" ht="12.75">
      <c r="B724" s="205">
        <v>2000</v>
      </c>
      <c r="C724" s="1" t="s">
        <v>24</v>
      </c>
      <c r="D724" s="14" t="s">
        <v>252</v>
      </c>
      <c r="E724" s="1" t="s">
        <v>25</v>
      </c>
      <c r="F724" s="29" t="s">
        <v>617</v>
      </c>
      <c r="G724" s="29" t="s">
        <v>37</v>
      </c>
      <c r="H724" s="6">
        <f t="shared" si="22"/>
        <v>-2000</v>
      </c>
      <c r="I724" s="24">
        <f t="shared" si="23"/>
        <v>3.883495145631068</v>
      </c>
      <c r="K724" s="2">
        <v>515</v>
      </c>
    </row>
    <row r="725" spans="2:11" ht="12.75">
      <c r="B725" s="205">
        <v>2000</v>
      </c>
      <c r="C725" s="1" t="s">
        <v>24</v>
      </c>
      <c r="D725" s="14" t="s">
        <v>252</v>
      </c>
      <c r="E725" s="1" t="s">
        <v>25</v>
      </c>
      <c r="F725" s="29" t="s">
        <v>617</v>
      </c>
      <c r="G725" s="29" t="s">
        <v>42</v>
      </c>
      <c r="H725" s="6">
        <f t="shared" si="22"/>
        <v>-4000</v>
      </c>
      <c r="I725" s="24">
        <f t="shared" si="23"/>
        <v>3.883495145631068</v>
      </c>
      <c r="K725" s="2">
        <v>515</v>
      </c>
    </row>
    <row r="726" spans="2:11" ht="12.75">
      <c r="B726" s="205">
        <v>8000</v>
      </c>
      <c r="C726" s="1" t="s">
        <v>618</v>
      </c>
      <c r="D726" s="14" t="s">
        <v>252</v>
      </c>
      <c r="E726" s="1" t="s">
        <v>25</v>
      </c>
      <c r="F726" s="29" t="s">
        <v>617</v>
      </c>
      <c r="G726" s="29" t="s">
        <v>47</v>
      </c>
      <c r="H726" s="6">
        <f t="shared" si="22"/>
        <v>-12000</v>
      </c>
      <c r="I726" s="24">
        <f t="shared" si="23"/>
        <v>15.533980582524272</v>
      </c>
      <c r="K726" s="2">
        <v>515</v>
      </c>
    </row>
    <row r="727" spans="1:11" s="48" customFormat="1" ht="12.75">
      <c r="A727" s="13"/>
      <c r="B727" s="206">
        <f>SUM(B724:B726)</f>
        <v>12000</v>
      </c>
      <c r="C727" s="13"/>
      <c r="D727" s="13"/>
      <c r="E727" s="13" t="s">
        <v>25</v>
      </c>
      <c r="F727" s="20"/>
      <c r="G727" s="20"/>
      <c r="H727" s="46">
        <v>0</v>
      </c>
      <c r="I727" s="47">
        <f t="shared" si="23"/>
        <v>23.300970873786408</v>
      </c>
      <c r="K727" s="2">
        <v>515</v>
      </c>
    </row>
    <row r="728" spans="2:11" ht="12.75">
      <c r="B728" s="205"/>
      <c r="D728" s="14"/>
      <c r="H728" s="6">
        <f t="shared" si="22"/>
        <v>0</v>
      </c>
      <c r="I728" s="24">
        <f t="shared" si="23"/>
        <v>0</v>
      </c>
      <c r="K728" s="2">
        <v>515</v>
      </c>
    </row>
    <row r="729" spans="2:11" ht="12.75">
      <c r="B729" s="205"/>
      <c r="D729" s="14"/>
      <c r="H729" s="6">
        <f t="shared" si="22"/>
        <v>0</v>
      </c>
      <c r="I729" s="24">
        <f t="shared" si="23"/>
        <v>0</v>
      </c>
      <c r="K729" s="2">
        <v>515</v>
      </c>
    </row>
    <row r="730" spans="2:11" ht="12.75">
      <c r="B730" s="205">
        <v>5000</v>
      </c>
      <c r="C730" s="1" t="s">
        <v>72</v>
      </c>
      <c r="D730" s="14" t="s">
        <v>252</v>
      </c>
      <c r="E730" s="1" t="s">
        <v>57</v>
      </c>
      <c r="F730" s="29" t="s">
        <v>621</v>
      </c>
      <c r="G730" s="29" t="s">
        <v>42</v>
      </c>
      <c r="H730" s="6">
        <f t="shared" si="22"/>
        <v>-5000</v>
      </c>
      <c r="I730" s="24">
        <f t="shared" si="23"/>
        <v>9.70873786407767</v>
      </c>
      <c r="K730" s="2">
        <v>515</v>
      </c>
    </row>
    <row r="731" spans="2:11" ht="12.75">
      <c r="B731" s="205">
        <v>5000</v>
      </c>
      <c r="C731" s="1" t="s">
        <v>72</v>
      </c>
      <c r="D731" s="14" t="s">
        <v>252</v>
      </c>
      <c r="E731" s="1" t="s">
        <v>57</v>
      </c>
      <c r="F731" s="29" t="s">
        <v>621</v>
      </c>
      <c r="G731" s="29" t="s">
        <v>37</v>
      </c>
      <c r="H731" s="6">
        <f t="shared" si="22"/>
        <v>-10000</v>
      </c>
      <c r="I731" s="24">
        <f t="shared" si="23"/>
        <v>9.70873786407767</v>
      </c>
      <c r="K731" s="2">
        <v>515</v>
      </c>
    </row>
    <row r="732" spans="1:11" s="48" customFormat="1" ht="12.75">
      <c r="A732" s="13"/>
      <c r="B732" s="206">
        <f>SUM(B730:B731)</f>
        <v>10000</v>
      </c>
      <c r="C732" s="13" t="s">
        <v>72</v>
      </c>
      <c r="D732" s="13"/>
      <c r="E732" s="13"/>
      <c r="F732" s="20"/>
      <c r="G732" s="20"/>
      <c r="H732" s="46">
        <v>0</v>
      </c>
      <c r="I732" s="47">
        <f t="shared" si="23"/>
        <v>19.41747572815534</v>
      </c>
      <c r="K732" s="2">
        <v>515</v>
      </c>
    </row>
    <row r="733" spans="1:11" s="17" customFormat="1" ht="12.75">
      <c r="A733" s="14"/>
      <c r="B733" s="214"/>
      <c r="C733" s="14"/>
      <c r="D733" s="14"/>
      <c r="E733" s="14"/>
      <c r="F733" s="32"/>
      <c r="G733" s="32"/>
      <c r="H733" s="6">
        <f t="shared" si="22"/>
        <v>0</v>
      </c>
      <c r="I733" s="24">
        <f t="shared" si="23"/>
        <v>0</v>
      </c>
      <c r="K733" s="2">
        <v>515</v>
      </c>
    </row>
    <row r="734" spans="1:11" s="17" customFormat="1" ht="12.75">
      <c r="A734" s="14"/>
      <c r="B734" s="214"/>
      <c r="C734" s="14"/>
      <c r="D734" s="14"/>
      <c r="E734" s="14"/>
      <c r="F734" s="32"/>
      <c r="G734" s="32"/>
      <c r="H734" s="6">
        <f t="shared" si="22"/>
        <v>0</v>
      </c>
      <c r="I734" s="24">
        <f t="shared" si="23"/>
        <v>0</v>
      </c>
      <c r="K734" s="2">
        <v>515</v>
      </c>
    </row>
    <row r="735" spans="1:11" s="17" customFormat="1" ht="12.75">
      <c r="A735" s="14"/>
      <c r="B735" s="205">
        <v>2000</v>
      </c>
      <c r="C735" s="1" t="s">
        <v>67</v>
      </c>
      <c r="D735" s="14" t="s">
        <v>252</v>
      </c>
      <c r="E735" s="1" t="s">
        <v>57</v>
      </c>
      <c r="F735" s="29" t="s">
        <v>617</v>
      </c>
      <c r="G735" s="29" t="s">
        <v>37</v>
      </c>
      <c r="H735" s="6">
        <f t="shared" si="22"/>
        <v>-2000</v>
      </c>
      <c r="I735" s="24">
        <f t="shared" si="23"/>
        <v>3.883495145631068</v>
      </c>
      <c r="K735" s="2">
        <v>515</v>
      </c>
    </row>
    <row r="736" spans="2:11" ht="12.75">
      <c r="B736" s="205">
        <v>2000</v>
      </c>
      <c r="C736" s="1" t="s">
        <v>67</v>
      </c>
      <c r="D736" s="14" t="s">
        <v>252</v>
      </c>
      <c r="E736" s="1" t="s">
        <v>57</v>
      </c>
      <c r="F736" s="29" t="s">
        <v>617</v>
      </c>
      <c r="G736" s="29" t="s">
        <v>610</v>
      </c>
      <c r="H736" s="6">
        <f t="shared" si="22"/>
        <v>-4000</v>
      </c>
      <c r="I736" s="24">
        <f t="shared" si="23"/>
        <v>3.883495145631068</v>
      </c>
      <c r="K736" s="2">
        <v>515</v>
      </c>
    </row>
    <row r="737" spans="1:11" s="17" customFormat="1" ht="12.75">
      <c r="A737" s="14"/>
      <c r="B737" s="214">
        <v>2000</v>
      </c>
      <c r="C737" s="14" t="s">
        <v>67</v>
      </c>
      <c r="D737" s="14" t="s">
        <v>252</v>
      </c>
      <c r="E737" s="14" t="s">
        <v>57</v>
      </c>
      <c r="F737" s="32" t="s">
        <v>617</v>
      </c>
      <c r="G737" s="32" t="s">
        <v>47</v>
      </c>
      <c r="H737" s="6">
        <f t="shared" si="22"/>
        <v>-6000</v>
      </c>
      <c r="I737" s="24">
        <f t="shared" si="23"/>
        <v>3.883495145631068</v>
      </c>
      <c r="K737" s="2">
        <v>515</v>
      </c>
    </row>
    <row r="738" spans="1:11" s="48" customFormat="1" ht="12.75">
      <c r="A738" s="13"/>
      <c r="B738" s="206">
        <f>SUM(B735:B737)</f>
        <v>6000</v>
      </c>
      <c r="C738" s="13" t="s">
        <v>67</v>
      </c>
      <c r="D738" s="13"/>
      <c r="E738" s="13"/>
      <c r="F738" s="20"/>
      <c r="G738" s="20"/>
      <c r="H738" s="46">
        <v>0</v>
      </c>
      <c r="I738" s="47">
        <f t="shared" si="23"/>
        <v>11.650485436893204</v>
      </c>
      <c r="K738" s="2">
        <v>515</v>
      </c>
    </row>
    <row r="739" spans="2:11" ht="12.75">
      <c r="B739" s="205"/>
      <c r="D739" s="14"/>
      <c r="H739" s="6">
        <f t="shared" si="22"/>
        <v>0</v>
      </c>
      <c r="I739" s="24">
        <f t="shared" si="23"/>
        <v>0</v>
      </c>
      <c r="K739" s="2">
        <v>515</v>
      </c>
    </row>
    <row r="740" spans="2:11" ht="12.75">
      <c r="B740" s="205"/>
      <c r="D740" s="14"/>
      <c r="H740" s="6">
        <f t="shared" si="22"/>
        <v>0</v>
      </c>
      <c r="I740" s="24">
        <f t="shared" si="23"/>
        <v>0</v>
      </c>
      <c r="K740" s="2">
        <v>515</v>
      </c>
    </row>
    <row r="741" spans="2:11" ht="12.75">
      <c r="B741" s="205">
        <v>5000</v>
      </c>
      <c r="C741" s="1" t="s">
        <v>695</v>
      </c>
      <c r="D741" s="14" t="s">
        <v>252</v>
      </c>
      <c r="E741" s="1" t="s">
        <v>69</v>
      </c>
      <c r="F741" s="29" t="s">
        <v>619</v>
      </c>
      <c r="G741" s="29" t="s">
        <v>42</v>
      </c>
      <c r="H741" s="6">
        <f t="shared" si="22"/>
        <v>-5000</v>
      </c>
      <c r="I741" s="24">
        <f t="shared" si="23"/>
        <v>9.70873786407767</v>
      </c>
      <c r="K741" s="2">
        <v>515</v>
      </c>
    </row>
    <row r="742" spans="2:11" ht="12.75">
      <c r="B742" s="205">
        <v>5000</v>
      </c>
      <c r="C742" s="1" t="s">
        <v>695</v>
      </c>
      <c r="D742" s="14" t="s">
        <v>252</v>
      </c>
      <c r="E742" s="1" t="s">
        <v>69</v>
      </c>
      <c r="F742" s="29" t="s">
        <v>617</v>
      </c>
      <c r="G742" s="29" t="s">
        <v>47</v>
      </c>
      <c r="H742" s="6">
        <f t="shared" si="22"/>
        <v>-10000</v>
      </c>
      <c r="I742" s="24">
        <f t="shared" si="23"/>
        <v>9.70873786407767</v>
      </c>
      <c r="K742" s="2">
        <v>515</v>
      </c>
    </row>
    <row r="743" spans="1:11" s="48" customFormat="1" ht="12.75">
      <c r="A743" s="13"/>
      <c r="B743" s="206">
        <f>SUM(B741:B742)</f>
        <v>10000</v>
      </c>
      <c r="C743" s="13"/>
      <c r="D743" s="13"/>
      <c r="E743" s="13" t="s">
        <v>69</v>
      </c>
      <c r="F743" s="20"/>
      <c r="G743" s="20"/>
      <c r="H743" s="46">
        <v>0</v>
      </c>
      <c r="I743" s="47">
        <f t="shared" si="23"/>
        <v>19.41747572815534</v>
      </c>
      <c r="K743" s="2">
        <v>515</v>
      </c>
    </row>
    <row r="744" spans="2:11" ht="12.75">
      <c r="B744" s="205"/>
      <c r="D744" s="14"/>
      <c r="H744" s="6">
        <f t="shared" si="22"/>
        <v>0</v>
      </c>
      <c r="I744" s="24">
        <f t="shared" si="23"/>
        <v>0</v>
      </c>
      <c r="K744" s="2">
        <v>515</v>
      </c>
    </row>
    <row r="745" spans="2:11" ht="12.75">
      <c r="B745" s="205"/>
      <c r="D745" s="14"/>
      <c r="H745" s="6">
        <f t="shared" si="22"/>
        <v>0</v>
      </c>
      <c r="I745" s="24">
        <f t="shared" si="23"/>
        <v>0</v>
      </c>
      <c r="K745" s="2">
        <v>515</v>
      </c>
    </row>
    <row r="746" spans="2:11" ht="12.75">
      <c r="B746" s="205">
        <v>30000</v>
      </c>
      <c r="C746" s="1" t="s">
        <v>280</v>
      </c>
      <c r="D746" s="14" t="s">
        <v>252</v>
      </c>
      <c r="E746" s="1" t="s">
        <v>253</v>
      </c>
      <c r="F746" s="29" t="s">
        <v>620</v>
      </c>
      <c r="G746" s="29" t="s">
        <v>47</v>
      </c>
      <c r="H746" s="6">
        <f t="shared" si="22"/>
        <v>-30000</v>
      </c>
      <c r="I746" s="24">
        <f t="shared" si="23"/>
        <v>58.25242718446602</v>
      </c>
      <c r="K746" s="2">
        <v>515</v>
      </c>
    </row>
    <row r="747" spans="1:11" s="48" customFormat="1" ht="12.75">
      <c r="A747" s="13"/>
      <c r="B747" s="206">
        <v>30000</v>
      </c>
      <c r="C747" s="13"/>
      <c r="D747" s="13"/>
      <c r="E747" s="13" t="s">
        <v>253</v>
      </c>
      <c r="F747" s="20"/>
      <c r="G747" s="20"/>
      <c r="H747" s="46">
        <v>0</v>
      </c>
      <c r="I747" s="47">
        <f t="shared" si="23"/>
        <v>58.25242718446602</v>
      </c>
      <c r="K747" s="2">
        <v>515</v>
      </c>
    </row>
    <row r="748" spans="2:11" ht="12.75">
      <c r="B748" s="205"/>
      <c r="D748" s="14"/>
      <c r="H748" s="6">
        <f t="shared" si="22"/>
        <v>0</v>
      </c>
      <c r="I748" s="24">
        <f t="shared" si="23"/>
        <v>0</v>
      </c>
      <c r="K748" s="2">
        <v>515</v>
      </c>
    </row>
    <row r="749" spans="2:11" ht="12.75">
      <c r="B749" s="205"/>
      <c r="D749" s="14"/>
      <c r="H749" s="6">
        <f t="shared" si="22"/>
        <v>0</v>
      </c>
      <c r="I749" s="24">
        <f t="shared" si="23"/>
        <v>0</v>
      </c>
      <c r="K749" s="2">
        <v>515</v>
      </c>
    </row>
    <row r="750" spans="2:11" ht="12.75">
      <c r="B750" s="205"/>
      <c r="D750" s="14"/>
      <c r="H750" s="6">
        <f t="shared" si="22"/>
        <v>0</v>
      </c>
      <c r="I750" s="24">
        <f t="shared" si="23"/>
        <v>0</v>
      </c>
      <c r="K750" s="2">
        <v>515</v>
      </c>
    </row>
    <row r="751" spans="2:11" ht="12.75">
      <c r="B751" s="205"/>
      <c r="H751" s="6">
        <f t="shared" si="22"/>
        <v>0</v>
      </c>
      <c r="I751" s="24">
        <f t="shared" si="23"/>
        <v>0</v>
      </c>
      <c r="K751" s="2">
        <v>515</v>
      </c>
    </row>
    <row r="752" spans="1:11" s="48" customFormat="1" ht="12.75">
      <c r="A752" s="13"/>
      <c r="B752" s="206">
        <f>+B757+B762+B766+B770+B774+B778</f>
        <v>64400</v>
      </c>
      <c r="C752" s="49" t="s">
        <v>694</v>
      </c>
      <c r="D752" s="50" t="s">
        <v>284</v>
      </c>
      <c r="E752" s="49" t="s">
        <v>283</v>
      </c>
      <c r="F752" s="20"/>
      <c r="G752" s="20"/>
      <c r="H752" s="46">
        <f t="shared" si="22"/>
        <v>-64400</v>
      </c>
      <c r="I752" s="47">
        <f t="shared" si="23"/>
        <v>125.04854368932038</v>
      </c>
      <c r="K752" s="2">
        <v>515</v>
      </c>
    </row>
    <row r="753" spans="2:11" ht="12.75">
      <c r="B753" s="205"/>
      <c r="H753" s="6">
        <v>0</v>
      </c>
      <c r="I753" s="24">
        <f t="shared" si="23"/>
        <v>0</v>
      </c>
      <c r="K753" s="2">
        <v>515</v>
      </c>
    </row>
    <row r="754" spans="2:11" ht="12.75">
      <c r="B754" s="205"/>
      <c r="H754" s="6">
        <f t="shared" si="22"/>
        <v>0</v>
      </c>
      <c r="I754" s="24">
        <f t="shared" si="23"/>
        <v>0</v>
      </c>
      <c r="K754" s="2">
        <v>515</v>
      </c>
    </row>
    <row r="755" spans="2:11" ht="12.75">
      <c r="B755" s="205">
        <v>2000</v>
      </c>
      <c r="C755" s="1" t="s">
        <v>0</v>
      </c>
      <c r="D755" s="1" t="s">
        <v>262</v>
      </c>
      <c r="E755" s="14" t="s">
        <v>39</v>
      </c>
      <c r="F755" s="45" t="s">
        <v>271</v>
      </c>
      <c r="G755" s="29" t="s">
        <v>80</v>
      </c>
      <c r="H755" s="6">
        <f t="shared" si="22"/>
        <v>-2000</v>
      </c>
      <c r="I755" s="24">
        <f t="shared" si="23"/>
        <v>3.883495145631068</v>
      </c>
      <c r="K755" s="2">
        <v>515</v>
      </c>
    </row>
    <row r="756" spans="2:11" ht="12.75">
      <c r="B756" s="205">
        <v>6000</v>
      </c>
      <c r="C756" s="1" t="s">
        <v>0</v>
      </c>
      <c r="D756" s="1" t="s">
        <v>262</v>
      </c>
      <c r="E756" s="1" t="s">
        <v>39</v>
      </c>
      <c r="F756" s="45" t="s">
        <v>272</v>
      </c>
      <c r="G756" s="29" t="s">
        <v>82</v>
      </c>
      <c r="H756" s="6">
        <f t="shared" si="22"/>
        <v>-8000</v>
      </c>
      <c r="I756" s="24">
        <f t="shared" si="23"/>
        <v>11.650485436893204</v>
      </c>
      <c r="K756" s="2">
        <v>515</v>
      </c>
    </row>
    <row r="757" spans="1:11" s="48" customFormat="1" ht="12.75">
      <c r="A757" s="13"/>
      <c r="B757" s="206">
        <f>SUM(B755:B756)</f>
        <v>8000</v>
      </c>
      <c r="C757" s="13" t="s">
        <v>0</v>
      </c>
      <c r="D757" s="13"/>
      <c r="E757" s="13"/>
      <c r="F757" s="20"/>
      <c r="G757" s="20"/>
      <c r="H757" s="46">
        <v>0</v>
      </c>
      <c r="I757" s="47">
        <f t="shared" si="23"/>
        <v>15.533980582524272</v>
      </c>
      <c r="K757" s="2">
        <v>515</v>
      </c>
    </row>
    <row r="758" spans="2:11" ht="12.75">
      <c r="B758" s="205"/>
      <c r="H758" s="6">
        <f t="shared" si="22"/>
        <v>0</v>
      </c>
      <c r="I758" s="24">
        <f t="shared" si="23"/>
        <v>0</v>
      </c>
      <c r="K758" s="2">
        <v>515</v>
      </c>
    </row>
    <row r="759" spans="2:11" ht="12.75">
      <c r="B759" s="205"/>
      <c r="H759" s="6">
        <f t="shared" si="22"/>
        <v>0</v>
      </c>
      <c r="I759" s="24">
        <f t="shared" si="23"/>
        <v>0</v>
      </c>
      <c r="K759" s="2">
        <v>515</v>
      </c>
    </row>
    <row r="760" spans="2:11" ht="12.75">
      <c r="B760" s="214">
        <v>1200</v>
      </c>
      <c r="C760" s="35" t="s">
        <v>273</v>
      </c>
      <c r="D760" s="14" t="s">
        <v>252</v>
      </c>
      <c r="E760" s="35" t="s">
        <v>57</v>
      </c>
      <c r="F760" s="29" t="s">
        <v>274</v>
      </c>
      <c r="G760" s="33" t="s">
        <v>82</v>
      </c>
      <c r="H760" s="6">
        <f t="shared" si="22"/>
        <v>-1200</v>
      </c>
      <c r="I760" s="24">
        <f t="shared" si="23"/>
        <v>2.3300970873786406</v>
      </c>
      <c r="K760" s="2">
        <v>515</v>
      </c>
    </row>
    <row r="761" spans="2:11" ht="12.75">
      <c r="B761" s="205">
        <v>1200</v>
      </c>
      <c r="C761" s="1" t="s">
        <v>275</v>
      </c>
      <c r="D761" s="14" t="s">
        <v>252</v>
      </c>
      <c r="E761" s="35" t="s">
        <v>57</v>
      </c>
      <c r="F761" s="29" t="s">
        <v>274</v>
      </c>
      <c r="G761" s="29" t="s">
        <v>82</v>
      </c>
      <c r="H761" s="6">
        <f t="shared" si="22"/>
        <v>-2400</v>
      </c>
      <c r="I761" s="24">
        <f t="shared" si="23"/>
        <v>2.3300970873786406</v>
      </c>
      <c r="K761" s="2">
        <v>515</v>
      </c>
    </row>
    <row r="762" spans="1:11" s="48" customFormat="1" ht="12.75">
      <c r="A762" s="13"/>
      <c r="B762" s="206">
        <f>SUM(B760:B761)</f>
        <v>2400</v>
      </c>
      <c r="C762" s="13" t="s">
        <v>66</v>
      </c>
      <c r="D762" s="13"/>
      <c r="E762" s="13"/>
      <c r="F762" s="20"/>
      <c r="G762" s="20"/>
      <c r="H762" s="46">
        <v>0</v>
      </c>
      <c r="I762" s="47">
        <f t="shared" si="23"/>
        <v>4.660194174757281</v>
      </c>
      <c r="K762" s="2">
        <v>515</v>
      </c>
    </row>
    <row r="763" spans="2:11" ht="12.75">
      <c r="B763" s="205"/>
      <c r="H763" s="6">
        <f t="shared" si="22"/>
        <v>0</v>
      </c>
      <c r="I763" s="24">
        <f t="shared" si="23"/>
        <v>0</v>
      </c>
      <c r="K763" s="2">
        <v>515</v>
      </c>
    </row>
    <row r="764" spans="2:11" ht="12.75">
      <c r="B764" s="205"/>
      <c r="H764" s="6">
        <f t="shared" si="22"/>
        <v>0</v>
      </c>
      <c r="I764" s="24">
        <f t="shared" si="23"/>
        <v>0</v>
      </c>
      <c r="K764" s="2">
        <v>515</v>
      </c>
    </row>
    <row r="765" spans="2:11" ht="12.75">
      <c r="B765" s="214">
        <v>7000</v>
      </c>
      <c r="C765" s="14" t="s">
        <v>276</v>
      </c>
      <c r="D765" s="14" t="s">
        <v>252</v>
      </c>
      <c r="E765" s="35" t="s">
        <v>25</v>
      </c>
      <c r="F765" s="29" t="s">
        <v>277</v>
      </c>
      <c r="G765" s="32" t="s">
        <v>82</v>
      </c>
      <c r="H765" s="6">
        <f t="shared" si="22"/>
        <v>-7000</v>
      </c>
      <c r="I765" s="24">
        <f t="shared" si="23"/>
        <v>13.592233009708737</v>
      </c>
      <c r="K765" s="2">
        <v>515</v>
      </c>
    </row>
    <row r="766" spans="1:11" s="48" customFormat="1" ht="12.75">
      <c r="A766" s="13"/>
      <c r="B766" s="206">
        <v>7000</v>
      </c>
      <c r="C766" s="13"/>
      <c r="D766" s="13"/>
      <c r="E766" s="13" t="s">
        <v>25</v>
      </c>
      <c r="F766" s="20"/>
      <c r="G766" s="20"/>
      <c r="H766" s="46">
        <v>0</v>
      </c>
      <c r="I766" s="47">
        <f t="shared" si="23"/>
        <v>13.592233009708737</v>
      </c>
      <c r="K766" s="2">
        <v>515</v>
      </c>
    </row>
    <row r="767" spans="2:11" ht="12.75">
      <c r="B767" s="205"/>
      <c r="H767" s="6">
        <f t="shared" si="22"/>
        <v>0</v>
      </c>
      <c r="I767" s="24">
        <f t="shared" si="23"/>
        <v>0</v>
      </c>
      <c r="K767" s="2">
        <v>515</v>
      </c>
    </row>
    <row r="768" spans="2:11" ht="12.75">
      <c r="B768" s="205"/>
      <c r="H768" s="6">
        <f t="shared" si="22"/>
        <v>0</v>
      </c>
      <c r="I768" s="24">
        <f t="shared" si="23"/>
        <v>0</v>
      </c>
      <c r="K768" s="2">
        <v>515</v>
      </c>
    </row>
    <row r="769" spans="2:11" ht="12.75">
      <c r="B769" s="214">
        <v>2000</v>
      </c>
      <c r="C769" s="14" t="s">
        <v>67</v>
      </c>
      <c r="D769" s="14" t="s">
        <v>252</v>
      </c>
      <c r="E769" s="35" t="s">
        <v>57</v>
      </c>
      <c r="F769" s="29" t="s">
        <v>274</v>
      </c>
      <c r="G769" s="38" t="s">
        <v>82</v>
      </c>
      <c r="H769" s="6">
        <f t="shared" si="22"/>
        <v>-2000</v>
      </c>
      <c r="I769" s="24">
        <f t="shared" si="23"/>
        <v>3.883495145631068</v>
      </c>
      <c r="K769" s="2">
        <v>515</v>
      </c>
    </row>
    <row r="770" spans="1:11" s="48" customFormat="1" ht="12.75">
      <c r="A770" s="13"/>
      <c r="B770" s="206">
        <v>2000</v>
      </c>
      <c r="C770" s="13" t="s">
        <v>67</v>
      </c>
      <c r="D770" s="13"/>
      <c r="E770" s="13"/>
      <c r="F770" s="20"/>
      <c r="G770" s="20"/>
      <c r="H770" s="46">
        <v>0</v>
      </c>
      <c r="I770" s="47">
        <f t="shared" si="23"/>
        <v>3.883495145631068</v>
      </c>
      <c r="K770" s="2">
        <v>515</v>
      </c>
    </row>
    <row r="771" spans="1:11" s="17" customFormat="1" ht="12.75">
      <c r="A771" s="14"/>
      <c r="B771" s="214"/>
      <c r="C771" s="14"/>
      <c r="D771" s="14"/>
      <c r="E771" s="14"/>
      <c r="F771" s="32"/>
      <c r="G771" s="32"/>
      <c r="H771" s="6">
        <f t="shared" si="22"/>
        <v>0</v>
      </c>
      <c r="I771" s="24">
        <f t="shared" si="23"/>
        <v>0</v>
      </c>
      <c r="K771" s="2">
        <v>515</v>
      </c>
    </row>
    <row r="772" spans="1:11" s="17" customFormat="1" ht="12.75">
      <c r="A772" s="14"/>
      <c r="B772" s="214">
        <v>30000</v>
      </c>
      <c r="C772" s="14" t="s">
        <v>280</v>
      </c>
      <c r="D772" s="14" t="s">
        <v>252</v>
      </c>
      <c r="E772" s="35" t="s">
        <v>253</v>
      </c>
      <c r="F772" s="29" t="s">
        <v>278</v>
      </c>
      <c r="G772" s="32" t="s">
        <v>82</v>
      </c>
      <c r="H772" s="6">
        <f t="shared" si="22"/>
        <v>-30000</v>
      </c>
      <c r="I772" s="24">
        <f t="shared" si="23"/>
        <v>58.25242718446602</v>
      </c>
      <c r="K772" s="2">
        <v>515</v>
      </c>
    </row>
    <row r="773" spans="1:11" s="17" customFormat="1" ht="12.75">
      <c r="A773" s="14"/>
      <c r="B773" s="214">
        <v>10000</v>
      </c>
      <c r="C773" s="14" t="s">
        <v>304</v>
      </c>
      <c r="D773" s="14" t="s">
        <v>252</v>
      </c>
      <c r="E773" s="35" t="s">
        <v>253</v>
      </c>
      <c r="F773" s="29" t="s">
        <v>200</v>
      </c>
      <c r="G773" s="32" t="s">
        <v>82</v>
      </c>
      <c r="H773" s="6">
        <f t="shared" si="22"/>
        <v>-40000</v>
      </c>
      <c r="I773" s="24">
        <f t="shared" si="23"/>
        <v>19.41747572815534</v>
      </c>
      <c r="K773" s="2">
        <v>515</v>
      </c>
    </row>
    <row r="774" spans="1:11" s="48" customFormat="1" ht="12.75">
      <c r="A774" s="13"/>
      <c r="B774" s="206">
        <f>SUM(B772:B773)</f>
        <v>40000</v>
      </c>
      <c r="C774" s="13"/>
      <c r="D774" s="13"/>
      <c r="E774" s="13" t="s">
        <v>253</v>
      </c>
      <c r="F774" s="20"/>
      <c r="G774" s="20"/>
      <c r="H774" s="46">
        <v>0</v>
      </c>
      <c r="I774" s="47">
        <f t="shared" si="23"/>
        <v>77.66990291262135</v>
      </c>
      <c r="K774" s="2">
        <v>515</v>
      </c>
    </row>
    <row r="775" spans="1:11" s="17" customFormat="1" ht="12.75">
      <c r="A775" s="14"/>
      <c r="B775" s="214"/>
      <c r="C775" s="14"/>
      <c r="D775" s="14"/>
      <c r="E775" s="14"/>
      <c r="F775" s="32"/>
      <c r="G775" s="32"/>
      <c r="H775" s="6">
        <f t="shared" si="22"/>
        <v>0</v>
      </c>
      <c r="I775" s="24">
        <f t="shared" si="23"/>
        <v>0</v>
      </c>
      <c r="K775" s="2">
        <v>515</v>
      </c>
    </row>
    <row r="776" spans="1:11" s="17" customFormat="1" ht="12.75">
      <c r="A776" s="14"/>
      <c r="B776" s="214"/>
      <c r="C776" s="14"/>
      <c r="D776" s="14"/>
      <c r="E776" s="14"/>
      <c r="F776" s="32"/>
      <c r="G776" s="32"/>
      <c r="H776" s="6">
        <f t="shared" si="22"/>
        <v>0</v>
      </c>
      <c r="I776" s="24">
        <f t="shared" si="23"/>
        <v>0</v>
      </c>
      <c r="K776" s="2">
        <v>515</v>
      </c>
    </row>
    <row r="777" spans="1:11" s="17" customFormat="1" ht="12.75">
      <c r="A777" s="14"/>
      <c r="B777" s="205">
        <v>5000</v>
      </c>
      <c r="C777" s="1" t="s">
        <v>695</v>
      </c>
      <c r="D777" s="14" t="s">
        <v>252</v>
      </c>
      <c r="E777" s="35" t="s">
        <v>69</v>
      </c>
      <c r="F777" s="29" t="s">
        <v>279</v>
      </c>
      <c r="G777" s="29" t="s">
        <v>82</v>
      </c>
      <c r="H777" s="6">
        <f t="shared" si="22"/>
        <v>-5000</v>
      </c>
      <c r="I777" s="24">
        <f t="shared" si="23"/>
        <v>9.70873786407767</v>
      </c>
      <c r="K777" s="2">
        <v>515</v>
      </c>
    </row>
    <row r="778" spans="1:11" s="48" customFormat="1" ht="12.75">
      <c r="A778" s="13"/>
      <c r="B778" s="206">
        <v>5000</v>
      </c>
      <c r="C778" s="13"/>
      <c r="D778" s="13"/>
      <c r="E778" s="13" t="s">
        <v>69</v>
      </c>
      <c r="F778" s="20"/>
      <c r="G778" s="20"/>
      <c r="H778" s="46">
        <v>0</v>
      </c>
      <c r="I778" s="47">
        <f t="shared" si="23"/>
        <v>9.70873786407767</v>
      </c>
      <c r="K778" s="2">
        <v>515</v>
      </c>
    </row>
    <row r="779" spans="1:11" s="17" customFormat="1" ht="12.75">
      <c r="A779" s="14"/>
      <c r="B779" s="214"/>
      <c r="C779" s="14"/>
      <c r="D779" s="14"/>
      <c r="E779" s="14"/>
      <c r="F779" s="32"/>
      <c r="G779" s="32"/>
      <c r="H779" s="6">
        <f t="shared" si="22"/>
        <v>0</v>
      </c>
      <c r="I779" s="24">
        <f t="shared" si="23"/>
        <v>0</v>
      </c>
      <c r="K779" s="2">
        <v>515</v>
      </c>
    </row>
    <row r="780" spans="1:11" s="17" customFormat="1" ht="12.75">
      <c r="A780" s="14"/>
      <c r="B780" s="214"/>
      <c r="C780" s="14"/>
      <c r="D780" s="14"/>
      <c r="E780" s="14"/>
      <c r="F780" s="32"/>
      <c r="G780" s="32"/>
      <c r="H780" s="6">
        <f t="shared" si="22"/>
        <v>0</v>
      </c>
      <c r="I780" s="24">
        <f t="shared" si="23"/>
        <v>0</v>
      </c>
      <c r="K780" s="2">
        <v>515</v>
      </c>
    </row>
    <row r="781" spans="1:11" s="17" customFormat="1" ht="12.75">
      <c r="A781" s="14"/>
      <c r="B781" s="214"/>
      <c r="C781" s="14"/>
      <c r="D781" s="14"/>
      <c r="E781" s="14"/>
      <c r="F781" s="32"/>
      <c r="G781" s="32"/>
      <c r="H781" s="6">
        <f t="shared" si="22"/>
        <v>0</v>
      </c>
      <c r="I781" s="24">
        <f t="shared" si="23"/>
        <v>0</v>
      </c>
      <c r="K781" s="2">
        <v>515</v>
      </c>
    </row>
    <row r="782" spans="2:11" ht="12.75">
      <c r="B782" s="205"/>
      <c r="H782" s="6">
        <f t="shared" si="22"/>
        <v>0</v>
      </c>
      <c r="I782" s="24">
        <f t="shared" si="23"/>
        <v>0</v>
      </c>
      <c r="K782" s="2">
        <v>515</v>
      </c>
    </row>
    <row r="783" spans="1:11" s="48" customFormat="1" ht="12.75">
      <c r="A783" s="13"/>
      <c r="B783" s="206">
        <f>+B791+B797+B803</f>
        <v>208500</v>
      </c>
      <c r="C783" s="49" t="s">
        <v>281</v>
      </c>
      <c r="D783" s="50" t="s">
        <v>177</v>
      </c>
      <c r="E783" s="49" t="s">
        <v>282</v>
      </c>
      <c r="F783" s="20"/>
      <c r="G783" s="20"/>
      <c r="H783" s="46">
        <f t="shared" si="22"/>
        <v>-208500</v>
      </c>
      <c r="I783" s="47">
        <f t="shared" si="23"/>
        <v>404.8543689320388</v>
      </c>
      <c r="K783" s="2">
        <v>515</v>
      </c>
    </row>
    <row r="784" spans="2:11" ht="12.75">
      <c r="B784" s="205"/>
      <c r="H784" s="6">
        <v>0</v>
      </c>
      <c r="I784" s="24">
        <f t="shared" si="23"/>
        <v>0</v>
      </c>
      <c r="K784" s="2">
        <v>515</v>
      </c>
    </row>
    <row r="785" spans="2:11" ht="12.75">
      <c r="B785" s="205"/>
      <c r="H785" s="6">
        <f t="shared" si="22"/>
        <v>0</v>
      </c>
      <c r="I785" s="24">
        <f t="shared" si="23"/>
        <v>0</v>
      </c>
      <c r="K785" s="2">
        <v>515</v>
      </c>
    </row>
    <row r="786" spans="2:11" ht="12.75">
      <c r="B786" s="215">
        <v>10500</v>
      </c>
      <c r="C786" s="1" t="s">
        <v>0</v>
      </c>
      <c r="D786" s="1" t="s">
        <v>262</v>
      </c>
      <c r="E786" s="1" t="s">
        <v>263</v>
      </c>
      <c r="F786" s="45" t="s">
        <v>264</v>
      </c>
      <c r="G786" s="29" t="s">
        <v>115</v>
      </c>
      <c r="H786" s="6">
        <f t="shared" si="22"/>
        <v>-10500</v>
      </c>
      <c r="I786" s="24">
        <f t="shared" si="23"/>
        <v>20.388349514563107</v>
      </c>
      <c r="K786" s="2">
        <v>515</v>
      </c>
    </row>
    <row r="787" spans="2:11" ht="12.75">
      <c r="B787" s="215">
        <v>5000</v>
      </c>
      <c r="C787" s="1" t="s">
        <v>0</v>
      </c>
      <c r="D787" s="1" t="s">
        <v>262</v>
      </c>
      <c r="E787" s="1" t="s">
        <v>265</v>
      </c>
      <c r="F787" s="45" t="s">
        <v>266</v>
      </c>
      <c r="G787" s="29" t="s">
        <v>115</v>
      </c>
      <c r="H787" s="6">
        <f t="shared" si="22"/>
        <v>-15500</v>
      </c>
      <c r="I787" s="24">
        <f t="shared" si="23"/>
        <v>9.70873786407767</v>
      </c>
      <c r="K787" s="2">
        <v>515</v>
      </c>
    </row>
    <row r="788" spans="2:11" ht="12.75">
      <c r="B788" s="205">
        <v>2000</v>
      </c>
      <c r="C788" s="1" t="s">
        <v>0</v>
      </c>
      <c r="D788" s="1" t="s">
        <v>262</v>
      </c>
      <c r="E788" s="1" t="s">
        <v>19</v>
      </c>
      <c r="F788" s="29" t="s">
        <v>267</v>
      </c>
      <c r="G788" s="29" t="s">
        <v>115</v>
      </c>
      <c r="H788" s="6">
        <f t="shared" si="22"/>
        <v>-17500</v>
      </c>
      <c r="I788" s="24">
        <f t="shared" si="23"/>
        <v>3.883495145631068</v>
      </c>
      <c r="K788" s="2">
        <v>515</v>
      </c>
    </row>
    <row r="789" spans="2:11" ht="12.75">
      <c r="B789" s="205">
        <v>3000</v>
      </c>
      <c r="C789" s="1" t="s">
        <v>0</v>
      </c>
      <c r="D789" s="1" t="s">
        <v>262</v>
      </c>
      <c r="E789" s="14" t="s">
        <v>39</v>
      </c>
      <c r="F789" s="45" t="s">
        <v>268</v>
      </c>
      <c r="G789" s="29" t="s">
        <v>115</v>
      </c>
      <c r="H789" s="6">
        <f t="shared" si="22"/>
        <v>-20500</v>
      </c>
      <c r="I789" s="24">
        <f t="shared" si="23"/>
        <v>5.825242718446602</v>
      </c>
      <c r="K789" s="2">
        <v>515</v>
      </c>
    </row>
    <row r="790" spans="2:11" ht="12.75">
      <c r="B790" s="205">
        <v>4000</v>
      </c>
      <c r="C790" s="1" t="s">
        <v>0</v>
      </c>
      <c r="D790" s="1" t="s">
        <v>262</v>
      </c>
      <c r="E790" s="1" t="s">
        <v>269</v>
      </c>
      <c r="F790" s="45" t="s">
        <v>270</v>
      </c>
      <c r="G790" s="29" t="s">
        <v>118</v>
      </c>
      <c r="H790" s="6">
        <f t="shared" si="22"/>
        <v>-24500</v>
      </c>
      <c r="I790" s="24">
        <f t="shared" si="23"/>
        <v>7.766990291262136</v>
      </c>
      <c r="K790" s="2">
        <v>515</v>
      </c>
    </row>
    <row r="791" spans="1:11" s="48" customFormat="1" ht="12.75">
      <c r="A791" s="13"/>
      <c r="B791" s="206">
        <f>SUM(B786:B790)</f>
        <v>24500</v>
      </c>
      <c r="C791" s="13" t="s">
        <v>0</v>
      </c>
      <c r="D791" s="13"/>
      <c r="E791" s="13"/>
      <c r="F791" s="20"/>
      <c r="G791" s="20"/>
      <c r="H791" s="46">
        <v>0</v>
      </c>
      <c r="I791" s="47">
        <f t="shared" si="23"/>
        <v>47.57281553398058</v>
      </c>
      <c r="K791" s="2">
        <v>515</v>
      </c>
    </row>
    <row r="792" spans="2:11" ht="12.75">
      <c r="B792" s="205"/>
      <c r="H792" s="6">
        <f t="shared" si="22"/>
        <v>0</v>
      </c>
      <c r="I792" s="24">
        <f t="shared" si="23"/>
        <v>0</v>
      </c>
      <c r="K792" s="2">
        <v>515</v>
      </c>
    </row>
    <row r="793" spans="2:11" ht="12.75">
      <c r="B793" s="205"/>
      <c r="H793" s="6">
        <f t="shared" si="22"/>
        <v>0</v>
      </c>
      <c r="I793" s="24">
        <f t="shared" si="23"/>
        <v>0</v>
      </c>
      <c r="K793" s="2">
        <v>515</v>
      </c>
    </row>
    <row r="794" spans="2:11" ht="12.75">
      <c r="B794" s="214">
        <v>1500</v>
      </c>
      <c r="C794" s="35" t="s">
        <v>24</v>
      </c>
      <c r="D794" s="14" t="s">
        <v>252</v>
      </c>
      <c r="E794" s="14" t="s">
        <v>25</v>
      </c>
      <c r="F794" s="32" t="s">
        <v>259</v>
      </c>
      <c r="G794" s="33" t="s">
        <v>115</v>
      </c>
      <c r="H794" s="6">
        <f t="shared" si="22"/>
        <v>-1500</v>
      </c>
      <c r="I794" s="24">
        <f t="shared" si="23"/>
        <v>2.912621359223301</v>
      </c>
      <c r="K794" s="2">
        <v>515</v>
      </c>
    </row>
    <row r="795" spans="2:11" ht="12.75">
      <c r="B795" s="214">
        <v>10000</v>
      </c>
      <c r="C795" s="35" t="s">
        <v>260</v>
      </c>
      <c r="D795" s="14" t="s">
        <v>252</v>
      </c>
      <c r="E795" s="14" t="s">
        <v>25</v>
      </c>
      <c r="F795" s="32" t="s">
        <v>259</v>
      </c>
      <c r="G795" s="33" t="s">
        <v>115</v>
      </c>
      <c r="H795" s="6">
        <f t="shared" si="22"/>
        <v>-11500</v>
      </c>
      <c r="I795" s="24">
        <f t="shared" si="23"/>
        <v>19.41747572815534</v>
      </c>
      <c r="K795" s="2">
        <v>515</v>
      </c>
    </row>
    <row r="796" spans="2:11" ht="12.75">
      <c r="B796" s="214">
        <v>2500</v>
      </c>
      <c r="C796" s="35" t="s">
        <v>261</v>
      </c>
      <c r="D796" s="14" t="s">
        <v>252</v>
      </c>
      <c r="E796" s="14" t="s">
        <v>25</v>
      </c>
      <c r="F796" s="32" t="s">
        <v>259</v>
      </c>
      <c r="G796" s="33" t="s">
        <v>115</v>
      </c>
      <c r="H796" s="6">
        <f t="shared" si="22"/>
        <v>-14000</v>
      </c>
      <c r="I796" s="24">
        <f t="shared" si="23"/>
        <v>4.854368932038835</v>
      </c>
      <c r="K796" s="2">
        <v>515</v>
      </c>
    </row>
    <row r="797" spans="1:11" s="48" customFormat="1" ht="12.75">
      <c r="A797" s="13"/>
      <c r="B797" s="206">
        <f>SUM(B794:B796)</f>
        <v>14000</v>
      </c>
      <c r="C797" s="50"/>
      <c r="D797" s="13"/>
      <c r="E797" s="13" t="s">
        <v>25</v>
      </c>
      <c r="F797" s="20"/>
      <c r="G797" s="51"/>
      <c r="H797" s="46">
        <v>0</v>
      </c>
      <c r="I797" s="47">
        <f t="shared" si="23"/>
        <v>27.184466019417474</v>
      </c>
      <c r="K797" s="2">
        <v>515</v>
      </c>
    </row>
    <row r="798" spans="2:11" ht="12.75">
      <c r="B798" s="214"/>
      <c r="C798" s="35"/>
      <c r="D798" s="14"/>
      <c r="E798" s="14"/>
      <c r="F798" s="32"/>
      <c r="G798" s="33"/>
      <c r="H798" s="6">
        <f t="shared" si="22"/>
        <v>0</v>
      </c>
      <c r="I798" s="24">
        <f t="shared" si="23"/>
        <v>0</v>
      </c>
      <c r="K798" s="2">
        <v>515</v>
      </c>
    </row>
    <row r="799" spans="2:11" ht="12.75">
      <c r="B799" s="214"/>
      <c r="C799" s="35"/>
      <c r="D799" s="14"/>
      <c r="E799" s="14"/>
      <c r="F799" s="32"/>
      <c r="G799" s="33"/>
      <c r="H799" s="6">
        <f t="shared" si="22"/>
        <v>0</v>
      </c>
      <c r="I799" s="24">
        <f t="shared" si="23"/>
        <v>0</v>
      </c>
      <c r="K799" s="2">
        <v>515</v>
      </c>
    </row>
    <row r="800" spans="2:11" ht="12.75">
      <c r="B800" s="214">
        <v>50000</v>
      </c>
      <c r="C800" s="35" t="s">
        <v>251</v>
      </c>
      <c r="D800" s="14" t="s">
        <v>252</v>
      </c>
      <c r="E800" s="14" t="s">
        <v>253</v>
      </c>
      <c r="F800" s="32" t="s">
        <v>254</v>
      </c>
      <c r="G800" s="33" t="s">
        <v>115</v>
      </c>
      <c r="H800" s="6">
        <f t="shared" si="22"/>
        <v>-50000</v>
      </c>
      <c r="I800" s="24">
        <f t="shared" si="23"/>
        <v>97.0873786407767</v>
      </c>
      <c r="K800" s="2">
        <v>515</v>
      </c>
    </row>
    <row r="801" spans="2:11" ht="12.75">
      <c r="B801" s="214">
        <v>40000</v>
      </c>
      <c r="C801" s="35" t="s">
        <v>255</v>
      </c>
      <c r="D801" s="14" t="s">
        <v>252</v>
      </c>
      <c r="E801" s="14" t="s">
        <v>253</v>
      </c>
      <c r="F801" s="32" t="s">
        <v>256</v>
      </c>
      <c r="G801" s="33" t="s">
        <v>115</v>
      </c>
      <c r="H801" s="6">
        <f t="shared" si="22"/>
        <v>-90000</v>
      </c>
      <c r="I801" s="24">
        <f t="shared" si="23"/>
        <v>77.66990291262135</v>
      </c>
      <c r="K801" s="2">
        <v>515</v>
      </c>
    </row>
    <row r="802" spans="2:11" ht="12.75">
      <c r="B802" s="214">
        <v>80000</v>
      </c>
      <c r="C802" s="35" t="s">
        <v>257</v>
      </c>
      <c r="D802" s="14" t="s">
        <v>252</v>
      </c>
      <c r="E802" s="14" t="s">
        <v>253</v>
      </c>
      <c r="F802" s="32" t="s">
        <v>258</v>
      </c>
      <c r="G802" s="33" t="s">
        <v>115</v>
      </c>
      <c r="H802" s="6">
        <f t="shared" si="22"/>
        <v>-170000</v>
      </c>
      <c r="I802" s="24">
        <f t="shared" si="23"/>
        <v>155.3398058252427</v>
      </c>
      <c r="K802" s="2">
        <v>515</v>
      </c>
    </row>
    <row r="803" spans="1:11" s="48" customFormat="1" ht="12.75">
      <c r="A803" s="13"/>
      <c r="B803" s="206">
        <f>SUM(B800:B802)</f>
        <v>170000</v>
      </c>
      <c r="C803" s="50"/>
      <c r="D803" s="13"/>
      <c r="E803" s="13" t="s">
        <v>253</v>
      </c>
      <c r="F803" s="20"/>
      <c r="G803" s="51"/>
      <c r="H803" s="46">
        <v>0</v>
      </c>
      <c r="I803" s="47">
        <f t="shared" si="23"/>
        <v>330.09708737864077</v>
      </c>
      <c r="K803" s="2">
        <v>515</v>
      </c>
    </row>
    <row r="804" spans="2:11" ht="12.75">
      <c r="B804" s="214"/>
      <c r="C804" s="35"/>
      <c r="D804" s="14"/>
      <c r="E804" s="14"/>
      <c r="F804" s="32"/>
      <c r="G804" s="33"/>
      <c r="H804" s="6">
        <f t="shared" si="22"/>
        <v>0</v>
      </c>
      <c r="I804" s="24">
        <f t="shared" si="23"/>
        <v>0</v>
      </c>
      <c r="K804" s="2">
        <v>515</v>
      </c>
    </row>
    <row r="805" spans="2:11" ht="12.75">
      <c r="B805" s="214"/>
      <c r="C805" s="35"/>
      <c r="D805" s="14"/>
      <c r="E805" s="14"/>
      <c r="F805" s="32"/>
      <c r="G805" s="33"/>
      <c r="H805" s="6">
        <f t="shared" si="22"/>
        <v>0</v>
      </c>
      <c r="I805" s="24">
        <f t="shared" si="23"/>
        <v>0</v>
      </c>
      <c r="K805" s="2">
        <v>515</v>
      </c>
    </row>
    <row r="806" spans="1:11" s="48" customFormat="1" ht="12.75">
      <c r="A806" s="13"/>
      <c r="B806" s="206">
        <f>+B825</f>
        <v>12600</v>
      </c>
      <c r="C806" s="49" t="s">
        <v>607</v>
      </c>
      <c r="D806" s="50" t="s">
        <v>611</v>
      </c>
      <c r="E806" s="13" t="s">
        <v>625</v>
      </c>
      <c r="F806" s="20"/>
      <c r="G806" s="20"/>
      <c r="H806" s="46">
        <f t="shared" si="22"/>
        <v>-12600</v>
      </c>
      <c r="I806" s="47">
        <f t="shared" si="23"/>
        <v>24.466019417475728</v>
      </c>
      <c r="K806" s="2">
        <v>515</v>
      </c>
    </row>
    <row r="807" spans="2:11" ht="12.75">
      <c r="B807" s="205"/>
      <c r="H807" s="31">
        <v>0</v>
      </c>
      <c r="I807" s="24">
        <f t="shared" si="23"/>
        <v>0</v>
      </c>
      <c r="K807" s="2">
        <v>515</v>
      </c>
    </row>
    <row r="808" spans="1:11" s="17" customFormat="1" ht="12.75">
      <c r="A808" s="14"/>
      <c r="B808" s="214"/>
      <c r="C808" s="14"/>
      <c r="D808" s="14"/>
      <c r="E808" s="14"/>
      <c r="F808" s="32"/>
      <c r="G808" s="32"/>
      <c r="H808" s="31">
        <f t="shared" si="22"/>
        <v>0</v>
      </c>
      <c r="I808" s="43">
        <f t="shared" si="23"/>
        <v>0</v>
      </c>
      <c r="K808" s="2">
        <v>515</v>
      </c>
    </row>
    <row r="809" spans="2:11" ht="12.75">
      <c r="B809" s="214">
        <v>400</v>
      </c>
      <c r="C809" s="35" t="s">
        <v>24</v>
      </c>
      <c r="D809" s="14" t="s">
        <v>608</v>
      </c>
      <c r="E809" s="35" t="s">
        <v>25</v>
      </c>
      <c r="F809" s="29" t="s">
        <v>609</v>
      </c>
      <c r="G809" s="33" t="s">
        <v>14</v>
      </c>
      <c r="H809" s="6">
        <f t="shared" si="22"/>
        <v>-400</v>
      </c>
      <c r="I809" s="24">
        <f t="shared" si="23"/>
        <v>0.7766990291262136</v>
      </c>
      <c r="K809" s="2">
        <v>515</v>
      </c>
    </row>
    <row r="810" spans="2:11" ht="12.75">
      <c r="B810" s="214">
        <v>800</v>
      </c>
      <c r="C810" s="14" t="s">
        <v>24</v>
      </c>
      <c r="D810" s="14" t="s">
        <v>608</v>
      </c>
      <c r="E810" s="37" t="s">
        <v>25</v>
      </c>
      <c r="F810" s="29" t="s">
        <v>609</v>
      </c>
      <c r="G810" s="38" t="s">
        <v>42</v>
      </c>
      <c r="H810" s="6">
        <f t="shared" si="22"/>
        <v>-1200</v>
      </c>
      <c r="I810" s="24">
        <f t="shared" si="23"/>
        <v>1.5533980582524272</v>
      </c>
      <c r="K810" s="2">
        <v>515</v>
      </c>
    </row>
    <row r="811" spans="2:11" ht="12.75">
      <c r="B811" s="214">
        <v>800</v>
      </c>
      <c r="C811" s="14" t="s">
        <v>24</v>
      </c>
      <c r="D811" s="14" t="s">
        <v>608</v>
      </c>
      <c r="E811" s="14" t="s">
        <v>25</v>
      </c>
      <c r="F811" s="29" t="s">
        <v>609</v>
      </c>
      <c r="G811" s="32" t="s">
        <v>610</v>
      </c>
      <c r="H811" s="6">
        <f aca="true" t="shared" si="24" ref="H811:H835">H810-B811</f>
        <v>-2000</v>
      </c>
      <c r="I811" s="24">
        <f t="shared" si="23"/>
        <v>1.5533980582524272</v>
      </c>
      <c r="K811" s="2">
        <v>515</v>
      </c>
    </row>
    <row r="812" spans="2:11" ht="12.75">
      <c r="B812" s="214">
        <v>800</v>
      </c>
      <c r="C812" s="14" t="s">
        <v>24</v>
      </c>
      <c r="D812" s="14" t="s">
        <v>608</v>
      </c>
      <c r="E812" s="14" t="s">
        <v>25</v>
      </c>
      <c r="F812" s="29" t="s">
        <v>609</v>
      </c>
      <c r="G812" s="32" t="s">
        <v>47</v>
      </c>
      <c r="H812" s="6">
        <f t="shared" si="24"/>
        <v>-2800</v>
      </c>
      <c r="I812" s="24">
        <f t="shared" si="23"/>
        <v>1.5533980582524272</v>
      </c>
      <c r="K812" s="2">
        <v>515</v>
      </c>
    </row>
    <row r="813" spans="2:11" ht="12.75">
      <c r="B813" s="214">
        <v>800</v>
      </c>
      <c r="C813" s="14" t="s">
        <v>24</v>
      </c>
      <c r="D813" s="14" t="s">
        <v>608</v>
      </c>
      <c r="E813" s="14" t="s">
        <v>25</v>
      </c>
      <c r="F813" s="29" t="s">
        <v>609</v>
      </c>
      <c r="G813" s="29" t="s">
        <v>51</v>
      </c>
      <c r="H813" s="6">
        <f t="shared" si="24"/>
        <v>-3600</v>
      </c>
      <c r="I813" s="24">
        <f t="shared" si="23"/>
        <v>1.5533980582524272</v>
      </c>
      <c r="K813" s="2">
        <v>515</v>
      </c>
    </row>
    <row r="814" spans="2:11" ht="12.75">
      <c r="B814" s="214">
        <v>800</v>
      </c>
      <c r="C814" s="14" t="s">
        <v>24</v>
      </c>
      <c r="D814" s="14" t="s">
        <v>608</v>
      </c>
      <c r="E814" s="14" t="s">
        <v>25</v>
      </c>
      <c r="F814" s="29" t="s">
        <v>609</v>
      </c>
      <c r="G814" s="29" t="s">
        <v>53</v>
      </c>
      <c r="H814" s="6">
        <f t="shared" si="24"/>
        <v>-4400</v>
      </c>
      <c r="I814" s="24">
        <f t="shared" si="23"/>
        <v>1.5533980582524272</v>
      </c>
      <c r="K814" s="2">
        <v>515</v>
      </c>
    </row>
    <row r="815" spans="2:11" ht="12.75">
      <c r="B815" s="214">
        <v>800</v>
      </c>
      <c r="C815" s="14" t="s">
        <v>24</v>
      </c>
      <c r="D815" s="14" t="s">
        <v>608</v>
      </c>
      <c r="E815" s="14" t="s">
        <v>25</v>
      </c>
      <c r="F815" s="29" t="s">
        <v>609</v>
      </c>
      <c r="G815" s="29" t="s">
        <v>55</v>
      </c>
      <c r="H815" s="6">
        <f t="shared" si="24"/>
        <v>-5200</v>
      </c>
      <c r="I815" s="24">
        <f t="shared" si="23"/>
        <v>1.5533980582524272</v>
      </c>
      <c r="K815" s="2">
        <v>515</v>
      </c>
    </row>
    <row r="816" spans="2:11" ht="12.75">
      <c r="B816" s="214">
        <v>800</v>
      </c>
      <c r="C816" s="14" t="s">
        <v>24</v>
      </c>
      <c r="D816" s="14" t="s">
        <v>608</v>
      </c>
      <c r="E816" s="14" t="s">
        <v>25</v>
      </c>
      <c r="F816" s="29" t="s">
        <v>609</v>
      </c>
      <c r="G816" s="29" t="s">
        <v>80</v>
      </c>
      <c r="H816" s="6">
        <f t="shared" si="24"/>
        <v>-6000</v>
      </c>
      <c r="I816" s="24">
        <f t="shared" si="23"/>
        <v>1.5533980582524272</v>
      </c>
      <c r="K816" s="2">
        <v>515</v>
      </c>
    </row>
    <row r="817" spans="2:11" ht="12.75">
      <c r="B817" s="214">
        <v>800</v>
      </c>
      <c r="C817" s="14" t="s">
        <v>24</v>
      </c>
      <c r="D817" s="14" t="s">
        <v>608</v>
      </c>
      <c r="E817" s="14" t="s">
        <v>25</v>
      </c>
      <c r="F817" s="29" t="s">
        <v>609</v>
      </c>
      <c r="G817" s="29" t="s">
        <v>82</v>
      </c>
      <c r="H817" s="6">
        <f t="shared" si="24"/>
        <v>-6800</v>
      </c>
      <c r="I817" s="24">
        <f t="shared" si="23"/>
        <v>1.5533980582524272</v>
      </c>
      <c r="K817" s="2">
        <v>515</v>
      </c>
    </row>
    <row r="818" spans="2:11" ht="12.75">
      <c r="B818" s="214">
        <v>800</v>
      </c>
      <c r="C818" s="14" t="s">
        <v>24</v>
      </c>
      <c r="D818" s="14" t="s">
        <v>608</v>
      </c>
      <c r="E818" s="14" t="s">
        <v>25</v>
      </c>
      <c r="F818" s="29" t="s">
        <v>609</v>
      </c>
      <c r="G818" s="29" t="s">
        <v>168</v>
      </c>
      <c r="H818" s="6">
        <f t="shared" si="24"/>
        <v>-7600</v>
      </c>
      <c r="I818" s="24">
        <f t="shared" si="23"/>
        <v>1.5533980582524272</v>
      </c>
      <c r="K818" s="2">
        <v>515</v>
      </c>
    </row>
    <row r="819" spans="2:11" ht="12.75">
      <c r="B819" s="214">
        <v>800</v>
      </c>
      <c r="C819" s="14" t="s">
        <v>24</v>
      </c>
      <c r="D819" s="14" t="s">
        <v>608</v>
      </c>
      <c r="E819" s="14" t="s">
        <v>25</v>
      </c>
      <c r="F819" s="29" t="s">
        <v>609</v>
      </c>
      <c r="G819" s="29" t="s">
        <v>110</v>
      </c>
      <c r="H819" s="6">
        <f t="shared" si="24"/>
        <v>-8400</v>
      </c>
      <c r="I819" s="24">
        <f t="shared" si="23"/>
        <v>1.5533980582524272</v>
      </c>
      <c r="K819" s="2">
        <v>515</v>
      </c>
    </row>
    <row r="820" spans="2:11" ht="12.75">
      <c r="B820" s="214">
        <v>800</v>
      </c>
      <c r="C820" s="14" t="s">
        <v>24</v>
      </c>
      <c r="D820" s="14" t="s">
        <v>608</v>
      </c>
      <c r="E820" s="14" t="s">
        <v>25</v>
      </c>
      <c r="F820" s="29" t="s">
        <v>609</v>
      </c>
      <c r="G820" s="29" t="s">
        <v>111</v>
      </c>
      <c r="H820" s="6">
        <f t="shared" si="24"/>
        <v>-9200</v>
      </c>
      <c r="I820" s="24">
        <f t="shared" si="23"/>
        <v>1.5533980582524272</v>
      </c>
      <c r="K820" s="2">
        <v>515</v>
      </c>
    </row>
    <row r="821" spans="2:11" ht="12.75">
      <c r="B821" s="214">
        <v>800</v>
      </c>
      <c r="C821" s="14" t="s">
        <v>24</v>
      </c>
      <c r="D821" s="14" t="s">
        <v>608</v>
      </c>
      <c r="E821" s="14" t="s">
        <v>25</v>
      </c>
      <c r="F821" s="29" t="s">
        <v>609</v>
      </c>
      <c r="G821" s="29" t="s">
        <v>121</v>
      </c>
      <c r="H821" s="6">
        <f t="shared" si="24"/>
        <v>-10000</v>
      </c>
      <c r="I821" s="24">
        <f t="shared" si="23"/>
        <v>1.5533980582524272</v>
      </c>
      <c r="K821" s="2">
        <v>515</v>
      </c>
    </row>
    <row r="822" spans="2:11" ht="12.75">
      <c r="B822" s="205">
        <v>900</v>
      </c>
      <c r="C822" s="1" t="s">
        <v>24</v>
      </c>
      <c r="D822" s="14" t="s">
        <v>608</v>
      </c>
      <c r="E822" s="1" t="s">
        <v>25</v>
      </c>
      <c r="F822" s="32" t="s">
        <v>609</v>
      </c>
      <c r="G822" s="29" t="s">
        <v>238</v>
      </c>
      <c r="H822" s="6">
        <f t="shared" si="24"/>
        <v>-10900</v>
      </c>
      <c r="I822" s="24">
        <f t="shared" si="23"/>
        <v>1.7475728155339805</v>
      </c>
      <c r="K822" s="2">
        <v>515</v>
      </c>
    </row>
    <row r="823" spans="2:11" ht="12.75">
      <c r="B823" s="205">
        <v>900</v>
      </c>
      <c r="C823" s="1" t="s">
        <v>24</v>
      </c>
      <c r="D823" s="14" t="s">
        <v>608</v>
      </c>
      <c r="E823" s="1" t="s">
        <v>25</v>
      </c>
      <c r="F823" s="32" t="s">
        <v>609</v>
      </c>
      <c r="G823" s="29" t="s">
        <v>220</v>
      </c>
      <c r="H823" s="6">
        <f t="shared" si="24"/>
        <v>-11800</v>
      </c>
      <c r="I823" s="24">
        <f t="shared" si="23"/>
        <v>1.7475728155339805</v>
      </c>
      <c r="K823" s="2">
        <v>515</v>
      </c>
    </row>
    <row r="824" spans="2:11" ht="12.75">
      <c r="B824" s="205">
        <v>800</v>
      </c>
      <c r="C824" s="1" t="s">
        <v>24</v>
      </c>
      <c r="D824" s="14" t="s">
        <v>608</v>
      </c>
      <c r="E824" s="1" t="s">
        <v>25</v>
      </c>
      <c r="F824" s="32" t="s">
        <v>609</v>
      </c>
      <c r="G824" s="29" t="s">
        <v>125</v>
      </c>
      <c r="H824" s="6">
        <f t="shared" si="24"/>
        <v>-12600</v>
      </c>
      <c r="I824" s="24">
        <f t="shared" si="23"/>
        <v>1.5533980582524272</v>
      </c>
      <c r="K824" s="2">
        <v>515</v>
      </c>
    </row>
    <row r="825" spans="1:11" s="48" customFormat="1" ht="12.75">
      <c r="A825" s="13"/>
      <c r="B825" s="206">
        <f>SUM(B809:B824)</f>
        <v>12600</v>
      </c>
      <c r="C825" s="13"/>
      <c r="D825" s="13" t="s">
        <v>608</v>
      </c>
      <c r="E825" s="13"/>
      <c r="F825" s="20"/>
      <c r="G825" s="20"/>
      <c r="H825" s="46">
        <v>0</v>
      </c>
      <c r="I825" s="47">
        <f t="shared" si="23"/>
        <v>24.466019417475728</v>
      </c>
      <c r="K825" s="2">
        <v>515</v>
      </c>
    </row>
    <row r="826" spans="2:11" ht="12.75">
      <c r="B826" s="205"/>
      <c r="H826" s="6">
        <f t="shared" si="24"/>
        <v>0</v>
      </c>
      <c r="I826" s="24">
        <f t="shared" si="23"/>
        <v>0</v>
      </c>
      <c r="K826" s="2">
        <v>515</v>
      </c>
    </row>
    <row r="827" spans="2:11" ht="12.75">
      <c r="B827" s="205"/>
      <c r="H827" s="6">
        <f t="shared" si="24"/>
        <v>0</v>
      </c>
      <c r="I827" s="24">
        <f t="shared" si="23"/>
        <v>0</v>
      </c>
      <c r="K827" s="2">
        <v>515</v>
      </c>
    </row>
    <row r="828" spans="2:11" ht="12.75">
      <c r="B828" s="205">
        <v>180000</v>
      </c>
      <c r="C828" s="1" t="s">
        <v>19</v>
      </c>
      <c r="D828" s="1" t="s">
        <v>252</v>
      </c>
      <c r="F828" s="29" t="s">
        <v>306</v>
      </c>
      <c r="G828" s="29" t="s">
        <v>238</v>
      </c>
      <c r="H828" s="6">
        <f t="shared" si="24"/>
        <v>-180000</v>
      </c>
      <c r="I828" s="24">
        <f t="shared" si="23"/>
        <v>349.5145631067961</v>
      </c>
      <c r="K828" s="2">
        <v>515</v>
      </c>
    </row>
    <row r="829" spans="2:11" ht="12.75">
      <c r="B829" s="205">
        <v>180000</v>
      </c>
      <c r="C829" s="1" t="s">
        <v>308</v>
      </c>
      <c r="D829" s="1" t="s">
        <v>252</v>
      </c>
      <c r="F829" s="29" t="s">
        <v>306</v>
      </c>
      <c r="G829" s="29" t="s">
        <v>238</v>
      </c>
      <c r="H829" s="6">
        <f t="shared" si="24"/>
        <v>-360000</v>
      </c>
      <c r="I829" s="24">
        <f t="shared" si="23"/>
        <v>349.5145631067961</v>
      </c>
      <c r="K829" s="2">
        <v>515</v>
      </c>
    </row>
    <row r="830" spans="1:11" s="48" customFormat="1" ht="12.75">
      <c r="A830" s="13"/>
      <c r="B830" s="206">
        <f>SUM(B828:B829)</f>
        <v>360000</v>
      </c>
      <c r="C830" s="13" t="s">
        <v>309</v>
      </c>
      <c r="D830" s="13"/>
      <c r="E830" s="13"/>
      <c r="F830" s="20"/>
      <c r="G830" s="20"/>
      <c r="H830" s="46">
        <v>0</v>
      </c>
      <c r="I830" s="47">
        <f t="shared" si="23"/>
        <v>699.0291262135922</v>
      </c>
      <c r="K830" s="2">
        <v>515</v>
      </c>
    </row>
    <row r="831" spans="8:11" ht="12.75">
      <c r="H831" s="6">
        <f t="shared" si="24"/>
        <v>0</v>
      </c>
      <c r="I831" s="24">
        <f t="shared" si="23"/>
        <v>0</v>
      </c>
      <c r="K831" s="2">
        <v>515</v>
      </c>
    </row>
    <row r="832" spans="8:11" ht="12.75">
      <c r="H832" s="6">
        <f t="shared" si="24"/>
        <v>0</v>
      </c>
      <c r="I832" s="24"/>
      <c r="K832" s="2">
        <v>515</v>
      </c>
    </row>
    <row r="833" spans="1:11" s="17" customFormat="1" ht="12.75">
      <c r="A833" s="14"/>
      <c r="B833" s="31"/>
      <c r="C833" s="14"/>
      <c r="D833" s="14"/>
      <c r="E833" s="14"/>
      <c r="F833" s="32"/>
      <c r="G833" s="32"/>
      <c r="H833" s="6">
        <f t="shared" si="24"/>
        <v>0</v>
      </c>
      <c r="I833" s="43">
        <f t="shared" si="23"/>
        <v>0</v>
      </c>
      <c r="K833" s="2">
        <v>515</v>
      </c>
    </row>
    <row r="834" spans="8:11" ht="12.75">
      <c r="H834" s="6">
        <f t="shared" si="24"/>
        <v>0</v>
      </c>
      <c r="I834" s="24">
        <f t="shared" si="23"/>
        <v>0</v>
      </c>
      <c r="K834" s="2">
        <v>515</v>
      </c>
    </row>
    <row r="835" spans="1:11" s="70" customFormat="1" ht="13.5" thickBot="1">
      <c r="A835" s="65"/>
      <c r="B835" s="72">
        <f>+B896+B901+B905+B964+B1005+B1016+B1021+B1025+B1030+B1035</f>
        <v>971550</v>
      </c>
      <c r="C835" s="65"/>
      <c r="D835" s="73" t="s">
        <v>310</v>
      </c>
      <c r="E835" s="65"/>
      <c r="F835" s="67"/>
      <c r="G835" s="67"/>
      <c r="H835" s="68">
        <f t="shared" si="24"/>
        <v>-971550</v>
      </c>
      <c r="I835" s="69">
        <f t="shared" si="23"/>
        <v>1886.504854368932</v>
      </c>
      <c r="K835" s="2">
        <v>515</v>
      </c>
    </row>
    <row r="836" spans="8:11" ht="12.75">
      <c r="H836" s="6">
        <v>0</v>
      </c>
      <c r="I836" s="24">
        <f t="shared" si="23"/>
        <v>0</v>
      </c>
      <c r="K836" s="2">
        <v>515</v>
      </c>
    </row>
    <row r="837" spans="8:11" ht="12.75">
      <c r="H837" s="6">
        <f aca="true" t="shared" si="25" ref="H837:H907">H836-B837</f>
        <v>0</v>
      </c>
      <c r="I837" s="24">
        <f t="shared" si="23"/>
        <v>0</v>
      </c>
      <c r="K837" s="2">
        <v>515</v>
      </c>
    </row>
    <row r="838" spans="2:11" ht="12.75">
      <c r="B838" s="34"/>
      <c r="C838" s="35"/>
      <c r="D838" s="14"/>
      <c r="E838" s="35"/>
      <c r="G838" s="33"/>
      <c r="H838" s="6">
        <f t="shared" si="25"/>
        <v>0</v>
      </c>
      <c r="I838" s="24">
        <f t="shared" si="23"/>
        <v>0</v>
      </c>
      <c r="K838" s="2">
        <v>515</v>
      </c>
    </row>
    <row r="839" spans="2:11" ht="12.75">
      <c r="B839" s="151">
        <v>5000</v>
      </c>
      <c r="C839" s="1" t="s">
        <v>0</v>
      </c>
      <c r="D839" s="14" t="s">
        <v>311</v>
      </c>
      <c r="E839" s="1" t="s">
        <v>265</v>
      </c>
      <c r="F839" s="45" t="s">
        <v>312</v>
      </c>
      <c r="G839" s="32" t="s">
        <v>14</v>
      </c>
      <c r="H839" s="6">
        <f t="shared" si="25"/>
        <v>-5000</v>
      </c>
      <c r="I839" s="24">
        <f t="shared" si="23"/>
        <v>9.70873786407767</v>
      </c>
      <c r="K839" s="2">
        <v>515</v>
      </c>
    </row>
    <row r="840" spans="2:11" ht="12.75">
      <c r="B840" s="224">
        <v>2000</v>
      </c>
      <c r="C840" s="1" t="s">
        <v>0</v>
      </c>
      <c r="D840" s="14" t="s">
        <v>311</v>
      </c>
      <c r="E840" s="1" t="s">
        <v>269</v>
      </c>
      <c r="F840" s="45" t="s">
        <v>313</v>
      </c>
      <c r="G840" s="29" t="s">
        <v>14</v>
      </c>
      <c r="H840" s="6">
        <f t="shared" si="25"/>
        <v>-7000</v>
      </c>
      <c r="I840" s="24">
        <f t="shared" si="23"/>
        <v>3.883495145631068</v>
      </c>
      <c r="K840" s="2">
        <v>515</v>
      </c>
    </row>
    <row r="841" spans="2:11" ht="12.75">
      <c r="B841" s="224">
        <v>3000</v>
      </c>
      <c r="C841" s="1" t="s">
        <v>0</v>
      </c>
      <c r="D841" s="1" t="s">
        <v>311</v>
      </c>
      <c r="E841" s="1" t="s">
        <v>314</v>
      </c>
      <c r="F841" s="45" t="s">
        <v>315</v>
      </c>
      <c r="G841" s="29" t="s">
        <v>14</v>
      </c>
      <c r="H841" s="6">
        <f t="shared" si="25"/>
        <v>-10000</v>
      </c>
      <c r="I841" s="24">
        <f t="shared" si="23"/>
        <v>5.825242718446602</v>
      </c>
      <c r="K841" s="2">
        <v>515</v>
      </c>
    </row>
    <row r="842" spans="2:11" ht="12.75">
      <c r="B842" s="234">
        <v>5000</v>
      </c>
      <c r="C842" s="1" t="s">
        <v>0</v>
      </c>
      <c r="D842" s="40" t="s">
        <v>311</v>
      </c>
      <c r="E842" s="1" t="s">
        <v>265</v>
      </c>
      <c r="F842" s="45" t="s">
        <v>316</v>
      </c>
      <c r="G842" s="29" t="s">
        <v>16</v>
      </c>
      <c r="H842" s="6">
        <f t="shared" si="25"/>
        <v>-15000</v>
      </c>
      <c r="I842" s="24">
        <f t="shared" si="23"/>
        <v>9.70873786407767</v>
      </c>
      <c r="K842" s="2">
        <v>515</v>
      </c>
    </row>
    <row r="843" spans="2:11" ht="12.75">
      <c r="B843" s="224">
        <v>3000</v>
      </c>
      <c r="C843" s="1" t="s">
        <v>0</v>
      </c>
      <c r="D843" s="1" t="s">
        <v>311</v>
      </c>
      <c r="E843" s="1" t="s">
        <v>314</v>
      </c>
      <c r="F843" s="45" t="s">
        <v>317</v>
      </c>
      <c r="G843" s="29" t="s">
        <v>16</v>
      </c>
      <c r="H843" s="6">
        <f t="shared" si="25"/>
        <v>-18000</v>
      </c>
      <c r="I843" s="24">
        <f aca="true" t="shared" si="26" ref="I843:I906">+B843/K843</f>
        <v>5.825242718446602</v>
      </c>
      <c r="K843" s="2">
        <v>515</v>
      </c>
    </row>
    <row r="844" spans="2:11" ht="12.75">
      <c r="B844" s="224">
        <v>5000</v>
      </c>
      <c r="C844" s="1" t="s">
        <v>0</v>
      </c>
      <c r="D844" s="1" t="s">
        <v>311</v>
      </c>
      <c r="E844" s="1" t="s">
        <v>314</v>
      </c>
      <c r="F844" s="45" t="s">
        <v>318</v>
      </c>
      <c r="G844" s="29" t="s">
        <v>18</v>
      </c>
      <c r="H844" s="6">
        <f t="shared" si="25"/>
        <v>-23000</v>
      </c>
      <c r="I844" s="24">
        <f t="shared" si="26"/>
        <v>9.70873786407767</v>
      </c>
      <c r="K844" s="2">
        <v>515</v>
      </c>
    </row>
    <row r="845" spans="2:11" ht="12.75">
      <c r="B845" s="224">
        <v>5000</v>
      </c>
      <c r="C845" s="1" t="s">
        <v>0</v>
      </c>
      <c r="D845" s="1" t="s">
        <v>311</v>
      </c>
      <c r="E845" s="1" t="s">
        <v>265</v>
      </c>
      <c r="F845" s="45" t="s">
        <v>319</v>
      </c>
      <c r="G845" s="29" t="s">
        <v>18</v>
      </c>
      <c r="H845" s="6">
        <f t="shared" si="25"/>
        <v>-28000</v>
      </c>
      <c r="I845" s="24">
        <f t="shared" si="26"/>
        <v>9.70873786407767</v>
      </c>
      <c r="K845" s="2">
        <v>515</v>
      </c>
    </row>
    <row r="846" spans="2:11" ht="12.75">
      <c r="B846" s="224">
        <v>5000</v>
      </c>
      <c r="C846" s="1" t="s">
        <v>0</v>
      </c>
      <c r="D846" s="1" t="s">
        <v>311</v>
      </c>
      <c r="E846" s="1" t="s">
        <v>265</v>
      </c>
      <c r="F846" s="45" t="s">
        <v>320</v>
      </c>
      <c r="G846" s="29" t="s">
        <v>21</v>
      </c>
      <c r="H846" s="6">
        <f t="shared" si="25"/>
        <v>-33000</v>
      </c>
      <c r="I846" s="24">
        <f t="shared" si="26"/>
        <v>9.70873786407767</v>
      </c>
      <c r="K846" s="2">
        <v>515</v>
      </c>
    </row>
    <row r="847" spans="2:11" ht="12.75">
      <c r="B847" s="224">
        <v>3000</v>
      </c>
      <c r="C847" s="1" t="s">
        <v>0</v>
      </c>
      <c r="D847" s="1" t="s">
        <v>311</v>
      </c>
      <c r="E847" s="1" t="s">
        <v>314</v>
      </c>
      <c r="F847" s="45" t="s">
        <v>321</v>
      </c>
      <c r="G847" s="29" t="s">
        <v>21</v>
      </c>
      <c r="H847" s="6">
        <f t="shared" si="25"/>
        <v>-36000</v>
      </c>
      <c r="I847" s="24">
        <f t="shared" si="26"/>
        <v>5.825242718446602</v>
      </c>
      <c r="K847" s="2">
        <v>515</v>
      </c>
    </row>
    <row r="848" spans="2:11" ht="12.75">
      <c r="B848" s="224">
        <v>3000</v>
      </c>
      <c r="C848" s="1" t="s">
        <v>0</v>
      </c>
      <c r="D848" s="1" t="s">
        <v>311</v>
      </c>
      <c r="E848" s="1" t="s">
        <v>314</v>
      </c>
      <c r="F848" s="45" t="s">
        <v>322</v>
      </c>
      <c r="G848" s="29" t="s">
        <v>23</v>
      </c>
      <c r="H848" s="6">
        <f t="shared" si="25"/>
        <v>-39000</v>
      </c>
      <c r="I848" s="24">
        <f t="shared" si="26"/>
        <v>5.825242718446602</v>
      </c>
      <c r="K848" s="2">
        <v>515</v>
      </c>
    </row>
    <row r="849" spans="2:11" ht="12.75">
      <c r="B849" s="224">
        <v>5000</v>
      </c>
      <c r="C849" s="1" t="s">
        <v>0</v>
      </c>
      <c r="D849" s="1" t="s">
        <v>311</v>
      </c>
      <c r="E849" s="1" t="s">
        <v>265</v>
      </c>
      <c r="F849" s="45" t="s">
        <v>323</v>
      </c>
      <c r="G849" s="29" t="s">
        <v>23</v>
      </c>
      <c r="H849" s="6">
        <f t="shared" si="25"/>
        <v>-44000</v>
      </c>
      <c r="I849" s="24">
        <f t="shared" si="26"/>
        <v>9.70873786407767</v>
      </c>
      <c r="K849" s="2">
        <v>515</v>
      </c>
    </row>
    <row r="850" spans="2:11" ht="12.75">
      <c r="B850" s="224">
        <v>5000</v>
      </c>
      <c r="C850" s="1" t="s">
        <v>0</v>
      </c>
      <c r="D850" s="1" t="s">
        <v>311</v>
      </c>
      <c r="E850" s="1" t="s">
        <v>265</v>
      </c>
      <c r="F850" s="45" t="s">
        <v>324</v>
      </c>
      <c r="G850" s="29" t="s">
        <v>37</v>
      </c>
      <c r="H850" s="6">
        <f t="shared" si="25"/>
        <v>-49000</v>
      </c>
      <c r="I850" s="24">
        <f t="shared" si="26"/>
        <v>9.70873786407767</v>
      </c>
      <c r="K850" s="2">
        <v>515</v>
      </c>
    </row>
    <row r="851" spans="2:11" ht="12.75">
      <c r="B851" s="224">
        <v>5000</v>
      </c>
      <c r="C851" s="1" t="s">
        <v>0</v>
      </c>
      <c r="D851" s="1" t="s">
        <v>311</v>
      </c>
      <c r="E851" s="1" t="s">
        <v>314</v>
      </c>
      <c r="F851" s="45" t="s">
        <v>325</v>
      </c>
      <c r="G851" s="29" t="s">
        <v>37</v>
      </c>
      <c r="H851" s="6">
        <f t="shared" si="25"/>
        <v>-54000</v>
      </c>
      <c r="I851" s="24">
        <f t="shared" si="26"/>
        <v>9.70873786407767</v>
      </c>
      <c r="K851" s="2">
        <v>515</v>
      </c>
    </row>
    <row r="852" spans="2:11" ht="12.75">
      <c r="B852" s="224">
        <v>7500</v>
      </c>
      <c r="C852" s="1" t="s">
        <v>0</v>
      </c>
      <c r="D852" s="1" t="s">
        <v>311</v>
      </c>
      <c r="E852" s="1" t="s">
        <v>265</v>
      </c>
      <c r="F852" s="45" t="s">
        <v>326</v>
      </c>
      <c r="G852" s="29" t="s">
        <v>42</v>
      </c>
      <c r="H852" s="6">
        <f t="shared" si="25"/>
        <v>-61500</v>
      </c>
      <c r="I852" s="24">
        <f t="shared" si="26"/>
        <v>14.563106796116505</v>
      </c>
      <c r="K852" s="2">
        <v>515</v>
      </c>
    </row>
    <row r="853" spans="2:11" ht="12.75">
      <c r="B853" s="224">
        <v>3000</v>
      </c>
      <c r="C853" s="1" t="s">
        <v>0</v>
      </c>
      <c r="D853" s="1" t="s">
        <v>311</v>
      </c>
      <c r="E853" s="1" t="s">
        <v>314</v>
      </c>
      <c r="F853" s="45" t="s">
        <v>327</v>
      </c>
      <c r="G853" s="29" t="s">
        <v>42</v>
      </c>
      <c r="H853" s="6">
        <f t="shared" si="25"/>
        <v>-64500</v>
      </c>
      <c r="I853" s="24">
        <f t="shared" si="26"/>
        <v>5.825242718446602</v>
      </c>
      <c r="K853" s="2">
        <v>515</v>
      </c>
    </row>
    <row r="854" spans="2:11" ht="12.75">
      <c r="B854" s="224">
        <v>2000</v>
      </c>
      <c r="C854" s="1" t="s">
        <v>0</v>
      </c>
      <c r="D854" s="1" t="s">
        <v>311</v>
      </c>
      <c r="E854" s="1" t="s">
        <v>328</v>
      </c>
      <c r="F854" s="45" t="s">
        <v>329</v>
      </c>
      <c r="G854" s="29" t="s">
        <v>42</v>
      </c>
      <c r="H854" s="6">
        <f t="shared" si="25"/>
        <v>-66500</v>
      </c>
      <c r="I854" s="24">
        <f t="shared" si="26"/>
        <v>3.883495145631068</v>
      </c>
      <c r="K854" s="2">
        <v>515</v>
      </c>
    </row>
    <row r="855" spans="2:11" ht="12.75">
      <c r="B855" s="224">
        <v>7500</v>
      </c>
      <c r="C855" s="1" t="s">
        <v>0</v>
      </c>
      <c r="D855" s="1" t="s">
        <v>311</v>
      </c>
      <c r="E855" s="1" t="s">
        <v>265</v>
      </c>
      <c r="F855" s="45" t="s">
        <v>330</v>
      </c>
      <c r="G855" s="29" t="s">
        <v>47</v>
      </c>
      <c r="H855" s="6">
        <f t="shared" si="25"/>
        <v>-74000</v>
      </c>
      <c r="I855" s="24">
        <f t="shared" si="26"/>
        <v>14.563106796116505</v>
      </c>
      <c r="K855" s="2">
        <v>515</v>
      </c>
    </row>
    <row r="856" spans="2:11" ht="12.75">
      <c r="B856" s="224">
        <v>5000</v>
      </c>
      <c r="C856" s="1" t="s">
        <v>0</v>
      </c>
      <c r="D856" s="1" t="s">
        <v>311</v>
      </c>
      <c r="E856" s="1" t="s">
        <v>314</v>
      </c>
      <c r="F856" s="45" t="s">
        <v>331</v>
      </c>
      <c r="G856" s="29" t="s">
        <v>47</v>
      </c>
      <c r="H856" s="6">
        <f t="shared" si="25"/>
        <v>-79000</v>
      </c>
      <c r="I856" s="24">
        <f t="shared" si="26"/>
        <v>9.70873786407767</v>
      </c>
      <c r="K856" s="2">
        <v>515</v>
      </c>
    </row>
    <row r="857" spans="2:11" ht="12.75">
      <c r="B857" s="224">
        <v>5000</v>
      </c>
      <c r="C857" s="1" t="s">
        <v>0</v>
      </c>
      <c r="D857" s="1" t="s">
        <v>311</v>
      </c>
      <c r="E857" s="1" t="s">
        <v>265</v>
      </c>
      <c r="F857" s="45" t="s">
        <v>332</v>
      </c>
      <c r="G857" s="29" t="s">
        <v>51</v>
      </c>
      <c r="H857" s="6">
        <f t="shared" si="25"/>
        <v>-84000</v>
      </c>
      <c r="I857" s="24">
        <f t="shared" si="26"/>
        <v>9.70873786407767</v>
      </c>
      <c r="K857" s="2">
        <v>515</v>
      </c>
    </row>
    <row r="858" spans="2:11" ht="12.75">
      <c r="B858" s="224">
        <v>5000</v>
      </c>
      <c r="C858" s="1" t="s">
        <v>0</v>
      </c>
      <c r="D858" s="1" t="s">
        <v>311</v>
      </c>
      <c r="E858" s="1" t="s">
        <v>314</v>
      </c>
      <c r="F858" s="45" t="s">
        <v>333</v>
      </c>
      <c r="G858" s="29" t="s">
        <v>51</v>
      </c>
      <c r="H858" s="6">
        <f t="shared" si="25"/>
        <v>-89000</v>
      </c>
      <c r="I858" s="24">
        <f t="shared" si="26"/>
        <v>9.70873786407767</v>
      </c>
      <c r="K858" s="2">
        <v>515</v>
      </c>
    </row>
    <row r="859" spans="2:11" ht="12.75">
      <c r="B859" s="224">
        <v>2500</v>
      </c>
      <c r="C859" s="1" t="s">
        <v>0</v>
      </c>
      <c r="D859" s="1" t="s">
        <v>311</v>
      </c>
      <c r="E859" s="1" t="s">
        <v>265</v>
      </c>
      <c r="F859" s="45" t="s">
        <v>334</v>
      </c>
      <c r="G859" s="29" t="s">
        <v>53</v>
      </c>
      <c r="H859" s="6">
        <f t="shared" si="25"/>
        <v>-91500</v>
      </c>
      <c r="I859" s="24">
        <f t="shared" si="26"/>
        <v>4.854368932038835</v>
      </c>
      <c r="K859" s="2">
        <v>515</v>
      </c>
    </row>
    <row r="860" spans="2:11" ht="12.75">
      <c r="B860" s="224">
        <v>5000</v>
      </c>
      <c r="C860" s="1" t="s">
        <v>0</v>
      </c>
      <c r="D860" s="1" t="s">
        <v>311</v>
      </c>
      <c r="E860" s="1" t="s">
        <v>314</v>
      </c>
      <c r="F860" s="45" t="s">
        <v>335</v>
      </c>
      <c r="G860" s="29" t="s">
        <v>53</v>
      </c>
      <c r="H860" s="6">
        <f t="shared" si="25"/>
        <v>-96500</v>
      </c>
      <c r="I860" s="24">
        <f t="shared" si="26"/>
        <v>9.70873786407767</v>
      </c>
      <c r="K860" s="2">
        <v>515</v>
      </c>
    </row>
    <row r="861" spans="2:11" ht="12.75">
      <c r="B861" s="224">
        <v>2500</v>
      </c>
      <c r="C861" s="1" t="s">
        <v>0</v>
      </c>
      <c r="D861" s="1" t="s">
        <v>311</v>
      </c>
      <c r="E861" s="1" t="s">
        <v>265</v>
      </c>
      <c r="F861" s="45" t="s">
        <v>336</v>
      </c>
      <c r="G861" s="29" t="s">
        <v>55</v>
      </c>
      <c r="H861" s="6">
        <f t="shared" si="25"/>
        <v>-99000</v>
      </c>
      <c r="I861" s="24">
        <f t="shared" si="26"/>
        <v>4.854368932038835</v>
      </c>
      <c r="K861" s="2">
        <v>515</v>
      </c>
    </row>
    <row r="862" spans="2:11" ht="12.75">
      <c r="B862" s="224">
        <v>2000</v>
      </c>
      <c r="C862" s="1" t="s">
        <v>0</v>
      </c>
      <c r="D862" s="1" t="s">
        <v>311</v>
      </c>
      <c r="E862" s="1" t="s">
        <v>314</v>
      </c>
      <c r="F862" s="45" t="s">
        <v>337</v>
      </c>
      <c r="G862" s="29" t="s">
        <v>55</v>
      </c>
      <c r="H862" s="6">
        <f t="shared" si="25"/>
        <v>-101000</v>
      </c>
      <c r="I862" s="24">
        <f t="shared" si="26"/>
        <v>3.883495145631068</v>
      </c>
      <c r="K862" s="2">
        <v>515</v>
      </c>
    </row>
    <row r="863" spans="2:11" ht="12.75">
      <c r="B863" s="224">
        <v>2500</v>
      </c>
      <c r="C863" s="1" t="s">
        <v>0</v>
      </c>
      <c r="D863" s="1" t="s">
        <v>311</v>
      </c>
      <c r="E863" s="1" t="s">
        <v>265</v>
      </c>
      <c r="F863" s="45" t="s">
        <v>338</v>
      </c>
      <c r="G863" s="29" t="s">
        <v>152</v>
      </c>
      <c r="H863" s="6">
        <f t="shared" si="25"/>
        <v>-103500</v>
      </c>
      <c r="I863" s="24">
        <f t="shared" si="26"/>
        <v>4.854368932038835</v>
      </c>
      <c r="K863" s="2">
        <v>515</v>
      </c>
    </row>
    <row r="864" spans="2:11" ht="12.75">
      <c r="B864" s="224">
        <v>5000</v>
      </c>
      <c r="C864" s="1" t="s">
        <v>0</v>
      </c>
      <c r="D864" s="1" t="s">
        <v>311</v>
      </c>
      <c r="E864" s="1" t="s">
        <v>265</v>
      </c>
      <c r="F864" s="45" t="s">
        <v>339</v>
      </c>
      <c r="G864" s="29" t="s">
        <v>159</v>
      </c>
      <c r="H864" s="6">
        <f t="shared" si="25"/>
        <v>-108500</v>
      </c>
      <c r="I864" s="24">
        <f t="shared" si="26"/>
        <v>9.70873786407767</v>
      </c>
      <c r="K864" s="2">
        <v>515</v>
      </c>
    </row>
    <row r="865" spans="2:11" ht="12.75">
      <c r="B865" s="224">
        <v>2500</v>
      </c>
      <c r="C865" s="1" t="s">
        <v>0</v>
      </c>
      <c r="D865" s="1" t="s">
        <v>311</v>
      </c>
      <c r="E865" s="1" t="s">
        <v>265</v>
      </c>
      <c r="F865" s="45" t="s">
        <v>340</v>
      </c>
      <c r="G865" s="29" t="s">
        <v>85</v>
      </c>
      <c r="H865" s="6">
        <f t="shared" si="25"/>
        <v>-111000</v>
      </c>
      <c r="I865" s="24">
        <f t="shared" si="26"/>
        <v>4.854368932038835</v>
      </c>
      <c r="K865" s="2">
        <v>515</v>
      </c>
    </row>
    <row r="866" spans="2:11" ht="12.75">
      <c r="B866" s="224">
        <v>7500</v>
      </c>
      <c r="C866" s="1" t="s">
        <v>0</v>
      </c>
      <c r="D866" s="1" t="s">
        <v>311</v>
      </c>
      <c r="E866" s="1" t="s">
        <v>265</v>
      </c>
      <c r="F866" s="45" t="s">
        <v>341</v>
      </c>
      <c r="G866" s="29" t="s">
        <v>80</v>
      </c>
      <c r="H866" s="6">
        <f t="shared" si="25"/>
        <v>-118500</v>
      </c>
      <c r="I866" s="24">
        <f t="shared" si="26"/>
        <v>14.563106796116505</v>
      </c>
      <c r="K866" s="2">
        <v>515</v>
      </c>
    </row>
    <row r="867" spans="2:11" ht="12.75">
      <c r="B867" s="224">
        <v>2000</v>
      </c>
      <c r="C867" s="1" t="s">
        <v>0</v>
      </c>
      <c r="D867" s="1" t="s">
        <v>311</v>
      </c>
      <c r="E867" s="1" t="s">
        <v>314</v>
      </c>
      <c r="F867" s="45" t="s">
        <v>342</v>
      </c>
      <c r="G867" s="29" t="s">
        <v>80</v>
      </c>
      <c r="H867" s="6">
        <f t="shared" si="25"/>
        <v>-120500</v>
      </c>
      <c r="I867" s="24">
        <f t="shared" si="26"/>
        <v>3.883495145631068</v>
      </c>
      <c r="K867" s="2">
        <v>515</v>
      </c>
    </row>
    <row r="868" spans="2:11" ht="12.75">
      <c r="B868" s="224">
        <v>5000</v>
      </c>
      <c r="C868" s="1" t="s">
        <v>0</v>
      </c>
      <c r="D868" s="1" t="s">
        <v>311</v>
      </c>
      <c r="E868" s="1" t="s">
        <v>265</v>
      </c>
      <c r="F868" s="45" t="s">
        <v>343</v>
      </c>
      <c r="G868" s="29" t="s">
        <v>82</v>
      </c>
      <c r="H868" s="6">
        <f t="shared" si="25"/>
        <v>-125500</v>
      </c>
      <c r="I868" s="24">
        <f t="shared" si="26"/>
        <v>9.70873786407767</v>
      </c>
      <c r="K868" s="2">
        <v>515</v>
      </c>
    </row>
    <row r="869" spans="2:11" ht="12.75">
      <c r="B869" s="224">
        <v>2000</v>
      </c>
      <c r="C869" s="1" t="s">
        <v>0</v>
      </c>
      <c r="D869" s="1" t="s">
        <v>311</v>
      </c>
      <c r="E869" s="1" t="s">
        <v>314</v>
      </c>
      <c r="F869" s="45" t="s">
        <v>344</v>
      </c>
      <c r="G869" s="29" t="s">
        <v>82</v>
      </c>
      <c r="H869" s="6">
        <f t="shared" si="25"/>
        <v>-127500</v>
      </c>
      <c r="I869" s="24">
        <f t="shared" si="26"/>
        <v>3.883495145631068</v>
      </c>
      <c r="K869" s="2">
        <v>515</v>
      </c>
    </row>
    <row r="870" spans="2:11" ht="12.75">
      <c r="B870" s="224">
        <v>2500</v>
      </c>
      <c r="C870" s="1" t="s">
        <v>0</v>
      </c>
      <c r="D870" s="1" t="s">
        <v>311</v>
      </c>
      <c r="E870" s="1" t="s">
        <v>265</v>
      </c>
      <c r="F870" s="29" t="s">
        <v>345</v>
      </c>
      <c r="G870" s="29" t="s">
        <v>106</v>
      </c>
      <c r="H870" s="6">
        <f t="shared" si="25"/>
        <v>-130000</v>
      </c>
      <c r="I870" s="24">
        <f t="shared" si="26"/>
        <v>4.854368932038835</v>
      </c>
      <c r="K870" s="2">
        <v>515</v>
      </c>
    </row>
    <row r="871" spans="2:11" ht="12.75">
      <c r="B871" s="227">
        <v>2000</v>
      </c>
      <c r="C871" s="1" t="s">
        <v>0</v>
      </c>
      <c r="D871" s="1" t="s">
        <v>311</v>
      </c>
      <c r="E871" s="1" t="s">
        <v>314</v>
      </c>
      <c r="F871" s="29" t="s">
        <v>346</v>
      </c>
      <c r="G871" s="29" t="s">
        <v>106</v>
      </c>
      <c r="H871" s="6">
        <f t="shared" si="25"/>
        <v>-132000</v>
      </c>
      <c r="I871" s="24">
        <f t="shared" si="26"/>
        <v>3.883495145631068</v>
      </c>
      <c r="K871" s="2">
        <v>515</v>
      </c>
    </row>
    <row r="872" spans="2:11" ht="12.75">
      <c r="B872" s="224">
        <v>2000</v>
      </c>
      <c r="C872" s="1" t="s">
        <v>0</v>
      </c>
      <c r="D872" s="1" t="s">
        <v>311</v>
      </c>
      <c r="E872" s="1" t="s">
        <v>314</v>
      </c>
      <c r="F872" s="29" t="s">
        <v>347</v>
      </c>
      <c r="G872" s="29" t="s">
        <v>115</v>
      </c>
      <c r="H872" s="6">
        <f t="shared" si="25"/>
        <v>-134000</v>
      </c>
      <c r="I872" s="24">
        <f t="shared" si="26"/>
        <v>3.883495145631068</v>
      </c>
      <c r="K872" s="2">
        <v>515</v>
      </c>
    </row>
    <row r="873" spans="2:11" ht="12.75">
      <c r="B873" s="224">
        <v>5000</v>
      </c>
      <c r="C873" s="1" t="s">
        <v>0</v>
      </c>
      <c r="D873" s="1" t="s">
        <v>311</v>
      </c>
      <c r="E873" s="1" t="s">
        <v>265</v>
      </c>
      <c r="F873" s="29" t="s">
        <v>348</v>
      </c>
      <c r="G873" s="29" t="s">
        <v>118</v>
      </c>
      <c r="H873" s="6">
        <f t="shared" si="25"/>
        <v>-139000</v>
      </c>
      <c r="I873" s="24">
        <f t="shared" si="26"/>
        <v>9.70873786407767</v>
      </c>
      <c r="K873" s="2">
        <v>515</v>
      </c>
    </row>
    <row r="874" spans="2:11" ht="12.75">
      <c r="B874" s="224">
        <v>4000</v>
      </c>
      <c r="C874" s="1" t="s">
        <v>0</v>
      </c>
      <c r="D874" s="1" t="s">
        <v>311</v>
      </c>
      <c r="E874" s="1" t="s">
        <v>314</v>
      </c>
      <c r="F874" s="45" t="s">
        <v>349</v>
      </c>
      <c r="G874" s="29" t="s">
        <v>118</v>
      </c>
      <c r="H874" s="6">
        <f t="shared" si="25"/>
        <v>-143000</v>
      </c>
      <c r="I874" s="24">
        <f t="shared" si="26"/>
        <v>7.766990291262136</v>
      </c>
      <c r="K874" s="2">
        <v>515</v>
      </c>
    </row>
    <row r="875" spans="2:11" ht="12.75">
      <c r="B875" s="224">
        <v>2500</v>
      </c>
      <c r="C875" s="1" t="s">
        <v>0</v>
      </c>
      <c r="D875" s="1" t="s">
        <v>311</v>
      </c>
      <c r="E875" s="1" t="s">
        <v>265</v>
      </c>
      <c r="F875" s="45" t="s">
        <v>350</v>
      </c>
      <c r="G875" s="29" t="s">
        <v>119</v>
      </c>
      <c r="H875" s="6">
        <f t="shared" si="25"/>
        <v>-145500</v>
      </c>
      <c r="I875" s="24">
        <f t="shared" si="26"/>
        <v>4.854368932038835</v>
      </c>
      <c r="K875" s="2">
        <v>515</v>
      </c>
    </row>
    <row r="876" spans="2:11" ht="12.75">
      <c r="B876" s="224">
        <v>2500</v>
      </c>
      <c r="C876" s="1" t="s">
        <v>0</v>
      </c>
      <c r="D876" s="1" t="s">
        <v>311</v>
      </c>
      <c r="E876" s="1" t="s">
        <v>265</v>
      </c>
      <c r="F876" s="29" t="s">
        <v>351</v>
      </c>
      <c r="G876" s="29" t="s">
        <v>121</v>
      </c>
      <c r="H876" s="6">
        <f t="shared" si="25"/>
        <v>-148000</v>
      </c>
      <c r="I876" s="24">
        <f t="shared" si="26"/>
        <v>4.854368932038835</v>
      </c>
      <c r="K876" s="2">
        <v>515</v>
      </c>
    </row>
    <row r="877" spans="2:11" ht="12.75">
      <c r="B877" s="224">
        <v>5000</v>
      </c>
      <c r="C877" s="1" t="s">
        <v>0</v>
      </c>
      <c r="D877" s="1" t="s">
        <v>311</v>
      </c>
      <c r="E877" s="1" t="s">
        <v>314</v>
      </c>
      <c r="F877" s="29" t="s">
        <v>352</v>
      </c>
      <c r="G877" s="29" t="s">
        <v>121</v>
      </c>
      <c r="H877" s="6">
        <f t="shared" si="25"/>
        <v>-153000</v>
      </c>
      <c r="I877" s="24">
        <f t="shared" si="26"/>
        <v>9.70873786407767</v>
      </c>
      <c r="K877" s="2">
        <v>515</v>
      </c>
    </row>
    <row r="878" spans="2:11" ht="12.75">
      <c r="B878" s="224">
        <v>5000</v>
      </c>
      <c r="C878" s="1" t="s">
        <v>0</v>
      </c>
      <c r="D878" s="1" t="s">
        <v>311</v>
      </c>
      <c r="E878" s="1" t="s">
        <v>265</v>
      </c>
      <c r="F878" s="29" t="s">
        <v>353</v>
      </c>
      <c r="G878" s="29" t="s">
        <v>238</v>
      </c>
      <c r="H878" s="6">
        <f t="shared" si="25"/>
        <v>-158000</v>
      </c>
      <c r="I878" s="24">
        <f t="shared" si="26"/>
        <v>9.70873786407767</v>
      </c>
      <c r="K878" s="2">
        <v>515</v>
      </c>
    </row>
    <row r="879" spans="2:11" ht="12.75">
      <c r="B879" s="224">
        <v>4000</v>
      </c>
      <c r="C879" s="1" t="s">
        <v>0</v>
      </c>
      <c r="D879" s="1" t="s">
        <v>311</v>
      </c>
      <c r="E879" s="1" t="s">
        <v>314</v>
      </c>
      <c r="F879" s="45" t="s">
        <v>354</v>
      </c>
      <c r="G879" s="29" t="s">
        <v>238</v>
      </c>
      <c r="H879" s="6">
        <f t="shared" si="25"/>
        <v>-162000</v>
      </c>
      <c r="I879" s="24">
        <f t="shared" si="26"/>
        <v>7.766990291262136</v>
      </c>
      <c r="K879" s="2">
        <v>515</v>
      </c>
    </row>
    <row r="880" spans="2:11" ht="12.75">
      <c r="B880" s="224">
        <v>5000</v>
      </c>
      <c r="C880" s="1" t="s">
        <v>0</v>
      </c>
      <c r="D880" s="1" t="s">
        <v>311</v>
      </c>
      <c r="E880" s="1" t="s">
        <v>265</v>
      </c>
      <c r="F880" s="45" t="s">
        <v>355</v>
      </c>
      <c r="G880" s="29" t="s">
        <v>220</v>
      </c>
      <c r="H880" s="6">
        <f t="shared" si="25"/>
        <v>-167000</v>
      </c>
      <c r="I880" s="24">
        <f t="shared" si="26"/>
        <v>9.70873786407767</v>
      </c>
      <c r="K880" s="2">
        <v>515</v>
      </c>
    </row>
    <row r="881" spans="2:11" ht="12.75">
      <c r="B881" s="224">
        <v>2000</v>
      </c>
      <c r="C881" s="1" t="s">
        <v>0</v>
      </c>
      <c r="D881" s="1" t="s">
        <v>311</v>
      </c>
      <c r="E881" s="1" t="s">
        <v>314</v>
      </c>
      <c r="F881" s="29" t="s">
        <v>356</v>
      </c>
      <c r="G881" s="29" t="s">
        <v>220</v>
      </c>
      <c r="H881" s="6">
        <f t="shared" si="25"/>
        <v>-169000</v>
      </c>
      <c r="I881" s="24">
        <f t="shared" si="26"/>
        <v>3.883495145631068</v>
      </c>
      <c r="K881" s="2">
        <v>515</v>
      </c>
    </row>
    <row r="882" spans="2:11" ht="12.75">
      <c r="B882" s="224">
        <v>7500</v>
      </c>
      <c r="C882" s="1" t="s">
        <v>0</v>
      </c>
      <c r="D882" s="1" t="s">
        <v>311</v>
      </c>
      <c r="E882" s="1" t="s">
        <v>265</v>
      </c>
      <c r="F882" s="45" t="s">
        <v>357</v>
      </c>
      <c r="G882" s="29" t="s">
        <v>125</v>
      </c>
      <c r="H882" s="6">
        <f t="shared" si="25"/>
        <v>-176500</v>
      </c>
      <c r="I882" s="24">
        <f t="shared" si="26"/>
        <v>14.563106796116505</v>
      </c>
      <c r="K882" s="2">
        <v>515</v>
      </c>
    </row>
    <row r="883" spans="2:11" ht="12.75">
      <c r="B883" s="224">
        <v>5000</v>
      </c>
      <c r="C883" s="1" t="s">
        <v>0</v>
      </c>
      <c r="D883" s="1" t="s">
        <v>311</v>
      </c>
      <c r="E883" s="1" t="s">
        <v>314</v>
      </c>
      <c r="F883" s="45" t="s">
        <v>358</v>
      </c>
      <c r="G883" s="29" t="s">
        <v>125</v>
      </c>
      <c r="H883" s="6">
        <f t="shared" si="25"/>
        <v>-181500</v>
      </c>
      <c r="I883" s="24">
        <f t="shared" si="26"/>
        <v>9.70873786407767</v>
      </c>
      <c r="K883" s="2">
        <v>515</v>
      </c>
    </row>
    <row r="884" spans="2:11" ht="12.75">
      <c r="B884" s="151">
        <v>2500</v>
      </c>
      <c r="C884" s="37" t="s">
        <v>0</v>
      </c>
      <c r="D884" s="37" t="s">
        <v>310</v>
      </c>
      <c r="E884" s="37" t="s">
        <v>61</v>
      </c>
      <c r="F884" s="38" t="s">
        <v>359</v>
      </c>
      <c r="G884" s="38" t="s">
        <v>168</v>
      </c>
      <c r="H884" s="6">
        <f t="shared" si="25"/>
        <v>-184000</v>
      </c>
      <c r="I884" s="24">
        <f t="shared" si="26"/>
        <v>4.854368932038835</v>
      </c>
      <c r="K884" s="2">
        <v>515</v>
      </c>
    </row>
    <row r="885" spans="2:11" ht="12.75">
      <c r="B885" s="151">
        <v>5000</v>
      </c>
      <c r="C885" s="37" t="s">
        <v>0</v>
      </c>
      <c r="D885" s="37" t="s">
        <v>310</v>
      </c>
      <c r="E885" s="37" t="s">
        <v>61</v>
      </c>
      <c r="F885" s="38" t="s">
        <v>360</v>
      </c>
      <c r="G885" s="38" t="s">
        <v>108</v>
      </c>
      <c r="H885" s="6">
        <f t="shared" si="25"/>
        <v>-189000</v>
      </c>
      <c r="I885" s="24">
        <f t="shared" si="26"/>
        <v>9.70873786407767</v>
      </c>
      <c r="K885" s="2">
        <v>515</v>
      </c>
    </row>
    <row r="886" spans="2:11" ht="12.75">
      <c r="B886" s="151">
        <v>5000</v>
      </c>
      <c r="C886" s="74" t="s">
        <v>0</v>
      </c>
      <c r="D886" s="37" t="s">
        <v>310</v>
      </c>
      <c r="E886" s="37" t="s">
        <v>61</v>
      </c>
      <c r="F886" s="38" t="s">
        <v>361</v>
      </c>
      <c r="G886" s="38" t="s">
        <v>110</v>
      </c>
      <c r="H886" s="6">
        <f t="shared" si="25"/>
        <v>-194000</v>
      </c>
      <c r="I886" s="24">
        <f t="shared" si="26"/>
        <v>9.70873786407767</v>
      </c>
      <c r="K886" s="2">
        <v>515</v>
      </c>
    </row>
    <row r="887" spans="2:11" ht="12.75">
      <c r="B887" s="151">
        <v>1500</v>
      </c>
      <c r="C887" s="37" t="s">
        <v>362</v>
      </c>
      <c r="D887" s="37" t="s">
        <v>310</v>
      </c>
      <c r="E887" s="37" t="s">
        <v>61</v>
      </c>
      <c r="F887" s="38" t="s">
        <v>363</v>
      </c>
      <c r="G887" s="38" t="s">
        <v>14</v>
      </c>
      <c r="H887" s="6">
        <f t="shared" si="25"/>
        <v>-195500</v>
      </c>
      <c r="I887" s="24">
        <f t="shared" si="26"/>
        <v>2.912621359223301</v>
      </c>
      <c r="K887" s="2">
        <v>515</v>
      </c>
    </row>
    <row r="888" spans="2:11" ht="12.75">
      <c r="B888" s="151">
        <v>1500</v>
      </c>
      <c r="C888" s="37" t="s">
        <v>364</v>
      </c>
      <c r="D888" s="37" t="s">
        <v>310</v>
      </c>
      <c r="E888" s="37" t="s">
        <v>61</v>
      </c>
      <c r="F888" s="38" t="s">
        <v>359</v>
      </c>
      <c r="G888" s="38" t="s">
        <v>16</v>
      </c>
      <c r="H888" s="6">
        <f t="shared" si="25"/>
        <v>-197000</v>
      </c>
      <c r="I888" s="24">
        <f t="shared" si="26"/>
        <v>2.912621359223301</v>
      </c>
      <c r="K888" s="2">
        <v>515</v>
      </c>
    </row>
    <row r="889" spans="2:11" ht="12.75">
      <c r="B889" s="151">
        <v>1500</v>
      </c>
      <c r="C889" s="37" t="s">
        <v>362</v>
      </c>
      <c r="D889" s="37" t="s">
        <v>310</v>
      </c>
      <c r="E889" s="37" t="s">
        <v>61</v>
      </c>
      <c r="F889" s="38" t="s">
        <v>363</v>
      </c>
      <c r="G889" s="38" t="s">
        <v>51</v>
      </c>
      <c r="H889" s="6">
        <f t="shared" si="25"/>
        <v>-198500</v>
      </c>
      <c r="I889" s="24">
        <f t="shared" si="26"/>
        <v>2.912621359223301</v>
      </c>
      <c r="K889" s="2">
        <v>515</v>
      </c>
    </row>
    <row r="890" spans="2:11" ht="12.75">
      <c r="B890" s="151">
        <v>1500</v>
      </c>
      <c r="C890" s="37" t="s">
        <v>364</v>
      </c>
      <c r="D890" s="37" t="s">
        <v>310</v>
      </c>
      <c r="E890" s="37" t="s">
        <v>61</v>
      </c>
      <c r="F890" s="38" t="s">
        <v>359</v>
      </c>
      <c r="G890" s="38" t="s">
        <v>53</v>
      </c>
      <c r="H890" s="6">
        <f t="shared" si="25"/>
        <v>-200000</v>
      </c>
      <c r="I890" s="24">
        <f t="shared" si="26"/>
        <v>2.912621359223301</v>
      </c>
      <c r="K890" s="2">
        <v>515</v>
      </c>
    </row>
    <row r="891" spans="2:11" ht="12.75">
      <c r="B891" s="151">
        <v>1500</v>
      </c>
      <c r="C891" s="37" t="s">
        <v>364</v>
      </c>
      <c r="D891" s="37" t="s">
        <v>310</v>
      </c>
      <c r="E891" s="37" t="s">
        <v>61</v>
      </c>
      <c r="F891" s="38" t="s">
        <v>359</v>
      </c>
      <c r="G891" s="38" t="s">
        <v>106</v>
      </c>
      <c r="H891" s="6">
        <f t="shared" si="25"/>
        <v>-201500</v>
      </c>
      <c r="I891" s="24">
        <f t="shared" si="26"/>
        <v>2.912621359223301</v>
      </c>
      <c r="K891" s="2">
        <v>515</v>
      </c>
    </row>
    <row r="892" spans="2:11" ht="12.75">
      <c r="B892" s="151">
        <v>1500</v>
      </c>
      <c r="C892" s="37" t="s">
        <v>362</v>
      </c>
      <c r="D892" s="37" t="s">
        <v>310</v>
      </c>
      <c r="E892" s="37" t="s">
        <v>61</v>
      </c>
      <c r="F892" s="38" t="s">
        <v>363</v>
      </c>
      <c r="G892" s="38" t="s">
        <v>115</v>
      </c>
      <c r="H892" s="6">
        <f t="shared" si="25"/>
        <v>-203000</v>
      </c>
      <c r="I892" s="24">
        <f t="shared" si="26"/>
        <v>2.912621359223301</v>
      </c>
      <c r="K892" s="2">
        <v>515</v>
      </c>
    </row>
    <row r="893" spans="2:11" ht="12.75">
      <c r="B893" s="151">
        <v>1500</v>
      </c>
      <c r="C893" s="37" t="s">
        <v>362</v>
      </c>
      <c r="D893" s="37" t="s">
        <v>310</v>
      </c>
      <c r="E893" s="37" t="s">
        <v>61</v>
      </c>
      <c r="F893" s="38" t="s">
        <v>363</v>
      </c>
      <c r="G893" s="38" t="s">
        <v>120</v>
      </c>
      <c r="H893" s="6">
        <f t="shared" si="25"/>
        <v>-204500</v>
      </c>
      <c r="I893" s="24">
        <f t="shared" si="26"/>
        <v>2.912621359223301</v>
      </c>
      <c r="K893" s="2">
        <v>515</v>
      </c>
    </row>
    <row r="894" spans="2:11" ht="12.75">
      <c r="B894" s="151">
        <v>1500</v>
      </c>
      <c r="C894" s="37" t="s">
        <v>362</v>
      </c>
      <c r="D894" s="37" t="s">
        <v>310</v>
      </c>
      <c r="E894" s="37" t="s">
        <v>61</v>
      </c>
      <c r="F894" s="38" t="s">
        <v>363</v>
      </c>
      <c r="G894" s="38" t="s">
        <v>238</v>
      </c>
      <c r="H894" s="6">
        <f t="shared" si="25"/>
        <v>-206000</v>
      </c>
      <c r="I894" s="24">
        <f t="shared" si="26"/>
        <v>2.912621359223301</v>
      </c>
      <c r="K894" s="2">
        <v>515</v>
      </c>
    </row>
    <row r="895" spans="2:11" ht="12.75">
      <c r="B895" s="224">
        <v>2500</v>
      </c>
      <c r="C895" s="1" t="s">
        <v>0</v>
      </c>
      <c r="D895" s="1" t="s">
        <v>310</v>
      </c>
      <c r="E895" s="1" t="s">
        <v>365</v>
      </c>
      <c r="F895" s="29" t="s">
        <v>366</v>
      </c>
      <c r="G895" s="29" t="s">
        <v>238</v>
      </c>
      <c r="H895" s="6">
        <f t="shared" si="25"/>
        <v>-208500</v>
      </c>
      <c r="I895" s="24">
        <f t="shared" si="26"/>
        <v>4.854368932038835</v>
      </c>
      <c r="K895" s="2">
        <v>515</v>
      </c>
    </row>
    <row r="896" spans="1:11" s="48" customFormat="1" ht="12.75">
      <c r="A896" s="13"/>
      <c r="B896" s="200">
        <f>SUM(B839:B895)</f>
        <v>208500</v>
      </c>
      <c r="C896" s="13" t="s">
        <v>0</v>
      </c>
      <c r="D896" s="13"/>
      <c r="E896" s="13"/>
      <c r="F896" s="20"/>
      <c r="G896" s="20"/>
      <c r="H896" s="46">
        <v>0</v>
      </c>
      <c r="I896" s="47">
        <f t="shared" si="26"/>
        <v>404.8543689320388</v>
      </c>
      <c r="K896" s="2">
        <v>515</v>
      </c>
    </row>
    <row r="897" spans="8:11" ht="12.75">
      <c r="H897" s="6">
        <f t="shared" si="25"/>
        <v>0</v>
      </c>
      <c r="I897" s="24">
        <f t="shared" si="26"/>
        <v>0</v>
      </c>
      <c r="K897" s="2">
        <v>515</v>
      </c>
    </row>
    <row r="898" spans="8:11" ht="12.75">
      <c r="H898" s="6">
        <f t="shared" si="25"/>
        <v>0</v>
      </c>
      <c r="I898" s="24">
        <f t="shared" si="26"/>
        <v>0</v>
      </c>
      <c r="K898" s="2">
        <v>515</v>
      </c>
    </row>
    <row r="899" spans="2:11" ht="12.75">
      <c r="B899" s="223">
        <v>3800</v>
      </c>
      <c r="C899" s="35" t="s">
        <v>367</v>
      </c>
      <c r="D899" s="35" t="s">
        <v>310</v>
      </c>
      <c r="E899" s="35" t="s">
        <v>57</v>
      </c>
      <c r="F899" s="33" t="s">
        <v>368</v>
      </c>
      <c r="G899" s="33" t="s">
        <v>115</v>
      </c>
      <c r="H899" s="6">
        <f t="shared" si="25"/>
        <v>-3800</v>
      </c>
      <c r="I899" s="24">
        <f t="shared" si="26"/>
        <v>7.378640776699029</v>
      </c>
      <c r="K899" s="2">
        <v>515</v>
      </c>
    </row>
    <row r="900" spans="2:11" ht="12.75">
      <c r="B900" s="151">
        <v>3800</v>
      </c>
      <c r="C900" s="35" t="s">
        <v>369</v>
      </c>
      <c r="D900" s="35" t="s">
        <v>310</v>
      </c>
      <c r="E900" s="35" t="s">
        <v>57</v>
      </c>
      <c r="F900" s="33" t="s">
        <v>370</v>
      </c>
      <c r="G900" s="33" t="s">
        <v>115</v>
      </c>
      <c r="H900" s="6">
        <f t="shared" si="25"/>
        <v>-7600</v>
      </c>
      <c r="I900" s="24">
        <f t="shared" si="26"/>
        <v>7.378640776699029</v>
      </c>
      <c r="K900" s="2">
        <v>515</v>
      </c>
    </row>
    <row r="901" spans="1:11" s="48" customFormat="1" ht="12.75">
      <c r="A901" s="13"/>
      <c r="B901" s="200">
        <f>SUM(B899:B900)</f>
        <v>7600</v>
      </c>
      <c r="C901" s="13" t="s">
        <v>66</v>
      </c>
      <c r="D901" s="13"/>
      <c r="E901" s="13"/>
      <c r="F901" s="20"/>
      <c r="G901" s="20"/>
      <c r="H901" s="46">
        <v>0</v>
      </c>
      <c r="I901" s="47">
        <f t="shared" si="26"/>
        <v>14.757281553398059</v>
      </c>
      <c r="K901" s="2">
        <v>515</v>
      </c>
    </row>
    <row r="902" spans="2:11" ht="12.75">
      <c r="B902" s="224"/>
      <c r="H902" s="6">
        <f t="shared" si="25"/>
        <v>0</v>
      </c>
      <c r="I902" s="24">
        <f t="shared" si="26"/>
        <v>0</v>
      </c>
      <c r="K902" s="2">
        <v>515</v>
      </c>
    </row>
    <row r="903" spans="2:11" ht="12.75">
      <c r="B903" s="224"/>
      <c r="H903" s="6">
        <f t="shared" si="25"/>
        <v>0</v>
      </c>
      <c r="I903" s="24">
        <f t="shared" si="26"/>
        <v>0</v>
      </c>
      <c r="K903" s="2">
        <v>515</v>
      </c>
    </row>
    <row r="904" spans="2:11" ht="12.75">
      <c r="B904" s="223">
        <v>2000</v>
      </c>
      <c r="C904" s="35" t="s">
        <v>67</v>
      </c>
      <c r="D904" s="35" t="s">
        <v>310</v>
      </c>
      <c r="E904" s="35" t="s">
        <v>57</v>
      </c>
      <c r="F904" s="33" t="s">
        <v>371</v>
      </c>
      <c r="G904" s="33" t="s">
        <v>115</v>
      </c>
      <c r="H904" s="6">
        <f t="shared" si="25"/>
        <v>-2000</v>
      </c>
      <c r="I904" s="24">
        <f t="shared" si="26"/>
        <v>3.883495145631068</v>
      </c>
      <c r="K904" s="2">
        <v>515</v>
      </c>
    </row>
    <row r="905" spans="1:11" s="48" customFormat="1" ht="12.75">
      <c r="A905" s="13"/>
      <c r="B905" s="225">
        <v>2000</v>
      </c>
      <c r="C905" s="13" t="s">
        <v>67</v>
      </c>
      <c r="D905" s="13"/>
      <c r="E905" s="13"/>
      <c r="F905" s="20"/>
      <c r="G905" s="20"/>
      <c r="H905" s="46">
        <v>0</v>
      </c>
      <c r="I905" s="47">
        <f t="shared" si="26"/>
        <v>3.883495145631068</v>
      </c>
      <c r="K905" s="2">
        <v>515</v>
      </c>
    </row>
    <row r="906" spans="2:11" ht="12.75">
      <c r="B906" s="224"/>
      <c r="H906" s="6">
        <f t="shared" si="25"/>
        <v>0</v>
      </c>
      <c r="I906" s="24">
        <f t="shared" si="26"/>
        <v>0</v>
      </c>
      <c r="K906" s="2">
        <v>515</v>
      </c>
    </row>
    <row r="907" spans="2:11" ht="12.75">
      <c r="B907" s="224"/>
      <c r="H907" s="6">
        <f t="shared" si="25"/>
        <v>0</v>
      </c>
      <c r="I907" s="24">
        <f aca="true" t="shared" si="27" ref="I907:I970">+B907/K907</f>
        <v>0</v>
      </c>
      <c r="K907" s="2">
        <v>515</v>
      </c>
    </row>
    <row r="908" spans="2:11" ht="12.75">
      <c r="B908" s="151">
        <v>2000</v>
      </c>
      <c r="C908" s="37" t="s">
        <v>24</v>
      </c>
      <c r="D908" s="37" t="s">
        <v>310</v>
      </c>
      <c r="E908" s="37" t="s">
        <v>25</v>
      </c>
      <c r="F908" s="38" t="s">
        <v>372</v>
      </c>
      <c r="G908" s="38" t="s">
        <v>14</v>
      </c>
      <c r="H908" s="6">
        <f aca="true" t="shared" si="28" ref="H908:H959">H907-B908</f>
        <v>-2000</v>
      </c>
      <c r="I908" s="24">
        <f t="shared" si="27"/>
        <v>3.883495145631068</v>
      </c>
      <c r="K908" s="2">
        <v>515</v>
      </c>
    </row>
    <row r="909" spans="2:11" ht="12.75">
      <c r="B909" s="151">
        <v>2000</v>
      </c>
      <c r="C909" s="37" t="s">
        <v>24</v>
      </c>
      <c r="D909" s="37" t="s">
        <v>310</v>
      </c>
      <c r="E909" s="37" t="s">
        <v>25</v>
      </c>
      <c r="F909" s="38" t="s">
        <v>372</v>
      </c>
      <c r="G909" s="38" t="s">
        <v>16</v>
      </c>
      <c r="H909" s="6">
        <f t="shared" si="28"/>
        <v>-4000</v>
      </c>
      <c r="I909" s="24">
        <f t="shared" si="27"/>
        <v>3.883495145631068</v>
      </c>
      <c r="K909" s="2">
        <v>515</v>
      </c>
    </row>
    <row r="910" spans="2:11" ht="12.75">
      <c r="B910" s="151">
        <v>2000</v>
      </c>
      <c r="C910" s="37" t="s">
        <v>24</v>
      </c>
      <c r="D910" s="37" t="s">
        <v>310</v>
      </c>
      <c r="E910" s="37" t="s">
        <v>25</v>
      </c>
      <c r="F910" s="38" t="s">
        <v>372</v>
      </c>
      <c r="G910" s="38" t="s">
        <v>18</v>
      </c>
      <c r="H910" s="6">
        <f t="shared" si="28"/>
        <v>-6000</v>
      </c>
      <c r="I910" s="24">
        <f t="shared" si="27"/>
        <v>3.883495145631068</v>
      </c>
      <c r="K910" s="2">
        <v>515</v>
      </c>
    </row>
    <row r="911" spans="2:11" ht="12.75">
      <c r="B911" s="151">
        <v>2000</v>
      </c>
      <c r="C911" s="37" t="s">
        <v>24</v>
      </c>
      <c r="D911" s="37" t="s">
        <v>310</v>
      </c>
      <c r="E911" s="37" t="s">
        <v>25</v>
      </c>
      <c r="F911" s="38" t="s">
        <v>372</v>
      </c>
      <c r="G911" s="38" t="s">
        <v>21</v>
      </c>
      <c r="H911" s="6">
        <f t="shared" si="28"/>
        <v>-8000</v>
      </c>
      <c r="I911" s="24">
        <f t="shared" si="27"/>
        <v>3.883495145631068</v>
      </c>
      <c r="K911" s="2">
        <v>515</v>
      </c>
    </row>
    <row r="912" spans="2:11" ht="12.75">
      <c r="B912" s="151">
        <v>2000</v>
      </c>
      <c r="C912" s="37" t="s">
        <v>24</v>
      </c>
      <c r="D912" s="37" t="s">
        <v>310</v>
      </c>
      <c r="E912" s="37" t="s">
        <v>25</v>
      </c>
      <c r="F912" s="38" t="s">
        <v>372</v>
      </c>
      <c r="G912" s="38" t="s">
        <v>23</v>
      </c>
      <c r="H912" s="6">
        <f t="shared" si="28"/>
        <v>-10000</v>
      </c>
      <c r="I912" s="24">
        <f t="shared" si="27"/>
        <v>3.883495145631068</v>
      </c>
      <c r="K912" s="2">
        <v>515</v>
      </c>
    </row>
    <row r="913" spans="2:11" ht="12.75">
      <c r="B913" s="151">
        <v>2000</v>
      </c>
      <c r="C913" s="37" t="s">
        <v>24</v>
      </c>
      <c r="D913" s="37" t="s">
        <v>310</v>
      </c>
      <c r="E913" s="37" t="s">
        <v>25</v>
      </c>
      <c r="F913" s="38" t="s">
        <v>372</v>
      </c>
      <c r="G913" s="38" t="s">
        <v>35</v>
      </c>
      <c r="H913" s="6">
        <f t="shared" si="28"/>
        <v>-12000</v>
      </c>
      <c r="I913" s="24">
        <f t="shared" si="27"/>
        <v>3.883495145631068</v>
      </c>
      <c r="K913" s="2">
        <v>515</v>
      </c>
    </row>
    <row r="914" spans="2:11" ht="12.75">
      <c r="B914" s="151">
        <v>2000</v>
      </c>
      <c r="C914" s="37" t="s">
        <v>24</v>
      </c>
      <c r="D914" s="37" t="s">
        <v>310</v>
      </c>
      <c r="E914" s="37" t="s">
        <v>25</v>
      </c>
      <c r="F914" s="38" t="s">
        <v>372</v>
      </c>
      <c r="G914" s="38" t="s">
        <v>37</v>
      </c>
      <c r="H914" s="6">
        <f t="shared" si="28"/>
        <v>-14000</v>
      </c>
      <c r="I914" s="24">
        <f t="shared" si="27"/>
        <v>3.883495145631068</v>
      </c>
      <c r="K914" s="2">
        <v>515</v>
      </c>
    </row>
    <row r="915" spans="2:11" ht="12.75">
      <c r="B915" s="151">
        <v>2000</v>
      </c>
      <c r="C915" s="37" t="s">
        <v>24</v>
      </c>
      <c r="D915" s="37" t="s">
        <v>310</v>
      </c>
      <c r="E915" s="37" t="s">
        <v>25</v>
      </c>
      <c r="F915" s="38" t="s">
        <v>372</v>
      </c>
      <c r="G915" s="38" t="s">
        <v>42</v>
      </c>
      <c r="H915" s="6">
        <f t="shared" si="28"/>
        <v>-16000</v>
      </c>
      <c r="I915" s="24">
        <f t="shared" si="27"/>
        <v>3.883495145631068</v>
      </c>
      <c r="K915" s="2">
        <v>515</v>
      </c>
    </row>
    <row r="916" spans="2:11" ht="12.75">
      <c r="B916" s="151">
        <v>2000</v>
      </c>
      <c r="C916" s="37" t="s">
        <v>24</v>
      </c>
      <c r="D916" s="37" t="s">
        <v>310</v>
      </c>
      <c r="E916" s="37" t="s">
        <v>25</v>
      </c>
      <c r="F916" s="38" t="s">
        <v>372</v>
      </c>
      <c r="G916" s="38" t="s">
        <v>47</v>
      </c>
      <c r="H916" s="6">
        <f t="shared" si="28"/>
        <v>-18000</v>
      </c>
      <c r="I916" s="24">
        <f t="shared" si="27"/>
        <v>3.883495145631068</v>
      </c>
      <c r="K916" s="2">
        <v>515</v>
      </c>
    </row>
    <row r="917" spans="2:11" ht="12.75">
      <c r="B917" s="151">
        <v>2000</v>
      </c>
      <c r="C917" s="37" t="s">
        <v>24</v>
      </c>
      <c r="D917" s="37" t="s">
        <v>310</v>
      </c>
      <c r="E917" s="37" t="s">
        <v>25</v>
      </c>
      <c r="F917" s="38" t="s">
        <v>372</v>
      </c>
      <c r="G917" s="38" t="s">
        <v>51</v>
      </c>
      <c r="H917" s="6">
        <f t="shared" si="28"/>
        <v>-20000</v>
      </c>
      <c r="I917" s="24">
        <f t="shared" si="27"/>
        <v>3.883495145631068</v>
      </c>
      <c r="K917" s="2">
        <v>515</v>
      </c>
    </row>
    <row r="918" spans="2:11" ht="12.75">
      <c r="B918" s="151">
        <v>2000</v>
      </c>
      <c r="C918" s="37" t="s">
        <v>24</v>
      </c>
      <c r="D918" s="37" t="s">
        <v>310</v>
      </c>
      <c r="E918" s="37" t="s">
        <v>25</v>
      </c>
      <c r="F918" s="38" t="s">
        <v>372</v>
      </c>
      <c r="G918" s="38" t="s">
        <v>53</v>
      </c>
      <c r="H918" s="6">
        <f t="shared" si="28"/>
        <v>-22000</v>
      </c>
      <c r="I918" s="24">
        <f t="shared" si="27"/>
        <v>3.883495145631068</v>
      </c>
      <c r="K918" s="2">
        <v>515</v>
      </c>
    </row>
    <row r="919" spans="2:11" ht="12.75">
      <c r="B919" s="151">
        <v>2000</v>
      </c>
      <c r="C919" s="74" t="s">
        <v>24</v>
      </c>
      <c r="D919" s="37" t="s">
        <v>310</v>
      </c>
      <c r="E919" s="37" t="s">
        <v>25</v>
      </c>
      <c r="F919" s="38" t="s">
        <v>372</v>
      </c>
      <c r="G919" s="38" t="s">
        <v>55</v>
      </c>
      <c r="H919" s="6">
        <f t="shared" si="28"/>
        <v>-24000</v>
      </c>
      <c r="I919" s="24">
        <f t="shared" si="27"/>
        <v>3.883495145631068</v>
      </c>
      <c r="K919" s="2">
        <v>515</v>
      </c>
    </row>
    <row r="920" spans="2:11" ht="12.75">
      <c r="B920" s="151">
        <v>2000</v>
      </c>
      <c r="C920" s="74" t="s">
        <v>24</v>
      </c>
      <c r="D920" s="37" t="s">
        <v>310</v>
      </c>
      <c r="E920" s="37" t="s">
        <v>25</v>
      </c>
      <c r="F920" s="38" t="s">
        <v>372</v>
      </c>
      <c r="G920" s="38" t="s">
        <v>152</v>
      </c>
      <c r="H920" s="6">
        <f t="shared" si="28"/>
        <v>-26000</v>
      </c>
      <c r="I920" s="24">
        <f t="shared" si="27"/>
        <v>3.883495145631068</v>
      </c>
      <c r="K920" s="2">
        <v>515</v>
      </c>
    </row>
    <row r="921" spans="2:11" ht="12.75">
      <c r="B921" s="151">
        <v>2000</v>
      </c>
      <c r="C921" s="37" t="s">
        <v>24</v>
      </c>
      <c r="D921" s="37" t="s">
        <v>310</v>
      </c>
      <c r="E921" s="37" t="s">
        <v>25</v>
      </c>
      <c r="F921" s="38" t="s">
        <v>372</v>
      </c>
      <c r="G921" s="38" t="s">
        <v>159</v>
      </c>
      <c r="H921" s="6">
        <f t="shared" si="28"/>
        <v>-28000</v>
      </c>
      <c r="I921" s="24">
        <f t="shared" si="27"/>
        <v>3.883495145631068</v>
      </c>
      <c r="K921" s="2">
        <v>515</v>
      </c>
    </row>
    <row r="922" spans="2:11" ht="12.75">
      <c r="B922" s="151">
        <v>2000</v>
      </c>
      <c r="C922" s="74" t="s">
        <v>24</v>
      </c>
      <c r="D922" s="37" t="s">
        <v>310</v>
      </c>
      <c r="E922" s="37" t="s">
        <v>25</v>
      </c>
      <c r="F922" s="38" t="s">
        <v>372</v>
      </c>
      <c r="G922" s="38" t="s">
        <v>85</v>
      </c>
      <c r="H922" s="6">
        <f t="shared" si="28"/>
        <v>-30000</v>
      </c>
      <c r="I922" s="24">
        <f t="shared" si="27"/>
        <v>3.883495145631068</v>
      </c>
      <c r="K922" s="2">
        <v>515</v>
      </c>
    </row>
    <row r="923" spans="2:11" ht="12.75">
      <c r="B923" s="151">
        <v>4000</v>
      </c>
      <c r="C923" s="37" t="s">
        <v>24</v>
      </c>
      <c r="D923" s="37" t="s">
        <v>310</v>
      </c>
      <c r="E923" s="37" t="s">
        <v>25</v>
      </c>
      <c r="F923" s="38" t="s">
        <v>372</v>
      </c>
      <c r="G923" s="38" t="s">
        <v>80</v>
      </c>
      <c r="H923" s="6">
        <f t="shared" si="28"/>
        <v>-34000</v>
      </c>
      <c r="I923" s="24">
        <f t="shared" si="27"/>
        <v>7.766990291262136</v>
      </c>
      <c r="K923" s="2">
        <v>515</v>
      </c>
    </row>
    <row r="924" spans="2:11" ht="12.75">
      <c r="B924" s="151">
        <v>5000</v>
      </c>
      <c r="C924" s="37" t="s">
        <v>24</v>
      </c>
      <c r="D924" s="37" t="s">
        <v>310</v>
      </c>
      <c r="E924" s="37" t="s">
        <v>25</v>
      </c>
      <c r="F924" s="38" t="s">
        <v>372</v>
      </c>
      <c r="G924" s="38" t="s">
        <v>82</v>
      </c>
      <c r="H924" s="6">
        <f t="shared" si="28"/>
        <v>-39000</v>
      </c>
      <c r="I924" s="24">
        <f t="shared" si="27"/>
        <v>9.70873786407767</v>
      </c>
      <c r="K924" s="2">
        <v>515</v>
      </c>
    </row>
    <row r="925" spans="2:11" ht="12.75">
      <c r="B925" s="151">
        <v>2000</v>
      </c>
      <c r="C925" s="74" t="s">
        <v>24</v>
      </c>
      <c r="D925" s="37" t="s">
        <v>310</v>
      </c>
      <c r="E925" s="37" t="s">
        <v>25</v>
      </c>
      <c r="F925" s="38" t="s">
        <v>372</v>
      </c>
      <c r="G925" s="38" t="s">
        <v>168</v>
      </c>
      <c r="H925" s="6">
        <f t="shared" si="28"/>
        <v>-41000</v>
      </c>
      <c r="I925" s="24">
        <f t="shared" si="27"/>
        <v>3.883495145631068</v>
      </c>
      <c r="K925" s="2">
        <v>515</v>
      </c>
    </row>
    <row r="926" spans="2:11" ht="12.75">
      <c r="B926" s="151">
        <v>2000</v>
      </c>
      <c r="C926" s="37" t="s">
        <v>24</v>
      </c>
      <c r="D926" s="37" t="s">
        <v>310</v>
      </c>
      <c r="E926" s="37" t="s">
        <v>25</v>
      </c>
      <c r="F926" s="38" t="s">
        <v>372</v>
      </c>
      <c r="G926" s="38" t="s">
        <v>168</v>
      </c>
      <c r="H926" s="6">
        <f t="shared" si="28"/>
        <v>-43000</v>
      </c>
      <c r="I926" s="24">
        <f t="shared" si="27"/>
        <v>3.883495145631068</v>
      </c>
      <c r="K926" s="2">
        <v>515</v>
      </c>
    </row>
    <row r="927" spans="2:11" ht="12.75">
      <c r="B927" s="151">
        <v>2000</v>
      </c>
      <c r="C927" s="37" t="s">
        <v>24</v>
      </c>
      <c r="D927" s="37" t="s">
        <v>310</v>
      </c>
      <c r="E927" s="37" t="s">
        <v>25</v>
      </c>
      <c r="F927" s="38" t="s">
        <v>372</v>
      </c>
      <c r="G927" s="38" t="s">
        <v>108</v>
      </c>
      <c r="H927" s="6">
        <f t="shared" si="28"/>
        <v>-45000</v>
      </c>
      <c r="I927" s="24">
        <f t="shared" si="27"/>
        <v>3.883495145631068</v>
      </c>
      <c r="K927" s="2">
        <v>515</v>
      </c>
    </row>
    <row r="928" spans="2:11" ht="12.75">
      <c r="B928" s="151">
        <v>2000</v>
      </c>
      <c r="C928" s="37" t="s">
        <v>24</v>
      </c>
      <c r="D928" s="37" t="s">
        <v>310</v>
      </c>
      <c r="E928" s="37" t="s">
        <v>25</v>
      </c>
      <c r="F928" s="38" t="s">
        <v>372</v>
      </c>
      <c r="G928" s="38" t="s">
        <v>109</v>
      </c>
      <c r="H928" s="6">
        <f t="shared" si="28"/>
        <v>-47000</v>
      </c>
      <c r="I928" s="24">
        <f t="shared" si="27"/>
        <v>3.883495145631068</v>
      </c>
      <c r="K928" s="2">
        <v>515</v>
      </c>
    </row>
    <row r="929" spans="2:11" ht="12.75">
      <c r="B929" s="151">
        <v>2000</v>
      </c>
      <c r="C929" s="37" t="s">
        <v>24</v>
      </c>
      <c r="D929" s="37" t="s">
        <v>310</v>
      </c>
      <c r="E929" s="37" t="s">
        <v>25</v>
      </c>
      <c r="F929" s="38" t="s">
        <v>372</v>
      </c>
      <c r="G929" s="38" t="s">
        <v>110</v>
      </c>
      <c r="H929" s="6">
        <f t="shared" si="28"/>
        <v>-49000</v>
      </c>
      <c r="I929" s="24">
        <f t="shared" si="27"/>
        <v>3.883495145631068</v>
      </c>
      <c r="K929" s="2">
        <v>515</v>
      </c>
    </row>
    <row r="930" spans="2:11" ht="12.75">
      <c r="B930" s="151">
        <v>2000</v>
      </c>
      <c r="C930" s="37" t="s">
        <v>24</v>
      </c>
      <c r="D930" s="37" t="s">
        <v>310</v>
      </c>
      <c r="E930" s="37" t="s">
        <v>25</v>
      </c>
      <c r="F930" s="38" t="s">
        <v>372</v>
      </c>
      <c r="G930" s="38" t="s">
        <v>111</v>
      </c>
      <c r="H930" s="6">
        <f t="shared" si="28"/>
        <v>-51000</v>
      </c>
      <c r="I930" s="24">
        <f t="shared" si="27"/>
        <v>3.883495145631068</v>
      </c>
      <c r="K930" s="2">
        <v>515</v>
      </c>
    </row>
    <row r="931" spans="2:11" ht="12.75">
      <c r="B931" s="151">
        <v>2000</v>
      </c>
      <c r="C931" s="37" t="s">
        <v>24</v>
      </c>
      <c r="D931" s="37" t="s">
        <v>310</v>
      </c>
      <c r="E931" s="37" t="s">
        <v>25</v>
      </c>
      <c r="F931" s="38" t="s">
        <v>372</v>
      </c>
      <c r="G931" s="38" t="s">
        <v>106</v>
      </c>
      <c r="H931" s="6">
        <f t="shared" si="28"/>
        <v>-53000</v>
      </c>
      <c r="I931" s="24">
        <f t="shared" si="27"/>
        <v>3.883495145631068</v>
      </c>
      <c r="K931" s="2">
        <v>515</v>
      </c>
    </row>
    <row r="932" spans="2:11" ht="12.75">
      <c r="B932" s="151">
        <v>2000</v>
      </c>
      <c r="C932" s="37" t="s">
        <v>24</v>
      </c>
      <c r="D932" s="37" t="s">
        <v>310</v>
      </c>
      <c r="E932" s="37" t="s">
        <v>25</v>
      </c>
      <c r="F932" s="38" t="s">
        <v>372</v>
      </c>
      <c r="G932" s="38" t="s">
        <v>115</v>
      </c>
      <c r="H932" s="6">
        <f t="shared" si="28"/>
        <v>-55000</v>
      </c>
      <c r="I932" s="24">
        <f t="shared" si="27"/>
        <v>3.883495145631068</v>
      </c>
      <c r="K932" s="2">
        <v>515</v>
      </c>
    </row>
    <row r="933" spans="2:11" ht="12.75">
      <c r="B933" s="151">
        <v>2000</v>
      </c>
      <c r="C933" s="37" t="s">
        <v>24</v>
      </c>
      <c r="D933" s="37" t="s">
        <v>310</v>
      </c>
      <c r="E933" s="37" t="s">
        <v>25</v>
      </c>
      <c r="F933" s="38" t="s">
        <v>372</v>
      </c>
      <c r="G933" s="38" t="s">
        <v>118</v>
      </c>
      <c r="H933" s="6">
        <f t="shared" si="28"/>
        <v>-57000</v>
      </c>
      <c r="I933" s="24">
        <f t="shared" si="27"/>
        <v>3.883495145631068</v>
      </c>
      <c r="K933" s="2">
        <v>515</v>
      </c>
    </row>
    <row r="934" spans="2:11" ht="12.75">
      <c r="B934" s="151">
        <v>2000</v>
      </c>
      <c r="C934" s="37" t="s">
        <v>24</v>
      </c>
      <c r="D934" s="37" t="s">
        <v>310</v>
      </c>
      <c r="E934" s="37" t="s">
        <v>25</v>
      </c>
      <c r="F934" s="38" t="s">
        <v>372</v>
      </c>
      <c r="G934" s="38" t="s">
        <v>119</v>
      </c>
      <c r="H934" s="6">
        <f t="shared" si="28"/>
        <v>-59000</v>
      </c>
      <c r="I934" s="24">
        <f t="shared" si="27"/>
        <v>3.883495145631068</v>
      </c>
      <c r="K934" s="2">
        <v>515</v>
      </c>
    </row>
    <row r="935" spans="2:11" ht="12.75">
      <c r="B935" s="151">
        <v>2000</v>
      </c>
      <c r="C935" s="37" t="s">
        <v>24</v>
      </c>
      <c r="D935" s="37" t="s">
        <v>310</v>
      </c>
      <c r="E935" s="37" t="s">
        <v>25</v>
      </c>
      <c r="F935" s="38" t="s">
        <v>372</v>
      </c>
      <c r="G935" s="38" t="s">
        <v>120</v>
      </c>
      <c r="H935" s="6">
        <f t="shared" si="28"/>
        <v>-61000</v>
      </c>
      <c r="I935" s="24">
        <f t="shared" si="27"/>
        <v>3.883495145631068</v>
      </c>
      <c r="K935" s="2">
        <v>515</v>
      </c>
    </row>
    <row r="936" spans="2:11" ht="12.75">
      <c r="B936" s="151">
        <v>2000</v>
      </c>
      <c r="C936" s="37" t="s">
        <v>24</v>
      </c>
      <c r="D936" s="37" t="s">
        <v>310</v>
      </c>
      <c r="E936" s="37" t="s">
        <v>25</v>
      </c>
      <c r="F936" s="38" t="s">
        <v>372</v>
      </c>
      <c r="G936" s="38" t="s">
        <v>121</v>
      </c>
      <c r="H936" s="6">
        <f t="shared" si="28"/>
        <v>-63000</v>
      </c>
      <c r="I936" s="24">
        <f t="shared" si="27"/>
        <v>3.883495145631068</v>
      </c>
      <c r="K936" s="2">
        <v>515</v>
      </c>
    </row>
    <row r="937" spans="2:11" ht="12.75">
      <c r="B937" s="151">
        <v>4000</v>
      </c>
      <c r="C937" s="37" t="s">
        <v>24</v>
      </c>
      <c r="D937" s="37" t="s">
        <v>310</v>
      </c>
      <c r="E937" s="37" t="s">
        <v>25</v>
      </c>
      <c r="F937" s="38" t="s">
        <v>372</v>
      </c>
      <c r="G937" s="38" t="s">
        <v>238</v>
      </c>
      <c r="H937" s="6">
        <f t="shared" si="28"/>
        <v>-67000</v>
      </c>
      <c r="I937" s="24">
        <f t="shared" si="27"/>
        <v>7.766990291262136</v>
      </c>
      <c r="K937" s="2">
        <v>515</v>
      </c>
    </row>
    <row r="938" spans="2:11" ht="12.75">
      <c r="B938" s="151">
        <v>3500</v>
      </c>
      <c r="C938" s="37" t="s">
        <v>24</v>
      </c>
      <c r="D938" s="37" t="s">
        <v>310</v>
      </c>
      <c r="E938" s="37" t="s">
        <v>25</v>
      </c>
      <c r="F938" s="38" t="s">
        <v>372</v>
      </c>
      <c r="G938" s="38" t="s">
        <v>220</v>
      </c>
      <c r="H938" s="6">
        <f t="shared" si="28"/>
        <v>-70500</v>
      </c>
      <c r="I938" s="24">
        <f t="shared" si="27"/>
        <v>6.796116504854369</v>
      </c>
      <c r="K938" s="2">
        <v>515</v>
      </c>
    </row>
    <row r="939" spans="2:11" ht="12.75">
      <c r="B939" s="151">
        <v>4000</v>
      </c>
      <c r="C939" s="37" t="s">
        <v>24</v>
      </c>
      <c r="D939" s="37" t="s">
        <v>310</v>
      </c>
      <c r="E939" s="37" t="s">
        <v>25</v>
      </c>
      <c r="F939" s="38" t="s">
        <v>372</v>
      </c>
      <c r="G939" s="38" t="s">
        <v>125</v>
      </c>
      <c r="H939" s="6">
        <f t="shared" si="28"/>
        <v>-74500</v>
      </c>
      <c r="I939" s="24">
        <f t="shared" si="27"/>
        <v>7.766990291262136</v>
      </c>
      <c r="K939" s="2">
        <v>515</v>
      </c>
    </row>
    <row r="940" spans="2:11" ht="12.75">
      <c r="B940" s="223">
        <v>2000</v>
      </c>
      <c r="C940" s="35" t="s">
        <v>24</v>
      </c>
      <c r="D940" s="35" t="s">
        <v>310</v>
      </c>
      <c r="E940" s="35" t="s">
        <v>25</v>
      </c>
      <c r="F940" s="33" t="s">
        <v>371</v>
      </c>
      <c r="G940" s="33" t="s">
        <v>14</v>
      </c>
      <c r="H940" s="6">
        <f t="shared" si="28"/>
        <v>-76500</v>
      </c>
      <c r="I940" s="24">
        <f t="shared" si="27"/>
        <v>3.883495145631068</v>
      </c>
      <c r="K940" s="2">
        <v>515</v>
      </c>
    </row>
    <row r="941" spans="2:11" ht="12.75">
      <c r="B941" s="223">
        <v>2000</v>
      </c>
      <c r="C941" s="35" t="s">
        <v>24</v>
      </c>
      <c r="D941" s="35" t="s">
        <v>310</v>
      </c>
      <c r="E941" s="35" t="s">
        <v>25</v>
      </c>
      <c r="F941" s="33" t="s">
        <v>371</v>
      </c>
      <c r="G941" s="33" t="s">
        <v>16</v>
      </c>
      <c r="H941" s="6">
        <f t="shared" si="28"/>
        <v>-78500</v>
      </c>
      <c r="I941" s="24">
        <f t="shared" si="27"/>
        <v>3.883495145631068</v>
      </c>
      <c r="K941" s="2">
        <v>515</v>
      </c>
    </row>
    <row r="942" spans="2:11" ht="12.75">
      <c r="B942" s="151">
        <v>2000</v>
      </c>
      <c r="C942" s="35" t="s">
        <v>24</v>
      </c>
      <c r="D942" s="35" t="s">
        <v>310</v>
      </c>
      <c r="E942" s="35" t="s">
        <v>25</v>
      </c>
      <c r="F942" s="33" t="s">
        <v>371</v>
      </c>
      <c r="G942" s="33" t="s">
        <v>18</v>
      </c>
      <c r="H942" s="6">
        <f t="shared" si="28"/>
        <v>-80500</v>
      </c>
      <c r="I942" s="24">
        <f t="shared" si="27"/>
        <v>3.883495145631068</v>
      </c>
      <c r="K942" s="2">
        <v>515</v>
      </c>
    </row>
    <row r="943" spans="2:11" ht="12.75">
      <c r="B943" s="223">
        <v>1800</v>
      </c>
      <c r="C943" s="35" t="s">
        <v>24</v>
      </c>
      <c r="D943" s="35" t="s">
        <v>310</v>
      </c>
      <c r="E943" s="35" t="s">
        <v>25</v>
      </c>
      <c r="F943" s="33" t="s">
        <v>371</v>
      </c>
      <c r="G943" s="33" t="s">
        <v>21</v>
      </c>
      <c r="H943" s="6">
        <f t="shared" si="28"/>
        <v>-82300</v>
      </c>
      <c r="I943" s="24">
        <f t="shared" si="27"/>
        <v>3.495145631067961</v>
      </c>
      <c r="K943" s="2">
        <v>515</v>
      </c>
    </row>
    <row r="944" spans="2:11" ht="12.75">
      <c r="B944" s="223">
        <v>500</v>
      </c>
      <c r="C944" s="35" t="s">
        <v>24</v>
      </c>
      <c r="D944" s="35" t="s">
        <v>310</v>
      </c>
      <c r="E944" s="35" t="s">
        <v>25</v>
      </c>
      <c r="F944" s="33" t="s">
        <v>371</v>
      </c>
      <c r="G944" s="33" t="s">
        <v>23</v>
      </c>
      <c r="H944" s="6">
        <f t="shared" si="28"/>
        <v>-82800</v>
      </c>
      <c r="I944" s="24">
        <f t="shared" si="27"/>
        <v>0.970873786407767</v>
      </c>
      <c r="K944" s="2">
        <v>515</v>
      </c>
    </row>
    <row r="945" spans="2:11" ht="12.75">
      <c r="B945" s="223">
        <v>2000</v>
      </c>
      <c r="C945" s="35" t="s">
        <v>24</v>
      </c>
      <c r="D945" s="35" t="s">
        <v>310</v>
      </c>
      <c r="E945" s="35" t="s">
        <v>25</v>
      </c>
      <c r="F945" s="33" t="s">
        <v>371</v>
      </c>
      <c r="G945" s="33" t="s">
        <v>37</v>
      </c>
      <c r="H945" s="6">
        <f t="shared" si="28"/>
        <v>-84800</v>
      </c>
      <c r="I945" s="24">
        <f t="shared" si="27"/>
        <v>3.883495145631068</v>
      </c>
      <c r="K945" s="2">
        <v>515</v>
      </c>
    </row>
    <row r="946" spans="2:11" ht="12.75">
      <c r="B946" s="223">
        <v>1900</v>
      </c>
      <c r="C946" s="35" t="s">
        <v>24</v>
      </c>
      <c r="D946" s="35" t="s">
        <v>310</v>
      </c>
      <c r="E946" s="35" t="s">
        <v>25</v>
      </c>
      <c r="F946" s="33" t="s">
        <v>371</v>
      </c>
      <c r="G946" s="33" t="s">
        <v>42</v>
      </c>
      <c r="H946" s="6">
        <f t="shared" si="28"/>
        <v>-86700</v>
      </c>
      <c r="I946" s="24">
        <f t="shared" si="27"/>
        <v>3.6893203883495147</v>
      </c>
      <c r="K946" s="2">
        <v>515</v>
      </c>
    </row>
    <row r="947" spans="2:11" ht="12.75">
      <c r="B947" s="223">
        <v>2000</v>
      </c>
      <c r="C947" s="35" t="s">
        <v>24</v>
      </c>
      <c r="D947" s="35" t="s">
        <v>310</v>
      </c>
      <c r="E947" s="35" t="s">
        <v>25</v>
      </c>
      <c r="F947" s="33" t="s">
        <v>371</v>
      </c>
      <c r="G947" s="33" t="s">
        <v>47</v>
      </c>
      <c r="H947" s="6">
        <f t="shared" si="28"/>
        <v>-88700</v>
      </c>
      <c r="I947" s="24">
        <f t="shared" si="27"/>
        <v>3.883495145631068</v>
      </c>
      <c r="K947" s="2">
        <v>515</v>
      </c>
    </row>
    <row r="948" spans="2:11" ht="12.75">
      <c r="B948" s="223">
        <v>2000</v>
      </c>
      <c r="C948" s="35" t="s">
        <v>24</v>
      </c>
      <c r="D948" s="35" t="s">
        <v>310</v>
      </c>
      <c r="E948" s="35" t="s">
        <v>25</v>
      </c>
      <c r="F948" s="33" t="s">
        <v>371</v>
      </c>
      <c r="G948" s="33" t="s">
        <v>373</v>
      </c>
      <c r="H948" s="6">
        <f t="shared" si="28"/>
        <v>-90700</v>
      </c>
      <c r="I948" s="24">
        <f t="shared" si="27"/>
        <v>3.883495145631068</v>
      </c>
      <c r="K948" s="2">
        <v>515</v>
      </c>
    </row>
    <row r="949" spans="2:11" ht="12.75">
      <c r="B949" s="151">
        <v>2000</v>
      </c>
      <c r="C949" s="35" t="s">
        <v>24</v>
      </c>
      <c r="D949" s="35" t="s">
        <v>310</v>
      </c>
      <c r="E949" s="35" t="s">
        <v>25</v>
      </c>
      <c r="F949" s="33" t="s">
        <v>371</v>
      </c>
      <c r="G949" s="33" t="s">
        <v>53</v>
      </c>
      <c r="H949" s="6">
        <f t="shared" si="28"/>
        <v>-92700</v>
      </c>
      <c r="I949" s="24">
        <f t="shared" si="27"/>
        <v>3.883495145631068</v>
      </c>
      <c r="K949" s="2">
        <v>515</v>
      </c>
    </row>
    <row r="950" spans="2:11" ht="12.75">
      <c r="B950" s="151">
        <v>2000</v>
      </c>
      <c r="C950" s="35" t="s">
        <v>24</v>
      </c>
      <c r="D950" s="35" t="s">
        <v>310</v>
      </c>
      <c r="E950" s="35" t="s">
        <v>25</v>
      </c>
      <c r="F950" s="33" t="s">
        <v>371</v>
      </c>
      <c r="G950" s="33" t="s">
        <v>159</v>
      </c>
      <c r="H950" s="6">
        <f t="shared" si="28"/>
        <v>-94700</v>
      </c>
      <c r="I950" s="24">
        <f t="shared" si="27"/>
        <v>3.883495145631068</v>
      </c>
      <c r="K950" s="2">
        <v>515</v>
      </c>
    </row>
    <row r="951" spans="2:11" ht="12.75">
      <c r="B951" s="151">
        <v>2000</v>
      </c>
      <c r="C951" s="35" t="s">
        <v>24</v>
      </c>
      <c r="D951" s="35" t="s">
        <v>310</v>
      </c>
      <c r="E951" s="35" t="s">
        <v>25</v>
      </c>
      <c r="F951" s="33" t="s">
        <v>371</v>
      </c>
      <c r="G951" s="33" t="s">
        <v>85</v>
      </c>
      <c r="H951" s="6">
        <f t="shared" si="28"/>
        <v>-96700</v>
      </c>
      <c r="I951" s="24">
        <f t="shared" si="27"/>
        <v>3.883495145631068</v>
      </c>
      <c r="K951" s="2">
        <v>515</v>
      </c>
    </row>
    <row r="952" spans="2:11" ht="12.75">
      <c r="B952" s="223">
        <v>2000</v>
      </c>
      <c r="C952" s="35" t="s">
        <v>24</v>
      </c>
      <c r="D952" s="35" t="s">
        <v>310</v>
      </c>
      <c r="E952" s="35" t="s">
        <v>25</v>
      </c>
      <c r="F952" s="33" t="s">
        <v>371</v>
      </c>
      <c r="G952" s="33" t="s">
        <v>80</v>
      </c>
      <c r="H952" s="6">
        <f t="shared" si="28"/>
        <v>-98700</v>
      </c>
      <c r="I952" s="24">
        <f t="shared" si="27"/>
        <v>3.883495145631068</v>
      </c>
      <c r="K952" s="2">
        <v>515</v>
      </c>
    </row>
    <row r="953" spans="2:11" ht="12.75">
      <c r="B953" s="223">
        <v>2000</v>
      </c>
      <c r="C953" s="35" t="s">
        <v>24</v>
      </c>
      <c r="D953" s="35" t="s">
        <v>310</v>
      </c>
      <c r="E953" s="35" t="s">
        <v>25</v>
      </c>
      <c r="F953" s="33" t="s">
        <v>371</v>
      </c>
      <c r="G953" s="33" t="s">
        <v>82</v>
      </c>
      <c r="H953" s="6">
        <f t="shared" si="28"/>
        <v>-100700</v>
      </c>
      <c r="I953" s="24">
        <f t="shared" si="27"/>
        <v>3.883495145631068</v>
      </c>
      <c r="K953" s="2">
        <v>515</v>
      </c>
    </row>
    <row r="954" spans="2:11" ht="12.75">
      <c r="B954" s="223">
        <v>2000</v>
      </c>
      <c r="C954" s="35" t="s">
        <v>24</v>
      </c>
      <c r="D954" s="35" t="s">
        <v>310</v>
      </c>
      <c r="E954" s="35" t="s">
        <v>25</v>
      </c>
      <c r="F954" s="33" t="s">
        <v>371</v>
      </c>
      <c r="G954" s="33" t="s">
        <v>168</v>
      </c>
      <c r="H954" s="6">
        <f t="shared" si="28"/>
        <v>-102700</v>
      </c>
      <c r="I954" s="24">
        <f t="shared" si="27"/>
        <v>3.883495145631068</v>
      </c>
      <c r="K954" s="2">
        <v>515</v>
      </c>
    </row>
    <row r="955" spans="2:11" ht="12.75">
      <c r="B955" s="223">
        <v>1500</v>
      </c>
      <c r="C955" s="35" t="s">
        <v>24</v>
      </c>
      <c r="D955" s="35" t="s">
        <v>310</v>
      </c>
      <c r="E955" s="35" t="s">
        <v>25</v>
      </c>
      <c r="F955" s="33" t="s">
        <v>371</v>
      </c>
      <c r="G955" s="33" t="s">
        <v>110</v>
      </c>
      <c r="H955" s="6">
        <f t="shared" si="28"/>
        <v>-104200</v>
      </c>
      <c r="I955" s="24">
        <f t="shared" si="27"/>
        <v>2.912621359223301</v>
      </c>
      <c r="K955" s="2">
        <v>515</v>
      </c>
    </row>
    <row r="956" spans="2:11" ht="12.75">
      <c r="B956" s="223">
        <v>1200</v>
      </c>
      <c r="C956" s="35" t="s">
        <v>24</v>
      </c>
      <c r="D956" s="35" t="s">
        <v>310</v>
      </c>
      <c r="E956" s="35" t="s">
        <v>25</v>
      </c>
      <c r="F956" s="33" t="s">
        <v>371</v>
      </c>
      <c r="G956" s="33" t="s">
        <v>111</v>
      </c>
      <c r="H956" s="6">
        <f t="shared" si="28"/>
        <v>-105400</v>
      </c>
      <c r="I956" s="24">
        <f t="shared" si="27"/>
        <v>2.3300970873786406</v>
      </c>
      <c r="K956" s="2">
        <v>515</v>
      </c>
    </row>
    <row r="957" spans="2:11" ht="12.75">
      <c r="B957" s="223">
        <v>1000</v>
      </c>
      <c r="C957" s="35" t="s">
        <v>24</v>
      </c>
      <c r="D957" s="35" t="s">
        <v>310</v>
      </c>
      <c r="E957" s="35" t="s">
        <v>25</v>
      </c>
      <c r="F957" s="33" t="s">
        <v>371</v>
      </c>
      <c r="G957" s="33" t="s">
        <v>106</v>
      </c>
      <c r="H957" s="6">
        <f t="shared" si="28"/>
        <v>-106400</v>
      </c>
      <c r="I957" s="24">
        <f t="shared" si="27"/>
        <v>1.941747572815534</v>
      </c>
      <c r="K957" s="2">
        <v>515</v>
      </c>
    </row>
    <row r="958" spans="2:11" ht="12.75">
      <c r="B958" s="223">
        <v>2000</v>
      </c>
      <c r="C958" s="14" t="s">
        <v>24</v>
      </c>
      <c r="D958" s="35" t="s">
        <v>310</v>
      </c>
      <c r="E958" s="35" t="s">
        <v>25</v>
      </c>
      <c r="F958" s="33" t="s">
        <v>371</v>
      </c>
      <c r="G958" s="33" t="s">
        <v>115</v>
      </c>
      <c r="H958" s="6">
        <f t="shared" si="28"/>
        <v>-108400</v>
      </c>
      <c r="I958" s="24">
        <f t="shared" si="27"/>
        <v>3.883495145631068</v>
      </c>
      <c r="K958" s="2">
        <v>515</v>
      </c>
    </row>
    <row r="959" spans="2:11" ht="12.75">
      <c r="B959" s="223">
        <v>2000</v>
      </c>
      <c r="C959" s="35" t="s">
        <v>24</v>
      </c>
      <c r="D959" s="35" t="s">
        <v>310</v>
      </c>
      <c r="E959" s="35" t="s">
        <v>25</v>
      </c>
      <c r="F959" s="33" t="s">
        <v>371</v>
      </c>
      <c r="G959" s="33" t="s">
        <v>118</v>
      </c>
      <c r="H959" s="6">
        <f t="shared" si="28"/>
        <v>-110400</v>
      </c>
      <c r="I959" s="24">
        <f t="shared" si="27"/>
        <v>3.883495145631068</v>
      </c>
      <c r="K959" s="2">
        <v>515</v>
      </c>
    </row>
    <row r="960" spans="2:11" ht="12.75">
      <c r="B960" s="223">
        <v>2000</v>
      </c>
      <c r="C960" s="35" t="s">
        <v>24</v>
      </c>
      <c r="D960" s="35" t="s">
        <v>310</v>
      </c>
      <c r="E960" s="35" t="s">
        <v>25</v>
      </c>
      <c r="F960" s="33" t="s">
        <v>371</v>
      </c>
      <c r="G960" s="33" t="s">
        <v>121</v>
      </c>
      <c r="H960" s="6">
        <f>H959-B960</f>
        <v>-112400</v>
      </c>
      <c r="I960" s="24">
        <f t="shared" si="27"/>
        <v>3.883495145631068</v>
      </c>
      <c r="K960" s="2">
        <v>515</v>
      </c>
    </row>
    <row r="961" spans="2:11" ht="12.75">
      <c r="B961" s="223">
        <v>2000</v>
      </c>
      <c r="C961" s="35" t="s">
        <v>24</v>
      </c>
      <c r="D961" s="35" t="s">
        <v>310</v>
      </c>
      <c r="E961" s="35" t="s">
        <v>25</v>
      </c>
      <c r="F961" s="33" t="s">
        <v>371</v>
      </c>
      <c r="G961" s="33" t="s">
        <v>238</v>
      </c>
      <c r="H961" s="6">
        <f aca="true" t="shared" si="29" ref="H961:H1024">H960-B961</f>
        <v>-114400</v>
      </c>
      <c r="I961" s="24">
        <f t="shared" si="27"/>
        <v>3.883495145631068</v>
      </c>
      <c r="K961" s="2">
        <v>515</v>
      </c>
    </row>
    <row r="962" spans="2:11" ht="12.75">
      <c r="B962" s="223">
        <v>1800</v>
      </c>
      <c r="C962" s="35" t="s">
        <v>24</v>
      </c>
      <c r="D962" s="35" t="s">
        <v>310</v>
      </c>
      <c r="E962" s="35" t="s">
        <v>25</v>
      </c>
      <c r="F962" s="33" t="s">
        <v>371</v>
      </c>
      <c r="G962" s="33" t="s">
        <v>220</v>
      </c>
      <c r="H962" s="6">
        <f t="shared" si="29"/>
        <v>-116200</v>
      </c>
      <c r="I962" s="24">
        <f t="shared" si="27"/>
        <v>3.495145631067961</v>
      </c>
      <c r="K962" s="2">
        <v>515</v>
      </c>
    </row>
    <row r="963" spans="2:11" ht="12.75">
      <c r="B963" s="223">
        <v>1500</v>
      </c>
      <c r="C963" s="35" t="s">
        <v>24</v>
      </c>
      <c r="D963" s="35" t="s">
        <v>310</v>
      </c>
      <c r="E963" s="35" t="s">
        <v>25</v>
      </c>
      <c r="F963" s="33" t="s">
        <v>371</v>
      </c>
      <c r="G963" s="33" t="s">
        <v>125</v>
      </c>
      <c r="H963" s="6">
        <f t="shared" si="29"/>
        <v>-117700</v>
      </c>
      <c r="I963" s="24">
        <f t="shared" si="27"/>
        <v>2.912621359223301</v>
      </c>
      <c r="K963" s="2">
        <v>515</v>
      </c>
    </row>
    <row r="964" spans="1:11" s="48" customFormat="1" ht="12.75">
      <c r="A964" s="13"/>
      <c r="B964" s="226">
        <f>SUM(B908:B963)</f>
        <v>117700</v>
      </c>
      <c r="C964" s="13"/>
      <c r="D964" s="13"/>
      <c r="E964" s="13" t="s">
        <v>25</v>
      </c>
      <c r="F964" s="20"/>
      <c r="G964" s="20"/>
      <c r="H964" s="46">
        <v>0</v>
      </c>
      <c r="I964" s="47">
        <f t="shared" si="27"/>
        <v>228.54368932038835</v>
      </c>
      <c r="K964" s="2">
        <v>515</v>
      </c>
    </row>
    <row r="965" spans="2:11" ht="12.75">
      <c r="B965" s="227"/>
      <c r="H965" s="6">
        <f t="shared" si="29"/>
        <v>0</v>
      </c>
      <c r="I965" s="24">
        <f t="shared" si="27"/>
        <v>0</v>
      </c>
      <c r="K965" s="2">
        <v>515</v>
      </c>
    </row>
    <row r="966" spans="2:11" ht="12.75">
      <c r="B966" s="224"/>
      <c r="H966" s="6">
        <f t="shared" si="29"/>
        <v>0</v>
      </c>
      <c r="I966" s="24">
        <f t="shared" si="27"/>
        <v>0</v>
      </c>
      <c r="K966" s="2">
        <v>515</v>
      </c>
    </row>
    <row r="967" spans="2:11" ht="12.75">
      <c r="B967" s="151">
        <v>1200</v>
      </c>
      <c r="C967" s="74" t="s">
        <v>374</v>
      </c>
      <c r="D967" s="37" t="s">
        <v>310</v>
      </c>
      <c r="E967" s="37" t="s">
        <v>69</v>
      </c>
      <c r="F967" s="38" t="s">
        <v>363</v>
      </c>
      <c r="G967" s="38" t="s">
        <v>14</v>
      </c>
      <c r="H967" s="6">
        <f t="shared" si="29"/>
        <v>-1200</v>
      </c>
      <c r="I967" s="24">
        <f t="shared" si="27"/>
        <v>2.3300970873786406</v>
      </c>
      <c r="K967" s="2">
        <v>515</v>
      </c>
    </row>
    <row r="968" spans="2:11" ht="12.75">
      <c r="B968" s="151">
        <v>700</v>
      </c>
      <c r="C968" s="74" t="s">
        <v>375</v>
      </c>
      <c r="D968" s="37" t="s">
        <v>310</v>
      </c>
      <c r="E968" s="37" t="s">
        <v>69</v>
      </c>
      <c r="F968" s="38" t="s">
        <v>363</v>
      </c>
      <c r="G968" s="38" t="s">
        <v>14</v>
      </c>
      <c r="H968" s="6">
        <f t="shared" si="29"/>
        <v>-1900</v>
      </c>
      <c r="I968" s="24">
        <f t="shared" si="27"/>
        <v>1.3592233009708738</v>
      </c>
      <c r="K968" s="2">
        <v>515</v>
      </c>
    </row>
    <row r="969" spans="2:11" ht="12.75">
      <c r="B969" s="151">
        <v>1200</v>
      </c>
      <c r="C969" s="74" t="s">
        <v>376</v>
      </c>
      <c r="D969" s="37" t="s">
        <v>310</v>
      </c>
      <c r="E969" s="37" t="s">
        <v>69</v>
      </c>
      <c r="F969" s="38" t="s">
        <v>363</v>
      </c>
      <c r="G969" s="38" t="s">
        <v>14</v>
      </c>
      <c r="H969" s="6">
        <f t="shared" si="29"/>
        <v>-3100</v>
      </c>
      <c r="I969" s="24">
        <f t="shared" si="27"/>
        <v>2.3300970873786406</v>
      </c>
      <c r="K969" s="2">
        <v>515</v>
      </c>
    </row>
    <row r="970" spans="2:11" ht="12.75">
      <c r="B970" s="151">
        <v>2000</v>
      </c>
      <c r="C970" s="37" t="s">
        <v>377</v>
      </c>
      <c r="D970" s="37" t="s">
        <v>310</v>
      </c>
      <c r="E970" s="37" t="s">
        <v>69</v>
      </c>
      <c r="F970" s="38" t="s">
        <v>359</v>
      </c>
      <c r="G970" s="38" t="s">
        <v>16</v>
      </c>
      <c r="H970" s="6">
        <f t="shared" si="29"/>
        <v>-5100</v>
      </c>
      <c r="I970" s="24">
        <f t="shared" si="27"/>
        <v>3.883495145631068</v>
      </c>
      <c r="K970" s="2">
        <v>515</v>
      </c>
    </row>
    <row r="971" spans="2:11" ht="12.75">
      <c r="B971" s="151">
        <v>1500</v>
      </c>
      <c r="C971" s="37" t="s">
        <v>378</v>
      </c>
      <c r="D971" s="37" t="s">
        <v>310</v>
      </c>
      <c r="E971" s="37" t="s">
        <v>69</v>
      </c>
      <c r="F971" s="38" t="s">
        <v>359</v>
      </c>
      <c r="G971" s="38" t="s">
        <v>16</v>
      </c>
      <c r="H971" s="6">
        <f t="shared" si="29"/>
        <v>-6600</v>
      </c>
      <c r="I971" s="24">
        <f aca="true" t="shared" si="30" ref="I971:I1032">+B971/K971</f>
        <v>2.912621359223301</v>
      </c>
      <c r="K971" s="2">
        <v>515</v>
      </c>
    </row>
    <row r="972" spans="2:11" ht="12.75">
      <c r="B972" s="151">
        <v>2000</v>
      </c>
      <c r="C972" s="37" t="s">
        <v>379</v>
      </c>
      <c r="D972" s="37" t="s">
        <v>310</v>
      </c>
      <c r="E972" s="37" t="s">
        <v>69</v>
      </c>
      <c r="F972" s="38" t="s">
        <v>359</v>
      </c>
      <c r="G972" s="38" t="s">
        <v>16</v>
      </c>
      <c r="H972" s="6">
        <f t="shared" si="29"/>
        <v>-8600</v>
      </c>
      <c r="I972" s="24">
        <f t="shared" si="30"/>
        <v>3.883495145631068</v>
      </c>
      <c r="K972" s="2">
        <v>515</v>
      </c>
    </row>
    <row r="973" spans="2:11" ht="12.75">
      <c r="B973" s="151">
        <v>4000</v>
      </c>
      <c r="C973" s="37" t="s">
        <v>380</v>
      </c>
      <c r="D973" s="37" t="s">
        <v>310</v>
      </c>
      <c r="E973" s="37" t="s">
        <v>69</v>
      </c>
      <c r="F973" s="38" t="s">
        <v>359</v>
      </c>
      <c r="G973" s="38" t="s">
        <v>16</v>
      </c>
      <c r="H973" s="6">
        <f t="shared" si="29"/>
        <v>-12600</v>
      </c>
      <c r="I973" s="24">
        <f t="shared" si="30"/>
        <v>7.766990291262136</v>
      </c>
      <c r="K973" s="2">
        <v>515</v>
      </c>
    </row>
    <row r="974" spans="2:11" ht="12.75">
      <c r="B974" s="151">
        <v>10000</v>
      </c>
      <c r="C974" s="74" t="s">
        <v>381</v>
      </c>
      <c r="D974" s="37" t="s">
        <v>310</v>
      </c>
      <c r="E974" s="37" t="s">
        <v>69</v>
      </c>
      <c r="F974" s="38" t="s">
        <v>382</v>
      </c>
      <c r="G974" s="38" t="s">
        <v>18</v>
      </c>
      <c r="H974" s="6">
        <f t="shared" si="29"/>
        <v>-22600</v>
      </c>
      <c r="I974" s="24">
        <f t="shared" si="30"/>
        <v>19.41747572815534</v>
      </c>
      <c r="K974" s="2">
        <v>515</v>
      </c>
    </row>
    <row r="975" spans="2:11" ht="12.75">
      <c r="B975" s="151">
        <v>10000</v>
      </c>
      <c r="C975" s="74" t="s">
        <v>383</v>
      </c>
      <c r="D975" s="37" t="s">
        <v>310</v>
      </c>
      <c r="E975" s="37" t="s">
        <v>69</v>
      </c>
      <c r="F975" s="38" t="s">
        <v>384</v>
      </c>
      <c r="G975" s="38" t="s">
        <v>18</v>
      </c>
      <c r="H975" s="6">
        <f t="shared" si="29"/>
        <v>-32600</v>
      </c>
      <c r="I975" s="24">
        <f t="shared" si="30"/>
        <v>19.41747572815534</v>
      </c>
      <c r="K975" s="2">
        <v>515</v>
      </c>
    </row>
    <row r="976" spans="2:11" ht="12.75">
      <c r="B976" s="151">
        <v>10000</v>
      </c>
      <c r="C976" s="37" t="s">
        <v>385</v>
      </c>
      <c r="D976" s="37" t="s">
        <v>310</v>
      </c>
      <c r="E976" s="37" t="s">
        <v>69</v>
      </c>
      <c r="F976" s="38" t="s">
        <v>386</v>
      </c>
      <c r="G976" s="38" t="s">
        <v>18</v>
      </c>
      <c r="H976" s="6">
        <f t="shared" si="29"/>
        <v>-42600</v>
      </c>
      <c r="I976" s="24">
        <f t="shared" si="30"/>
        <v>19.41747572815534</v>
      </c>
      <c r="K976" s="2">
        <v>515</v>
      </c>
    </row>
    <row r="977" spans="2:11" ht="12.75">
      <c r="B977" s="151">
        <v>1200</v>
      </c>
      <c r="C977" s="74" t="s">
        <v>374</v>
      </c>
      <c r="D977" s="37" t="s">
        <v>310</v>
      </c>
      <c r="E977" s="37" t="s">
        <v>69</v>
      </c>
      <c r="F977" s="38" t="s">
        <v>363</v>
      </c>
      <c r="G977" s="38" t="s">
        <v>51</v>
      </c>
      <c r="H977" s="6">
        <f t="shared" si="29"/>
        <v>-43800</v>
      </c>
      <c r="I977" s="24">
        <f t="shared" si="30"/>
        <v>2.3300970873786406</v>
      </c>
      <c r="K977" s="2">
        <v>515</v>
      </c>
    </row>
    <row r="978" spans="2:11" ht="12.75">
      <c r="B978" s="151">
        <v>1000</v>
      </c>
      <c r="C978" s="74" t="s">
        <v>375</v>
      </c>
      <c r="D978" s="37" t="s">
        <v>310</v>
      </c>
      <c r="E978" s="37" t="s">
        <v>69</v>
      </c>
      <c r="F978" s="38" t="s">
        <v>363</v>
      </c>
      <c r="G978" s="38" t="s">
        <v>51</v>
      </c>
      <c r="H978" s="6">
        <f t="shared" si="29"/>
        <v>-44800</v>
      </c>
      <c r="I978" s="24">
        <f t="shared" si="30"/>
        <v>1.941747572815534</v>
      </c>
      <c r="K978" s="2">
        <v>515</v>
      </c>
    </row>
    <row r="979" spans="2:11" ht="12.75">
      <c r="B979" s="151">
        <v>1200</v>
      </c>
      <c r="C979" s="74" t="s">
        <v>376</v>
      </c>
      <c r="D979" s="37" t="s">
        <v>310</v>
      </c>
      <c r="E979" s="37" t="s">
        <v>69</v>
      </c>
      <c r="F979" s="38" t="s">
        <v>363</v>
      </c>
      <c r="G979" s="38" t="s">
        <v>51</v>
      </c>
      <c r="H979" s="6">
        <f t="shared" si="29"/>
        <v>-46000</v>
      </c>
      <c r="I979" s="24">
        <f t="shared" si="30"/>
        <v>2.3300970873786406</v>
      </c>
      <c r="K979" s="2">
        <v>515</v>
      </c>
    </row>
    <row r="980" spans="2:11" ht="12.75">
      <c r="B980" s="151">
        <v>2000</v>
      </c>
      <c r="C980" s="37" t="s">
        <v>377</v>
      </c>
      <c r="D980" s="37" t="s">
        <v>310</v>
      </c>
      <c r="E980" s="37" t="s">
        <v>69</v>
      </c>
      <c r="F980" s="38" t="s">
        <v>359</v>
      </c>
      <c r="G980" s="38" t="s">
        <v>53</v>
      </c>
      <c r="H980" s="6">
        <f t="shared" si="29"/>
        <v>-48000</v>
      </c>
      <c r="I980" s="24">
        <f t="shared" si="30"/>
        <v>3.883495145631068</v>
      </c>
      <c r="K980" s="2">
        <v>515</v>
      </c>
    </row>
    <row r="981" spans="2:11" ht="12.75">
      <c r="B981" s="151">
        <v>1500</v>
      </c>
      <c r="C981" s="37" t="s">
        <v>378</v>
      </c>
      <c r="D981" s="37" t="s">
        <v>310</v>
      </c>
      <c r="E981" s="37" t="s">
        <v>69</v>
      </c>
      <c r="F981" s="38" t="s">
        <v>359</v>
      </c>
      <c r="G981" s="38" t="s">
        <v>53</v>
      </c>
      <c r="H981" s="6">
        <f t="shared" si="29"/>
        <v>-49500</v>
      </c>
      <c r="I981" s="24">
        <f t="shared" si="30"/>
        <v>2.912621359223301</v>
      </c>
      <c r="K981" s="2">
        <v>515</v>
      </c>
    </row>
    <row r="982" spans="2:11" ht="12.75">
      <c r="B982" s="151">
        <v>2000</v>
      </c>
      <c r="C982" s="37" t="s">
        <v>379</v>
      </c>
      <c r="D982" s="37" t="s">
        <v>310</v>
      </c>
      <c r="E982" s="37" t="s">
        <v>69</v>
      </c>
      <c r="F982" s="38" t="s">
        <v>359</v>
      </c>
      <c r="G982" s="38" t="s">
        <v>53</v>
      </c>
      <c r="H982" s="6">
        <f t="shared" si="29"/>
        <v>-51500</v>
      </c>
      <c r="I982" s="24">
        <f t="shared" si="30"/>
        <v>3.883495145631068</v>
      </c>
      <c r="K982" s="2">
        <v>515</v>
      </c>
    </row>
    <row r="983" spans="2:11" ht="12.75">
      <c r="B983" s="151">
        <v>4000</v>
      </c>
      <c r="C983" s="37" t="s">
        <v>380</v>
      </c>
      <c r="D983" s="37" t="s">
        <v>310</v>
      </c>
      <c r="E983" s="37" t="s">
        <v>69</v>
      </c>
      <c r="F983" s="38" t="s">
        <v>359</v>
      </c>
      <c r="G983" s="38" t="s">
        <v>53</v>
      </c>
      <c r="H983" s="6">
        <f t="shared" si="29"/>
        <v>-55500</v>
      </c>
      <c r="I983" s="24">
        <f t="shared" si="30"/>
        <v>7.766990291262136</v>
      </c>
      <c r="K983" s="2">
        <v>515</v>
      </c>
    </row>
    <row r="984" spans="2:11" ht="12.75">
      <c r="B984" s="151">
        <v>10000</v>
      </c>
      <c r="C984" s="37" t="s">
        <v>383</v>
      </c>
      <c r="D984" s="37" t="s">
        <v>310</v>
      </c>
      <c r="E984" s="37" t="s">
        <v>69</v>
      </c>
      <c r="F984" s="38" t="s">
        <v>384</v>
      </c>
      <c r="G984" s="38" t="s">
        <v>85</v>
      </c>
      <c r="H984" s="6">
        <f t="shared" si="29"/>
        <v>-65500</v>
      </c>
      <c r="I984" s="24">
        <f t="shared" si="30"/>
        <v>19.41747572815534</v>
      </c>
      <c r="K984" s="2">
        <v>515</v>
      </c>
    </row>
    <row r="985" spans="2:11" ht="12.75">
      <c r="B985" s="151">
        <v>10000</v>
      </c>
      <c r="C985" s="37" t="s">
        <v>381</v>
      </c>
      <c r="D985" s="37" t="s">
        <v>310</v>
      </c>
      <c r="E985" s="37" t="s">
        <v>69</v>
      </c>
      <c r="F985" s="38" t="s">
        <v>382</v>
      </c>
      <c r="G985" s="38" t="s">
        <v>85</v>
      </c>
      <c r="H985" s="6">
        <f t="shared" si="29"/>
        <v>-75500</v>
      </c>
      <c r="I985" s="24">
        <f t="shared" si="30"/>
        <v>19.41747572815534</v>
      </c>
      <c r="K985" s="2">
        <v>515</v>
      </c>
    </row>
    <row r="986" spans="2:11" ht="12.75">
      <c r="B986" s="151">
        <v>10000</v>
      </c>
      <c r="C986" s="37" t="s">
        <v>385</v>
      </c>
      <c r="D986" s="37" t="s">
        <v>310</v>
      </c>
      <c r="E986" s="37" t="s">
        <v>69</v>
      </c>
      <c r="F986" s="38" t="s">
        <v>386</v>
      </c>
      <c r="G986" s="38" t="s">
        <v>85</v>
      </c>
      <c r="H986" s="6">
        <f t="shared" si="29"/>
        <v>-85500</v>
      </c>
      <c r="I986" s="24">
        <f t="shared" si="30"/>
        <v>19.41747572815534</v>
      </c>
      <c r="K986" s="2">
        <v>515</v>
      </c>
    </row>
    <row r="987" spans="2:11" ht="12.75">
      <c r="B987" s="151">
        <v>2000</v>
      </c>
      <c r="C987" s="37" t="s">
        <v>377</v>
      </c>
      <c r="D987" s="37" t="s">
        <v>310</v>
      </c>
      <c r="E987" s="37" t="s">
        <v>69</v>
      </c>
      <c r="F987" s="38" t="s">
        <v>359</v>
      </c>
      <c r="G987" s="38" t="s">
        <v>106</v>
      </c>
      <c r="H987" s="6">
        <f t="shared" si="29"/>
        <v>-87500</v>
      </c>
      <c r="I987" s="24">
        <f t="shared" si="30"/>
        <v>3.883495145631068</v>
      </c>
      <c r="K987" s="2">
        <v>515</v>
      </c>
    </row>
    <row r="988" spans="2:11" ht="12.75">
      <c r="B988" s="151">
        <v>1500</v>
      </c>
      <c r="C988" s="37" t="s">
        <v>378</v>
      </c>
      <c r="D988" s="37" t="s">
        <v>310</v>
      </c>
      <c r="E988" s="37" t="s">
        <v>69</v>
      </c>
      <c r="F988" s="38" t="s">
        <v>359</v>
      </c>
      <c r="G988" s="38" t="s">
        <v>106</v>
      </c>
      <c r="H988" s="6">
        <f t="shared" si="29"/>
        <v>-89000</v>
      </c>
      <c r="I988" s="24">
        <f t="shared" si="30"/>
        <v>2.912621359223301</v>
      </c>
      <c r="K988" s="2">
        <v>515</v>
      </c>
    </row>
    <row r="989" spans="2:11" ht="12.75">
      <c r="B989" s="151">
        <v>2000</v>
      </c>
      <c r="C989" s="37" t="s">
        <v>379</v>
      </c>
      <c r="D989" s="37" t="s">
        <v>310</v>
      </c>
      <c r="E989" s="37" t="s">
        <v>69</v>
      </c>
      <c r="F989" s="38" t="s">
        <v>359</v>
      </c>
      <c r="G989" s="38" t="s">
        <v>106</v>
      </c>
      <c r="H989" s="6">
        <f t="shared" si="29"/>
        <v>-91000</v>
      </c>
      <c r="I989" s="24">
        <f t="shared" si="30"/>
        <v>3.883495145631068</v>
      </c>
      <c r="K989" s="2">
        <v>515</v>
      </c>
    </row>
    <row r="990" spans="2:11" ht="12.75">
      <c r="B990" s="151">
        <v>4000</v>
      </c>
      <c r="C990" s="37" t="s">
        <v>380</v>
      </c>
      <c r="D990" s="37" t="s">
        <v>310</v>
      </c>
      <c r="E990" s="37" t="s">
        <v>69</v>
      </c>
      <c r="F990" s="38" t="s">
        <v>359</v>
      </c>
      <c r="G990" s="38" t="s">
        <v>106</v>
      </c>
      <c r="H990" s="6">
        <f t="shared" si="29"/>
        <v>-95000</v>
      </c>
      <c r="I990" s="24">
        <f t="shared" si="30"/>
        <v>7.766990291262136</v>
      </c>
      <c r="K990" s="2">
        <v>515</v>
      </c>
    </row>
    <row r="991" spans="2:11" ht="12.75">
      <c r="B991" s="151">
        <v>1200</v>
      </c>
      <c r="C991" s="37" t="s">
        <v>387</v>
      </c>
      <c r="D991" s="37" t="s">
        <v>310</v>
      </c>
      <c r="E991" s="37" t="s">
        <v>69</v>
      </c>
      <c r="F991" s="38" t="s">
        <v>363</v>
      </c>
      <c r="G991" s="38" t="s">
        <v>115</v>
      </c>
      <c r="H991" s="6">
        <f t="shared" si="29"/>
        <v>-96200</v>
      </c>
      <c r="I991" s="24">
        <f t="shared" si="30"/>
        <v>2.3300970873786406</v>
      </c>
      <c r="K991" s="2">
        <v>515</v>
      </c>
    </row>
    <row r="992" spans="2:11" ht="12.75">
      <c r="B992" s="151">
        <v>1000</v>
      </c>
      <c r="C992" s="74" t="s">
        <v>375</v>
      </c>
      <c r="D992" s="37" t="s">
        <v>310</v>
      </c>
      <c r="E992" s="37" t="s">
        <v>69</v>
      </c>
      <c r="F992" s="38" t="s">
        <v>363</v>
      </c>
      <c r="G992" s="38" t="s">
        <v>115</v>
      </c>
      <c r="H992" s="6">
        <f t="shared" si="29"/>
        <v>-97200</v>
      </c>
      <c r="I992" s="24">
        <f t="shared" si="30"/>
        <v>1.941747572815534</v>
      </c>
      <c r="K992" s="2">
        <v>515</v>
      </c>
    </row>
    <row r="993" spans="2:11" ht="12.75">
      <c r="B993" s="151">
        <v>1200</v>
      </c>
      <c r="C993" s="37" t="s">
        <v>388</v>
      </c>
      <c r="D993" s="37" t="s">
        <v>310</v>
      </c>
      <c r="E993" s="37" t="s">
        <v>69</v>
      </c>
      <c r="F993" s="38" t="s">
        <v>363</v>
      </c>
      <c r="G993" s="38" t="s">
        <v>115</v>
      </c>
      <c r="H993" s="6">
        <f t="shared" si="29"/>
        <v>-98400</v>
      </c>
      <c r="I993" s="24">
        <f t="shared" si="30"/>
        <v>2.3300970873786406</v>
      </c>
      <c r="K993" s="2">
        <v>515</v>
      </c>
    </row>
    <row r="994" spans="2:11" ht="12.75">
      <c r="B994" s="151">
        <v>1200</v>
      </c>
      <c r="C994" s="74" t="s">
        <v>374</v>
      </c>
      <c r="D994" s="37" t="s">
        <v>310</v>
      </c>
      <c r="E994" s="37" t="s">
        <v>69</v>
      </c>
      <c r="F994" s="38" t="s">
        <v>363</v>
      </c>
      <c r="G994" s="38" t="s">
        <v>120</v>
      </c>
      <c r="H994" s="6">
        <f t="shared" si="29"/>
        <v>-99600</v>
      </c>
      <c r="I994" s="24">
        <f t="shared" si="30"/>
        <v>2.3300970873786406</v>
      </c>
      <c r="K994" s="2">
        <v>515</v>
      </c>
    </row>
    <row r="995" spans="2:11" ht="12.75">
      <c r="B995" s="151">
        <v>1000</v>
      </c>
      <c r="C995" s="74" t="s">
        <v>375</v>
      </c>
      <c r="D995" s="37" t="s">
        <v>310</v>
      </c>
      <c r="E995" s="37" t="s">
        <v>69</v>
      </c>
      <c r="F995" s="38" t="s">
        <v>363</v>
      </c>
      <c r="G995" s="38" t="s">
        <v>120</v>
      </c>
      <c r="H995" s="6">
        <f t="shared" si="29"/>
        <v>-100600</v>
      </c>
      <c r="I995" s="24">
        <f t="shared" si="30"/>
        <v>1.941747572815534</v>
      </c>
      <c r="K995" s="2">
        <v>515</v>
      </c>
    </row>
    <row r="996" spans="2:11" ht="12.75">
      <c r="B996" s="151">
        <v>1200</v>
      </c>
      <c r="C996" s="74" t="s">
        <v>376</v>
      </c>
      <c r="D996" s="37" t="s">
        <v>310</v>
      </c>
      <c r="E996" s="37" t="s">
        <v>69</v>
      </c>
      <c r="F996" s="38" t="s">
        <v>363</v>
      </c>
      <c r="G996" s="38" t="s">
        <v>120</v>
      </c>
      <c r="H996" s="6">
        <f t="shared" si="29"/>
        <v>-101800</v>
      </c>
      <c r="I996" s="24">
        <f t="shared" si="30"/>
        <v>2.3300970873786406</v>
      </c>
      <c r="K996" s="2">
        <v>515</v>
      </c>
    </row>
    <row r="997" spans="2:11" ht="12.75">
      <c r="B997" s="151">
        <v>1200</v>
      </c>
      <c r="C997" s="37" t="s">
        <v>387</v>
      </c>
      <c r="D997" s="37" t="s">
        <v>310</v>
      </c>
      <c r="E997" s="37" t="s">
        <v>69</v>
      </c>
      <c r="F997" s="38" t="s">
        <v>363</v>
      </c>
      <c r="G997" s="38" t="s">
        <v>238</v>
      </c>
      <c r="H997" s="6">
        <f t="shared" si="29"/>
        <v>-103000</v>
      </c>
      <c r="I997" s="24">
        <f t="shared" si="30"/>
        <v>2.3300970873786406</v>
      </c>
      <c r="K997" s="2">
        <v>515</v>
      </c>
    </row>
    <row r="998" spans="2:11" ht="12.75">
      <c r="B998" s="151">
        <v>1000</v>
      </c>
      <c r="C998" s="74" t="s">
        <v>375</v>
      </c>
      <c r="D998" s="37" t="s">
        <v>310</v>
      </c>
      <c r="E998" s="37" t="s">
        <v>69</v>
      </c>
      <c r="F998" s="38" t="s">
        <v>363</v>
      </c>
      <c r="G998" s="38" t="s">
        <v>238</v>
      </c>
      <c r="H998" s="6">
        <f t="shared" si="29"/>
        <v>-104000</v>
      </c>
      <c r="I998" s="24">
        <f t="shared" si="30"/>
        <v>1.941747572815534</v>
      </c>
      <c r="K998" s="2">
        <v>515</v>
      </c>
    </row>
    <row r="999" spans="2:11" ht="12.75">
      <c r="B999" s="151">
        <v>1200</v>
      </c>
      <c r="C999" s="37" t="s">
        <v>388</v>
      </c>
      <c r="D999" s="37" t="s">
        <v>310</v>
      </c>
      <c r="E999" s="37" t="s">
        <v>69</v>
      </c>
      <c r="F999" s="38" t="s">
        <v>363</v>
      </c>
      <c r="G999" s="38" t="s">
        <v>238</v>
      </c>
      <c r="H999" s="6">
        <f t="shared" si="29"/>
        <v>-105200</v>
      </c>
      <c r="I999" s="24">
        <f t="shared" si="30"/>
        <v>2.3300970873786406</v>
      </c>
      <c r="K999" s="2">
        <v>515</v>
      </c>
    </row>
    <row r="1000" spans="2:11" ht="12.75">
      <c r="B1000" s="151">
        <v>15000</v>
      </c>
      <c r="C1000" s="37" t="s">
        <v>389</v>
      </c>
      <c r="D1000" s="37" t="s">
        <v>310</v>
      </c>
      <c r="E1000" s="37" t="s">
        <v>69</v>
      </c>
      <c r="F1000" s="38" t="s">
        <v>363</v>
      </c>
      <c r="G1000" s="38" t="s">
        <v>238</v>
      </c>
      <c r="H1000" s="6">
        <f t="shared" si="29"/>
        <v>-120200</v>
      </c>
      <c r="I1000" s="24">
        <f t="shared" si="30"/>
        <v>29.12621359223301</v>
      </c>
      <c r="K1000" s="2">
        <v>515</v>
      </c>
    </row>
    <row r="1001" spans="2:11" ht="12.75">
      <c r="B1001" s="151">
        <v>20000</v>
      </c>
      <c r="C1001" s="37" t="s">
        <v>390</v>
      </c>
      <c r="D1001" s="37" t="s">
        <v>310</v>
      </c>
      <c r="E1001" s="37" t="s">
        <v>69</v>
      </c>
      <c r="F1001" s="38" t="s">
        <v>359</v>
      </c>
      <c r="G1001" s="38" t="s">
        <v>238</v>
      </c>
      <c r="H1001" s="6">
        <f t="shared" si="29"/>
        <v>-140200</v>
      </c>
      <c r="I1001" s="24">
        <f t="shared" si="30"/>
        <v>38.83495145631068</v>
      </c>
      <c r="K1001" s="2">
        <v>515</v>
      </c>
    </row>
    <row r="1002" spans="2:11" ht="12.75">
      <c r="B1002" s="151">
        <v>15000</v>
      </c>
      <c r="C1002" s="37" t="s">
        <v>391</v>
      </c>
      <c r="D1002" s="37" t="s">
        <v>310</v>
      </c>
      <c r="E1002" s="37" t="s">
        <v>69</v>
      </c>
      <c r="F1002" s="38" t="s">
        <v>386</v>
      </c>
      <c r="G1002" s="38" t="s">
        <v>238</v>
      </c>
      <c r="H1002" s="6">
        <f t="shared" si="29"/>
        <v>-155200</v>
      </c>
      <c r="I1002" s="24">
        <f t="shared" si="30"/>
        <v>29.12621359223301</v>
      </c>
      <c r="K1002" s="2">
        <v>515</v>
      </c>
    </row>
    <row r="1003" spans="2:11" ht="12.75">
      <c r="B1003" s="151">
        <v>15000</v>
      </c>
      <c r="C1003" s="37" t="s">
        <v>392</v>
      </c>
      <c r="D1003" s="37" t="s">
        <v>310</v>
      </c>
      <c r="E1003" s="37" t="s">
        <v>69</v>
      </c>
      <c r="F1003" s="38" t="s">
        <v>384</v>
      </c>
      <c r="G1003" s="38" t="s">
        <v>238</v>
      </c>
      <c r="H1003" s="6">
        <f t="shared" si="29"/>
        <v>-170200</v>
      </c>
      <c r="I1003" s="24">
        <f t="shared" si="30"/>
        <v>29.12621359223301</v>
      </c>
      <c r="K1003" s="2">
        <v>515</v>
      </c>
    </row>
    <row r="1004" spans="2:11" ht="12.75">
      <c r="B1004" s="151">
        <v>15000</v>
      </c>
      <c r="C1004" s="37" t="s">
        <v>393</v>
      </c>
      <c r="D1004" s="37" t="s">
        <v>310</v>
      </c>
      <c r="E1004" s="37" t="s">
        <v>69</v>
      </c>
      <c r="F1004" s="38" t="s">
        <v>382</v>
      </c>
      <c r="G1004" s="38" t="s">
        <v>238</v>
      </c>
      <c r="H1004" s="6">
        <f t="shared" si="29"/>
        <v>-185200</v>
      </c>
      <c r="I1004" s="24">
        <f t="shared" si="30"/>
        <v>29.12621359223301</v>
      </c>
      <c r="K1004" s="2">
        <v>515</v>
      </c>
    </row>
    <row r="1005" spans="1:11" s="48" customFormat="1" ht="12.75">
      <c r="A1005" s="13"/>
      <c r="B1005" s="200">
        <f>SUM(B967:B1004)</f>
        <v>185200</v>
      </c>
      <c r="C1005" s="13"/>
      <c r="D1005" s="13"/>
      <c r="E1005" s="13" t="s">
        <v>69</v>
      </c>
      <c r="F1005" s="20"/>
      <c r="G1005" s="20"/>
      <c r="H1005" s="46">
        <v>0</v>
      </c>
      <c r="I1005" s="47">
        <f t="shared" si="30"/>
        <v>359.6116504854369</v>
      </c>
      <c r="K1005" s="2">
        <v>515</v>
      </c>
    </row>
    <row r="1006" spans="2:11" ht="12.75">
      <c r="B1006" s="224"/>
      <c r="H1006" s="6">
        <f t="shared" si="29"/>
        <v>0</v>
      </c>
      <c r="I1006" s="24">
        <f t="shared" si="30"/>
        <v>0</v>
      </c>
      <c r="K1006" s="2">
        <v>515</v>
      </c>
    </row>
    <row r="1007" spans="2:11" ht="12.75">
      <c r="B1007" s="224"/>
      <c r="H1007" s="6">
        <f t="shared" si="29"/>
        <v>0</v>
      </c>
      <c r="I1007" s="24">
        <f t="shared" si="30"/>
        <v>0</v>
      </c>
      <c r="K1007" s="2">
        <v>515</v>
      </c>
    </row>
    <row r="1008" spans="2:11" ht="12.75">
      <c r="B1008" s="151">
        <v>500</v>
      </c>
      <c r="C1008" s="74" t="s">
        <v>394</v>
      </c>
      <c r="D1008" s="37" t="s">
        <v>310</v>
      </c>
      <c r="E1008" s="37" t="s">
        <v>395</v>
      </c>
      <c r="F1008" s="38" t="s">
        <v>372</v>
      </c>
      <c r="G1008" s="38" t="s">
        <v>14</v>
      </c>
      <c r="H1008" s="6">
        <f t="shared" si="29"/>
        <v>-500</v>
      </c>
      <c r="I1008" s="24">
        <f t="shared" si="30"/>
        <v>0.970873786407767</v>
      </c>
      <c r="K1008" s="2">
        <v>515</v>
      </c>
    </row>
    <row r="1009" spans="2:11" ht="12.75">
      <c r="B1009" s="151">
        <v>400</v>
      </c>
      <c r="C1009" s="74" t="s">
        <v>396</v>
      </c>
      <c r="D1009" s="37" t="s">
        <v>310</v>
      </c>
      <c r="E1009" s="37" t="s">
        <v>395</v>
      </c>
      <c r="F1009" s="38" t="s">
        <v>372</v>
      </c>
      <c r="G1009" s="38" t="s">
        <v>18</v>
      </c>
      <c r="H1009" s="6">
        <f t="shared" si="29"/>
        <v>-900</v>
      </c>
      <c r="I1009" s="24">
        <f t="shared" si="30"/>
        <v>0.7766990291262136</v>
      </c>
      <c r="K1009" s="2">
        <v>515</v>
      </c>
    </row>
    <row r="1010" spans="2:11" ht="12.75">
      <c r="B1010" s="151">
        <v>300</v>
      </c>
      <c r="C1010" s="74" t="s">
        <v>394</v>
      </c>
      <c r="D1010" s="37" t="s">
        <v>310</v>
      </c>
      <c r="E1010" s="37" t="s">
        <v>395</v>
      </c>
      <c r="F1010" s="38" t="s">
        <v>372</v>
      </c>
      <c r="G1010" s="38" t="s">
        <v>42</v>
      </c>
      <c r="H1010" s="6">
        <f t="shared" si="29"/>
        <v>-1200</v>
      </c>
      <c r="I1010" s="24">
        <f t="shared" si="30"/>
        <v>0.5825242718446602</v>
      </c>
      <c r="K1010" s="2">
        <v>515</v>
      </c>
    </row>
    <row r="1011" spans="2:11" ht="12.75">
      <c r="B1011" s="151">
        <v>400</v>
      </c>
      <c r="C1011" s="37" t="s">
        <v>396</v>
      </c>
      <c r="D1011" s="37" t="s">
        <v>310</v>
      </c>
      <c r="E1011" s="37" t="s">
        <v>395</v>
      </c>
      <c r="F1011" s="38" t="s">
        <v>372</v>
      </c>
      <c r="G1011" s="38" t="s">
        <v>42</v>
      </c>
      <c r="H1011" s="6">
        <f t="shared" si="29"/>
        <v>-1600</v>
      </c>
      <c r="I1011" s="24">
        <f t="shared" si="30"/>
        <v>0.7766990291262136</v>
      </c>
      <c r="K1011" s="2">
        <v>515</v>
      </c>
    </row>
    <row r="1012" spans="2:11" ht="12.75">
      <c r="B1012" s="151">
        <v>350</v>
      </c>
      <c r="C1012" s="37" t="s">
        <v>394</v>
      </c>
      <c r="D1012" s="37" t="s">
        <v>310</v>
      </c>
      <c r="E1012" s="37" t="s">
        <v>395</v>
      </c>
      <c r="F1012" s="38" t="s">
        <v>372</v>
      </c>
      <c r="G1012" s="38" t="s">
        <v>159</v>
      </c>
      <c r="H1012" s="6">
        <f t="shared" si="29"/>
        <v>-1950</v>
      </c>
      <c r="I1012" s="24">
        <f t="shared" si="30"/>
        <v>0.6796116504854369</v>
      </c>
      <c r="K1012" s="2">
        <v>515</v>
      </c>
    </row>
    <row r="1013" spans="2:11" ht="12.75">
      <c r="B1013" s="151">
        <v>400</v>
      </c>
      <c r="C1013" s="37" t="s">
        <v>396</v>
      </c>
      <c r="D1013" s="37" t="s">
        <v>310</v>
      </c>
      <c r="E1013" s="37" t="s">
        <v>395</v>
      </c>
      <c r="F1013" s="38" t="s">
        <v>372</v>
      </c>
      <c r="G1013" s="38" t="s">
        <v>159</v>
      </c>
      <c r="H1013" s="6">
        <f t="shared" si="29"/>
        <v>-2350</v>
      </c>
      <c r="I1013" s="24">
        <f t="shared" si="30"/>
        <v>0.7766990291262136</v>
      </c>
      <c r="K1013" s="2">
        <v>515</v>
      </c>
    </row>
    <row r="1014" spans="2:11" ht="12.75">
      <c r="B1014" s="151">
        <v>400</v>
      </c>
      <c r="C1014" s="37" t="s">
        <v>396</v>
      </c>
      <c r="D1014" s="37" t="s">
        <v>310</v>
      </c>
      <c r="E1014" s="37" t="s">
        <v>395</v>
      </c>
      <c r="F1014" s="38" t="s">
        <v>372</v>
      </c>
      <c r="G1014" s="38" t="s">
        <v>111</v>
      </c>
      <c r="H1014" s="6">
        <f t="shared" si="29"/>
        <v>-2750</v>
      </c>
      <c r="I1014" s="24">
        <f t="shared" si="30"/>
        <v>0.7766990291262136</v>
      </c>
      <c r="K1014" s="2">
        <v>515</v>
      </c>
    </row>
    <row r="1015" spans="2:11" ht="12.75">
      <c r="B1015" s="151">
        <v>400</v>
      </c>
      <c r="C1015" s="37" t="s">
        <v>396</v>
      </c>
      <c r="D1015" s="37" t="s">
        <v>310</v>
      </c>
      <c r="E1015" s="37" t="s">
        <v>395</v>
      </c>
      <c r="F1015" s="38" t="s">
        <v>372</v>
      </c>
      <c r="G1015" s="38" t="s">
        <v>121</v>
      </c>
      <c r="H1015" s="6">
        <f t="shared" si="29"/>
        <v>-3150</v>
      </c>
      <c r="I1015" s="24">
        <f t="shared" si="30"/>
        <v>0.7766990291262136</v>
      </c>
      <c r="K1015" s="2">
        <v>515</v>
      </c>
    </row>
    <row r="1016" spans="1:11" s="48" customFormat="1" ht="12.75">
      <c r="A1016" s="13"/>
      <c r="B1016" s="200">
        <f>SUM(B1008:B1015)</f>
        <v>3150</v>
      </c>
      <c r="C1016" s="75"/>
      <c r="D1016" s="75"/>
      <c r="E1016" s="75" t="s">
        <v>395</v>
      </c>
      <c r="F1016" s="76"/>
      <c r="G1016" s="76"/>
      <c r="H1016" s="46">
        <v>0</v>
      </c>
      <c r="I1016" s="47">
        <f t="shared" si="30"/>
        <v>6.116504854368932</v>
      </c>
      <c r="K1016" s="2">
        <v>515</v>
      </c>
    </row>
    <row r="1017" spans="2:11" ht="12.75">
      <c r="B1017" s="224"/>
      <c r="H1017" s="6">
        <f t="shared" si="29"/>
        <v>0</v>
      </c>
      <c r="I1017" s="24">
        <f t="shared" si="30"/>
        <v>0</v>
      </c>
      <c r="K1017" s="2">
        <v>515</v>
      </c>
    </row>
    <row r="1018" spans="2:11" ht="12.75">
      <c r="B1018" s="224"/>
      <c r="H1018" s="6">
        <f t="shared" si="29"/>
        <v>0</v>
      </c>
      <c r="I1018" s="24">
        <f t="shared" si="30"/>
        <v>0</v>
      </c>
      <c r="K1018" s="2">
        <v>515</v>
      </c>
    </row>
    <row r="1019" spans="2:11" ht="12.75">
      <c r="B1019" s="222">
        <v>60000</v>
      </c>
      <c r="C1019" s="35" t="s">
        <v>397</v>
      </c>
      <c r="D1019" s="35" t="s">
        <v>310</v>
      </c>
      <c r="E1019" s="35" t="s">
        <v>395</v>
      </c>
      <c r="F1019" s="33" t="s">
        <v>398</v>
      </c>
      <c r="G1019" s="33" t="s">
        <v>18</v>
      </c>
      <c r="H1019" s="6">
        <f t="shared" si="29"/>
        <v>-60000</v>
      </c>
      <c r="I1019" s="24">
        <f t="shared" si="30"/>
        <v>116.50485436893204</v>
      </c>
      <c r="K1019" s="2">
        <v>515</v>
      </c>
    </row>
    <row r="1020" spans="2:11" ht="12.75">
      <c r="B1020" s="222">
        <v>6400</v>
      </c>
      <c r="C1020" s="35" t="s">
        <v>399</v>
      </c>
      <c r="D1020" s="35" t="s">
        <v>310</v>
      </c>
      <c r="E1020" s="35" t="s">
        <v>395</v>
      </c>
      <c r="F1020" s="33" t="s">
        <v>400</v>
      </c>
      <c r="G1020" s="33" t="s">
        <v>401</v>
      </c>
      <c r="H1020" s="6">
        <f t="shared" si="29"/>
        <v>-66400</v>
      </c>
      <c r="I1020" s="24">
        <f t="shared" si="30"/>
        <v>12.427184466019417</v>
      </c>
      <c r="K1020" s="2">
        <v>515</v>
      </c>
    </row>
    <row r="1021" spans="1:11" s="48" customFormat="1" ht="12.75">
      <c r="A1021" s="13"/>
      <c r="B1021" s="173">
        <f>SUM(B1019:B1020)</f>
        <v>66400</v>
      </c>
      <c r="C1021" s="13" t="s">
        <v>626</v>
      </c>
      <c r="D1021" s="13"/>
      <c r="E1021" s="13" t="s">
        <v>395</v>
      </c>
      <c r="F1021" s="20"/>
      <c r="G1021" s="20"/>
      <c r="H1021" s="46">
        <v>0</v>
      </c>
      <c r="I1021" s="47">
        <f t="shared" si="30"/>
        <v>128.93203883495147</v>
      </c>
      <c r="K1021" s="2">
        <v>515</v>
      </c>
    </row>
    <row r="1022" spans="2:11" ht="12.75">
      <c r="B1022" s="224"/>
      <c r="H1022" s="6">
        <f t="shared" si="29"/>
        <v>0</v>
      </c>
      <c r="I1022" s="24">
        <f t="shared" si="30"/>
        <v>0</v>
      </c>
      <c r="K1022" s="2">
        <v>515</v>
      </c>
    </row>
    <row r="1023" spans="2:11" ht="12.75">
      <c r="B1023" s="224"/>
      <c r="H1023" s="6">
        <f t="shared" si="29"/>
        <v>0</v>
      </c>
      <c r="I1023" s="24">
        <f t="shared" si="30"/>
        <v>0</v>
      </c>
      <c r="K1023" s="2">
        <v>515</v>
      </c>
    </row>
    <row r="1024" spans="2:11" ht="12.75">
      <c r="B1024" s="223">
        <v>1000</v>
      </c>
      <c r="C1024" s="35" t="s">
        <v>402</v>
      </c>
      <c r="D1024" s="35" t="s">
        <v>310</v>
      </c>
      <c r="E1024" s="35" t="s">
        <v>61</v>
      </c>
      <c r="F1024" s="33" t="s">
        <v>403</v>
      </c>
      <c r="G1024" s="33" t="s">
        <v>37</v>
      </c>
      <c r="H1024" s="6">
        <f t="shared" si="29"/>
        <v>-1000</v>
      </c>
      <c r="I1024" s="24">
        <f t="shared" si="30"/>
        <v>1.941747572815534</v>
      </c>
      <c r="K1024" s="2">
        <v>515</v>
      </c>
    </row>
    <row r="1025" spans="1:11" s="48" customFormat="1" ht="12.75">
      <c r="A1025" s="13"/>
      <c r="B1025" s="200">
        <f>SUM(B1024:B1024)</f>
        <v>1000</v>
      </c>
      <c r="C1025" s="13"/>
      <c r="D1025" s="13"/>
      <c r="E1025" s="13" t="s">
        <v>61</v>
      </c>
      <c r="F1025" s="20"/>
      <c r="G1025" s="20"/>
      <c r="H1025" s="46">
        <v>0</v>
      </c>
      <c r="I1025" s="47">
        <f t="shared" si="30"/>
        <v>1.941747572815534</v>
      </c>
      <c r="K1025" s="2">
        <v>515</v>
      </c>
    </row>
    <row r="1026" spans="2:11" ht="12.75">
      <c r="B1026" s="224"/>
      <c r="H1026" s="6">
        <f aca="true" t="shared" si="31" ref="H1026:H1098">H1025-B1026</f>
        <v>0</v>
      </c>
      <c r="I1026" s="24">
        <f t="shared" si="30"/>
        <v>0</v>
      </c>
      <c r="K1026" s="2">
        <v>515</v>
      </c>
    </row>
    <row r="1027" spans="2:11" ht="12.75">
      <c r="B1027" s="224"/>
      <c r="H1027" s="6">
        <f t="shared" si="31"/>
        <v>0</v>
      </c>
      <c r="I1027" s="24">
        <f t="shared" si="30"/>
        <v>0</v>
      </c>
      <c r="K1027" s="2">
        <v>515</v>
      </c>
    </row>
    <row r="1028" spans="2:11" ht="12.75">
      <c r="B1028" s="168">
        <v>10000</v>
      </c>
      <c r="C1028" s="37" t="s">
        <v>404</v>
      </c>
      <c r="D1028" s="37" t="s">
        <v>310</v>
      </c>
      <c r="E1028" s="37" t="s">
        <v>405</v>
      </c>
      <c r="F1028" s="38" t="s">
        <v>372</v>
      </c>
      <c r="G1028" s="38" t="s">
        <v>21</v>
      </c>
      <c r="H1028" s="6">
        <f t="shared" si="31"/>
        <v>-10000</v>
      </c>
      <c r="I1028" s="24">
        <f t="shared" si="30"/>
        <v>19.41747572815534</v>
      </c>
      <c r="K1028" s="2">
        <v>515</v>
      </c>
    </row>
    <row r="1029" spans="2:11" ht="12.75">
      <c r="B1029" s="168">
        <v>10000</v>
      </c>
      <c r="C1029" s="37" t="s">
        <v>406</v>
      </c>
      <c r="D1029" s="37" t="s">
        <v>310</v>
      </c>
      <c r="E1029" s="37" t="s">
        <v>405</v>
      </c>
      <c r="F1029" s="38" t="s">
        <v>372</v>
      </c>
      <c r="G1029" s="38" t="s">
        <v>121</v>
      </c>
      <c r="H1029" s="6">
        <f t="shared" si="31"/>
        <v>-20000</v>
      </c>
      <c r="I1029" s="24">
        <f t="shared" si="30"/>
        <v>19.41747572815534</v>
      </c>
      <c r="K1029" s="2">
        <v>515</v>
      </c>
    </row>
    <row r="1030" spans="1:11" s="48" customFormat="1" ht="12.75">
      <c r="A1030" s="13"/>
      <c r="B1030" s="173">
        <f>SUM(B1028:B1029)</f>
        <v>20000</v>
      </c>
      <c r="C1030" s="13"/>
      <c r="D1030" s="13"/>
      <c r="E1030" s="13" t="s">
        <v>405</v>
      </c>
      <c r="F1030" s="20"/>
      <c r="G1030" s="20"/>
      <c r="H1030" s="46">
        <v>0</v>
      </c>
      <c r="I1030" s="47">
        <f t="shared" si="30"/>
        <v>38.83495145631068</v>
      </c>
      <c r="K1030" s="2">
        <v>515</v>
      </c>
    </row>
    <row r="1031" spans="8:11" ht="12.75">
      <c r="H1031" s="6">
        <f t="shared" si="31"/>
        <v>0</v>
      </c>
      <c r="I1031" s="24">
        <f t="shared" si="30"/>
        <v>0</v>
      </c>
      <c r="K1031" s="2">
        <v>515</v>
      </c>
    </row>
    <row r="1032" spans="8:11" ht="12.75">
      <c r="H1032" s="6">
        <f t="shared" si="31"/>
        <v>0</v>
      </c>
      <c r="I1032" s="24">
        <f t="shared" si="30"/>
        <v>0</v>
      </c>
      <c r="K1032" s="2">
        <v>515</v>
      </c>
    </row>
    <row r="1033" spans="2:11" ht="12.75">
      <c r="B1033" s="168">
        <v>200000</v>
      </c>
      <c r="C1033" s="14" t="s">
        <v>365</v>
      </c>
      <c r="D1033" s="14" t="s">
        <v>311</v>
      </c>
      <c r="E1033" s="14"/>
      <c r="F1033" s="38" t="s">
        <v>306</v>
      </c>
      <c r="G1033" s="32" t="s">
        <v>238</v>
      </c>
      <c r="H1033" s="6">
        <f t="shared" si="31"/>
        <v>-200000</v>
      </c>
      <c r="I1033" s="24">
        <f aca="true" t="shared" si="32" ref="I1033:I1096">+B1033/K1033</f>
        <v>388.3495145631068</v>
      </c>
      <c r="K1033" s="2">
        <v>515</v>
      </c>
    </row>
    <row r="1034" spans="2:11" ht="12.75">
      <c r="B1034" s="168">
        <v>160000</v>
      </c>
      <c r="C1034" s="14" t="s">
        <v>407</v>
      </c>
      <c r="D1034" s="14" t="s">
        <v>311</v>
      </c>
      <c r="E1034" s="14"/>
      <c r="F1034" s="38" t="s">
        <v>306</v>
      </c>
      <c r="G1034" s="32" t="s">
        <v>238</v>
      </c>
      <c r="H1034" s="6">
        <f t="shared" si="31"/>
        <v>-360000</v>
      </c>
      <c r="I1034" s="24">
        <f t="shared" si="32"/>
        <v>310.6796116504854</v>
      </c>
      <c r="K1034" s="2">
        <v>515</v>
      </c>
    </row>
    <row r="1035" spans="1:11" s="48" customFormat="1" ht="12.75">
      <c r="A1035" s="13"/>
      <c r="B1035" s="173">
        <f>SUM(B1033:B1034)</f>
        <v>360000</v>
      </c>
      <c r="C1035" s="13" t="s">
        <v>307</v>
      </c>
      <c r="D1035" s="13"/>
      <c r="E1035" s="13"/>
      <c r="F1035" s="20"/>
      <c r="G1035" s="20"/>
      <c r="H1035" s="46">
        <v>0</v>
      </c>
      <c r="I1035" s="47">
        <f t="shared" si="32"/>
        <v>699.0291262135922</v>
      </c>
      <c r="K1035" s="2">
        <v>515</v>
      </c>
    </row>
    <row r="1036" spans="8:11" ht="12.75">
      <c r="H1036" s="6">
        <f t="shared" si="31"/>
        <v>0</v>
      </c>
      <c r="I1036" s="24">
        <f t="shared" si="32"/>
        <v>0</v>
      </c>
      <c r="K1036" s="2">
        <v>515</v>
      </c>
    </row>
    <row r="1037" spans="8:11" ht="12.75">
      <c r="H1037" s="6">
        <f t="shared" si="31"/>
        <v>0</v>
      </c>
      <c r="I1037" s="24">
        <f t="shared" si="32"/>
        <v>0</v>
      </c>
      <c r="K1037" s="2">
        <v>515</v>
      </c>
    </row>
    <row r="1038" spans="8:11" ht="12.75">
      <c r="H1038" s="6">
        <f t="shared" si="31"/>
        <v>0</v>
      </c>
      <c r="I1038" s="24">
        <f t="shared" si="32"/>
        <v>0</v>
      </c>
      <c r="K1038" s="2">
        <v>515</v>
      </c>
    </row>
    <row r="1039" spans="8:11" ht="12.75">
      <c r="H1039" s="6">
        <f t="shared" si="31"/>
        <v>0</v>
      </c>
      <c r="I1039" s="24">
        <f t="shared" si="32"/>
        <v>0</v>
      </c>
      <c r="K1039" s="2">
        <v>515</v>
      </c>
    </row>
    <row r="1040" spans="1:11" s="70" customFormat="1" ht="13.5" thickBot="1">
      <c r="A1040" s="65"/>
      <c r="B1040" s="216">
        <f>+B1066+B1071+B1122+B1126+B1129+B1179+B1207+B1211+B1217</f>
        <v>758125</v>
      </c>
      <c r="C1040" s="63"/>
      <c r="D1040" s="64" t="s">
        <v>408</v>
      </c>
      <c r="E1040" s="65"/>
      <c r="F1040" s="67"/>
      <c r="G1040" s="67"/>
      <c r="H1040" s="68">
        <f t="shared" si="31"/>
        <v>-758125</v>
      </c>
      <c r="I1040" s="69">
        <f t="shared" si="32"/>
        <v>1472.0873786407767</v>
      </c>
      <c r="K1040" s="2">
        <v>515</v>
      </c>
    </row>
    <row r="1041" spans="2:11" ht="12.75">
      <c r="B1041" s="217"/>
      <c r="H1041" s="6">
        <v>0</v>
      </c>
      <c r="I1041" s="24">
        <f t="shared" si="32"/>
        <v>0</v>
      </c>
      <c r="K1041" s="2">
        <v>515</v>
      </c>
    </row>
    <row r="1042" spans="2:11" ht="12.75">
      <c r="B1042" s="217"/>
      <c r="H1042" s="6">
        <f t="shared" si="31"/>
        <v>0</v>
      </c>
      <c r="I1042" s="24">
        <f t="shared" si="32"/>
        <v>0</v>
      </c>
      <c r="K1042" s="2">
        <v>515</v>
      </c>
    </row>
    <row r="1043" spans="2:11" ht="12.75">
      <c r="B1043" s="168">
        <v>2500</v>
      </c>
      <c r="C1043" s="1" t="s">
        <v>0</v>
      </c>
      <c r="D1043" s="14" t="s">
        <v>408</v>
      </c>
      <c r="E1043" s="1" t="s">
        <v>409</v>
      </c>
      <c r="F1043" s="45" t="s">
        <v>410</v>
      </c>
      <c r="G1043" s="33" t="s">
        <v>14</v>
      </c>
      <c r="H1043" s="6">
        <f t="shared" si="31"/>
        <v>-2500</v>
      </c>
      <c r="I1043" s="24">
        <f t="shared" si="32"/>
        <v>4.854368932038835</v>
      </c>
      <c r="K1043" s="2">
        <v>515</v>
      </c>
    </row>
    <row r="1044" spans="2:11" ht="12.75">
      <c r="B1044" s="217">
        <v>2500</v>
      </c>
      <c r="C1044" s="1" t="s">
        <v>0</v>
      </c>
      <c r="D1044" s="1" t="s">
        <v>408</v>
      </c>
      <c r="E1044" s="1" t="s">
        <v>411</v>
      </c>
      <c r="F1044" s="45" t="s">
        <v>412</v>
      </c>
      <c r="G1044" s="29" t="s">
        <v>16</v>
      </c>
      <c r="H1044" s="6">
        <f t="shared" si="31"/>
        <v>-5000</v>
      </c>
      <c r="I1044" s="24">
        <f t="shared" si="32"/>
        <v>4.854368932038835</v>
      </c>
      <c r="K1044" s="2">
        <v>515</v>
      </c>
    </row>
    <row r="1045" spans="2:11" ht="12.75">
      <c r="B1045" s="217">
        <v>2500</v>
      </c>
      <c r="C1045" s="1" t="s">
        <v>0</v>
      </c>
      <c r="D1045" s="1" t="s">
        <v>408</v>
      </c>
      <c r="E1045" s="1" t="s">
        <v>409</v>
      </c>
      <c r="F1045" s="45" t="s">
        <v>413</v>
      </c>
      <c r="G1045" s="29" t="s">
        <v>21</v>
      </c>
      <c r="H1045" s="6">
        <f t="shared" si="31"/>
        <v>-7500</v>
      </c>
      <c r="I1045" s="24">
        <f t="shared" si="32"/>
        <v>4.854368932038835</v>
      </c>
      <c r="K1045" s="2">
        <v>515</v>
      </c>
    </row>
    <row r="1046" spans="2:11" ht="12.75">
      <c r="B1046" s="217">
        <v>2500</v>
      </c>
      <c r="C1046" s="1" t="s">
        <v>0</v>
      </c>
      <c r="D1046" s="1" t="s">
        <v>408</v>
      </c>
      <c r="E1046" s="1" t="s">
        <v>409</v>
      </c>
      <c r="F1046" s="45" t="s">
        <v>414</v>
      </c>
      <c r="G1046" s="29" t="s">
        <v>37</v>
      </c>
      <c r="H1046" s="6">
        <f t="shared" si="31"/>
        <v>-10000</v>
      </c>
      <c r="I1046" s="24">
        <f t="shared" si="32"/>
        <v>4.854368932038835</v>
      </c>
      <c r="K1046" s="2">
        <v>515</v>
      </c>
    </row>
    <row r="1047" spans="2:11" ht="12.75">
      <c r="B1047" s="217">
        <v>2500</v>
      </c>
      <c r="C1047" s="1" t="s">
        <v>0</v>
      </c>
      <c r="D1047" s="1" t="s">
        <v>408</v>
      </c>
      <c r="E1047" s="1" t="s">
        <v>409</v>
      </c>
      <c r="F1047" s="45" t="s">
        <v>415</v>
      </c>
      <c r="G1047" s="29" t="s">
        <v>42</v>
      </c>
      <c r="H1047" s="6">
        <f t="shared" si="31"/>
        <v>-12500</v>
      </c>
      <c r="I1047" s="24">
        <f t="shared" si="32"/>
        <v>4.854368932038835</v>
      </c>
      <c r="K1047" s="2">
        <v>515</v>
      </c>
    </row>
    <row r="1048" spans="2:11" ht="12.75">
      <c r="B1048" s="217">
        <v>2500</v>
      </c>
      <c r="C1048" s="1" t="s">
        <v>0</v>
      </c>
      <c r="D1048" s="1" t="s">
        <v>408</v>
      </c>
      <c r="E1048" s="14" t="s">
        <v>411</v>
      </c>
      <c r="F1048" s="45" t="s">
        <v>416</v>
      </c>
      <c r="G1048" s="29" t="s">
        <v>47</v>
      </c>
      <c r="H1048" s="6">
        <f t="shared" si="31"/>
        <v>-15000</v>
      </c>
      <c r="I1048" s="24">
        <f t="shared" si="32"/>
        <v>4.854368932038835</v>
      </c>
      <c r="K1048" s="2">
        <v>515</v>
      </c>
    </row>
    <row r="1049" spans="2:11" ht="12.75">
      <c r="B1049" s="217">
        <v>2500</v>
      </c>
      <c r="C1049" s="1" t="s">
        <v>0</v>
      </c>
      <c r="D1049" s="1" t="s">
        <v>408</v>
      </c>
      <c r="E1049" s="1" t="s">
        <v>409</v>
      </c>
      <c r="F1049" s="45" t="s">
        <v>417</v>
      </c>
      <c r="G1049" s="29" t="s">
        <v>51</v>
      </c>
      <c r="H1049" s="6">
        <f t="shared" si="31"/>
        <v>-17500</v>
      </c>
      <c r="I1049" s="24">
        <f t="shared" si="32"/>
        <v>4.854368932038835</v>
      </c>
      <c r="K1049" s="2">
        <v>515</v>
      </c>
    </row>
    <row r="1050" spans="2:11" ht="12.75">
      <c r="B1050" s="217">
        <v>2500</v>
      </c>
      <c r="C1050" s="1" t="s">
        <v>0</v>
      </c>
      <c r="D1050" s="1" t="s">
        <v>408</v>
      </c>
      <c r="E1050" s="1" t="s">
        <v>409</v>
      </c>
      <c r="F1050" s="45" t="s">
        <v>418</v>
      </c>
      <c r="G1050" s="29" t="s">
        <v>53</v>
      </c>
      <c r="H1050" s="6">
        <f t="shared" si="31"/>
        <v>-20000</v>
      </c>
      <c r="I1050" s="24">
        <f t="shared" si="32"/>
        <v>4.854368932038835</v>
      </c>
      <c r="K1050" s="2">
        <v>515</v>
      </c>
    </row>
    <row r="1051" spans="2:11" ht="12.75">
      <c r="B1051" s="217">
        <v>2500</v>
      </c>
      <c r="C1051" s="1" t="s">
        <v>0</v>
      </c>
      <c r="D1051" s="1" t="s">
        <v>408</v>
      </c>
      <c r="E1051" s="1" t="s">
        <v>411</v>
      </c>
      <c r="F1051" s="45" t="s">
        <v>419</v>
      </c>
      <c r="G1051" s="29" t="s">
        <v>55</v>
      </c>
      <c r="H1051" s="6">
        <f t="shared" si="31"/>
        <v>-22500</v>
      </c>
      <c r="I1051" s="24">
        <f t="shared" si="32"/>
        <v>4.854368932038835</v>
      </c>
      <c r="K1051" s="2">
        <v>515</v>
      </c>
    </row>
    <row r="1052" spans="2:11" ht="12.75">
      <c r="B1052" s="217">
        <v>2500</v>
      </c>
      <c r="C1052" s="1" t="s">
        <v>0</v>
      </c>
      <c r="D1052" s="1" t="s">
        <v>408</v>
      </c>
      <c r="E1052" s="1" t="s">
        <v>409</v>
      </c>
      <c r="F1052" s="29" t="s">
        <v>420</v>
      </c>
      <c r="G1052" s="29" t="s">
        <v>106</v>
      </c>
      <c r="H1052" s="6">
        <f t="shared" si="31"/>
        <v>-25000</v>
      </c>
      <c r="I1052" s="24">
        <f t="shared" si="32"/>
        <v>4.854368932038835</v>
      </c>
      <c r="K1052" s="2">
        <v>515</v>
      </c>
    </row>
    <row r="1053" spans="2:11" ht="12.75">
      <c r="B1053" s="217">
        <v>2500</v>
      </c>
      <c r="C1053" s="1" t="s">
        <v>0</v>
      </c>
      <c r="D1053" s="1" t="s">
        <v>408</v>
      </c>
      <c r="E1053" s="1" t="s">
        <v>409</v>
      </c>
      <c r="F1053" s="61" t="s">
        <v>421</v>
      </c>
      <c r="G1053" s="29" t="s">
        <v>121</v>
      </c>
      <c r="H1053" s="6">
        <f t="shared" si="31"/>
        <v>-27500</v>
      </c>
      <c r="I1053" s="24">
        <f t="shared" si="32"/>
        <v>4.854368932038835</v>
      </c>
      <c r="K1053" s="2">
        <v>515</v>
      </c>
    </row>
    <row r="1054" spans="2:11" ht="12.75">
      <c r="B1054" s="217">
        <v>2500</v>
      </c>
      <c r="C1054" s="1" t="s">
        <v>0</v>
      </c>
      <c r="D1054" s="1" t="s">
        <v>408</v>
      </c>
      <c r="E1054" s="1" t="s">
        <v>409</v>
      </c>
      <c r="F1054" s="61" t="s">
        <v>422</v>
      </c>
      <c r="G1054" s="29" t="s">
        <v>238</v>
      </c>
      <c r="H1054" s="6">
        <f t="shared" si="31"/>
        <v>-30000</v>
      </c>
      <c r="I1054" s="24">
        <f t="shared" si="32"/>
        <v>4.854368932038835</v>
      </c>
      <c r="K1054" s="2">
        <v>515</v>
      </c>
    </row>
    <row r="1055" spans="2:11" ht="12.75">
      <c r="B1055" s="217">
        <v>2500</v>
      </c>
      <c r="C1055" s="1" t="s">
        <v>0</v>
      </c>
      <c r="D1055" s="1" t="s">
        <v>408</v>
      </c>
      <c r="E1055" s="1" t="s">
        <v>409</v>
      </c>
      <c r="F1055" s="29" t="s">
        <v>423</v>
      </c>
      <c r="G1055" s="29" t="s">
        <v>125</v>
      </c>
      <c r="H1055" s="6">
        <f t="shared" si="31"/>
        <v>-32500</v>
      </c>
      <c r="I1055" s="24">
        <f t="shared" si="32"/>
        <v>4.854368932038835</v>
      </c>
      <c r="K1055" s="2">
        <v>515</v>
      </c>
    </row>
    <row r="1056" spans="2:11" ht="12.75">
      <c r="B1056" s="217">
        <v>2500</v>
      </c>
      <c r="C1056" s="1" t="s">
        <v>0</v>
      </c>
      <c r="D1056" s="14" t="s">
        <v>408</v>
      </c>
      <c r="E1056" s="1" t="s">
        <v>61</v>
      </c>
      <c r="F1056" s="29" t="s">
        <v>424</v>
      </c>
      <c r="G1056" s="29" t="s">
        <v>18</v>
      </c>
      <c r="H1056" s="6">
        <f t="shared" si="31"/>
        <v>-35000</v>
      </c>
      <c r="I1056" s="24">
        <f t="shared" si="32"/>
        <v>4.854368932038835</v>
      </c>
      <c r="K1056" s="2">
        <v>515</v>
      </c>
    </row>
    <row r="1057" spans="2:11" ht="12.75">
      <c r="B1057" s="217">
        <v>5000</v>
      </c>
      <c r="C1057" s="1" t="s">
        <v>0</v>
      </c>
      <c r="D1057" s="14" t="s">
        <v>408</v>
      </c>
      <c r="E1057" s="1" t="s">
        <v>61</v>
      </c>
      <c r="F1057" s="29" t="s">
        <v>425</v>
      </c>
      <c r="G1057" s="29" t="s">
        <v>23</v>
      </c>
      <c r="H1057" s="6">
        <f t="shared" si="31"/>
        <v>-40000</v>
      </c>
      <c r="I1057" s="24">
        <f t="shared" si="32"/>
        <v>9.70873786407767</v>
      </c>
      <c r="K1057" s="2">
        <v>515</v>
      </c>
    </row>
    <row r="1058" spans="2:11" ht="12.75">
      <c r="B1058" s="217">
        <v>5000</v>
      </c>
      <c r="C1058" s="1" t="s">
        <v>0</v>
      </c>
      <c r="D1058" s="14" t="s">
        <v>408</v>
      </c>
      <c r="E1058" s="1" t="s">
        <v>61</v>
      </c>
      <c r="F1058" s="29" t="s">
        <v>426</v>
      </c>
      <c r="G1058" s="29" t="s">
        <v>51</v>
      </c>
      <c r="H1058" s="6">
        <f t="shared" si="31"/>
        <v>-45000</v>
      </c>
      <c r="I1058" s="24">
        <f t="shared" si="32"/>
        <v>9.70873786407767</v>
      </c>
      <c r="K1058" s="2">
        <v>515</v>
      </c>
    </row>
    <row r="1059" spans="2:11" ht="12.75">
      <c r="B1059" s="217">
        <v>2500</v>
      </c>
      <c r="C1059" s="1" t="s">
        <v>0</v>
      </c>
      <c r="D1059" s="14" t="s">
        <v>408</v>
      </c>
      <c r="E1059" s="1" t="s">
        <v>61</v>
      </c>
      <c r="F1059" s="29" t="s">
        <v>427</v>
      </c>
      <c r="G1059" s="29" t="s">
        <v>82</v>
      </c>
      <c r="H1059" s="6">
        <f t="shared" si="31"/>
        <v>-47500</v>
      </c>
      <c r="I1059" s="24">
        <f t="shared" si="32"/>
        <v>4.854368932038835</v>
      </c>
      <c r="K1059" s="2">
        <v>515</v>
      </c>
    </row>
    <row r="1060" spans="2:11" ht="12.75">
      <c r="B1060" s="217">
        <v>2500</v>
      </c>
      <c r="C1060" s="1" t="s">
        <v>0</v>
      </c>
      <c r="D1060" s="14" t="s">
        <v>408</v>
      </c>
      <c r="E1060" s="1" t="s">
        <v>61</v>
      </c>
      <c r="F1060" s="29" t="s">
        <v>428</v>
      </c>
      <c r="G1060" s="29" t="s">
        <v>168</v>
      </c>
      <c r="H1060" s="6">
        <f t="shared" si="31"/>
        <v>-50000</v>
      </c>
      <c r="I1060" s="24">
        <f t="shared" si="32"/>
        <v>4.854368932038835</v>
      </c>
      <c r="K1060" s="2">
        <v>515</v>
      </c>
    </row>
    <row r="1061" spans="2:11" ht="12.75">
      <c r="B1061" s="217">
        <v>2500</v>
      </c>
      <c r="C1061" s="1" t="s">
        <v>0</v>
      </c>
      <c r="D1061" s="14" t="s">
        <v>408</v>
      </c>
      <c r="E1061" s="1" t="s">
        <v>61</v>
      </c>
      <c r="F1061" s="29" t="s">
        <v>429</v>
      </c>
      <c r="G1061" s="29" t="s">
        <v>110</v>
      </c>
      <c r="H1061" s="6">
        <f t="shared" si="31"/>
        <v>-52500</v>
      </c>
      <c r="I1061" s="24">
        <f t="shared" si="32"/>
        <v>4.854368932038835</v>
      </c>
      <c r="K1061" s="2">
        <v>515</v>
      </c>
    </row>
    <row r="1062" spans="2:11" ht="12.75">
      <c r="B1062" s="217">
        <v>2500</v>
      </c>
      <c r="C1062" s="1" t="s">
        <v>0</v>
      </c>
      <c r="D1062" s="14" t="s">
        <v>408</v>
      </c>
      <c r="E1062" s="1" t="s">
        <v>61</v>
      </c>
      <c r="F1062" s="29" t="s">
        <v>430</v>
      </c>
      <c r="G1062" s="29" t="s">
        <v>119</v>
      </c>
      <c r="H1062" s="6">
        <f t="shared" si="31"/>
        <v>-55000</v>
      </c>
      <c r="I1062" s="24">
        <f t="shared" si="32"/>
        <v>4.854368932038835</v>
      </c>
      <c r="K1062" s="2">
        <v>515</v>
      </c>
    </row>
    <row r="1063" spans="2:11" ht="12.75">
      <c r="B1063" s="217">
        <v>2500</v>
      </c>
      <c r="C1063" s="1" t="s">
        <v>0</v>
      </c>
      <c r="D1063" s="14" t="s">
        <v>408</v>
      </c>
      <c r="E1063" s="1" t="s">
        <v>61</v>
      </c>
      <c r="F1063" s="29" t="s">
        <v>431</v>
      </c>
      <c r="G1063" s="29" t="s">
        <v>238</v>
      </c>
      <c r="H1063" s="6">
        <f t="shared" si="31"/>
        <v>-57500</v>
      </c>
      <c r="I1063" s="24">
        <f t="shared" si="32"/>
        <v>4.854368932038835</v>
      </c>
      <c r="K1063" s="2">
        <v>515</v>
      </c>
    </row>
    <row r="1064" spans="2:11" ht="12.75">
      <c r="B1064" s="217">
        <v>1000</v>
      </c>
      <c r="C1064" s="1" t="s">
        <v>0</v>
      </c>
      <c r="D1064" s="14" t="s">
        <v>408</v>
      </c>
      <c r="E1064" s="1" t="s">
        <v>61</v>
      </c>
      <c r="F1064" s="29" t="s">
        <v>432</v>
      </c>
      <c r="G1064" s="29" t="s">
        <v>110</v>
      </c>
      <c r="H1064" s="6">
        <f t="shared" si="31"/>
        <v>-58500</v>
      </c>
      <c r="I1064" s="24">
        <f t="shared" si="32"/>
        <v>1.941747572815534</v>
      </c>
      <c r="K1064" s="2">
        <v>515</v>
      </c>
    </row>
    <row r="1065" spans="2:11" ht="12.75">
      <c r="B1065" s="217">
        <v>500</v>
      </c>
      <c r="C1065" s="1" t="s">
        <v>0</v>
      </c>
      <c r="D1065" s="14" t="s">
        <v>408</v>
      </c>
      <c r="E1065" s="1" t="s">
        <v>61</v>
      </c>
      <c r="F1065" s="29" t="s">
        <v>432</v>
      </c>
      <c r="G1065" s="29" t="s">
        <v>220</v>
      </c>
      <c r="H1065" s="6">
        <f t="shared" si="31"/>
        <v>-59000</v>
      </c>
      <c r="I1065" s="24">
        <f t="shared" si="32"/>
        <v>0.970873786407767</v>
      </c>
      <c r="K1065" s="2">
        <v>515</v>
      </c>
    </row>
    <row r="1066" spans="1:11" s="48" customFormat="1" ht="12.75">
      <c r="A1066" s="13"/>
      <c r="B1066" s="173">
        <f>SUM(B1043:B1065)</f>
        <v>59000</v>
      </c>
      <c r="C1066" s="13" t="s">
        <v>0</v>
      </c>
      <c r="D1066" s="13"/>
      <c r="E1066" s="13"/>
      <c r="F1066" s="20"/>
      <c r="G1066" s="20"/>
      <c r="H1066" s="46">
        <v>0</v>
      </c>
      <c r="I1066" s="47">
        <f t="shared" si="32"/>
        <v>114.5631067961165</v>
      </c>
      <c r="K1066" s="2">
        <v>515</v>
      </c>
    </row>
    <row r="1067" spans="2:11" ht="12.75">
      <c r="B1067" s="217"/>
      <c r="H1067" s="6">
        <f t="shared" si="31"/>
        <v>0</v>
      </c>
      <c r="I1067" s="24">
        <f t="shared" si="32"/>
        <v>0</v>
      </c>
      <c r="K1067" s="2">
        <v>515</v>
      </c>
    </row>
    <row r="1068" spans="2:11" ht="12.75">
      <c r="B1068" s="217"/>
      <c r="H1068" s="6">
        <f t="shared" si="31"/>
        <v>0</v>
      </c>
      <c r="I1068" s="24">
        <f t="shared" si="32"/>
        <v>0</v>
      </c>
      <c r="K1068" s="2">
        <v>515</v>
      </c>
    </row>
    <row r="1069" spans="2:11" ht="12.75">
      <c r="B1069" s="168">
        <v>3500</v>
      </c>
      <c r="C1069" s="14" t="s">
        <v>433</v>
      </c>
      <c r="D1069" s="14" t="s">
        <v>408</v>
      </c>
      <c r="E1069" s="14" t="s">
        <v>57</v>
      </c>
      <c r="F1069" s="29" t="s">
        <v>434</v>
      </c>
      <c r="G1069" s="32" t="s">
        <v>18</v>
      </c>
      <c r="H1069" s="6">
        <f t="shared" si="31"/>
        <v>-3500</v>
      </c>
      <c r="I1069" s="24">
        <f t="shared" si="32"/>
        <v>6.796116504854369</v>
      </c>
      <c r="K1069" s="2">
        <v>515</v>
      </c>
    </row>
    <row r="1070" spans="2:11" ht="12.75">
      <c r="B1070" s="217">
        <v>3800</v>
      </c>
      <c r="C1070" s="1" t="s">
        <v>435</v>
      </c>
      <c r="D1070" s="14" t="s">
        <v>408</v>
      </c>
      <c r="E1070" s="14" t="s">
        <v>57</v>
      </c>
      <c r="F1070" s="29" t="s">
        <v>436</v>
      </c>
      <c r="G1070" s="29" t="s">
        <v>35</v>
      </c>
      <c r="H1070" s="6">
        <f t="shared" si="31"/>
        <v>-7300</v>
      </c>
      <c r="I1070" s="24">
        <f t="shared" si="32"/>
        <v>7.378640776699029</v>
      </c>
      <c r="K1070" s="2">
        <v>515</v>
      </c>
    </row>
    <row r="1071" spans="1:11" s="48" customFormat="1" ht="12.75">
      <c r="A1071" s="13"/>
      <c r="B1071" s="173">
        <f>SUM(B1069:B1070)</f>
        <v>7300</v>
      </c>
      <c r="C1071" s="13" t="s">
        <v>66</v>
      </c>
      <c r="D1071" s="13"/>
      <c r="E1071" s="13"/>
      <c r="F1071" s="20"/>
      <c r="G1071" s="20"/>
      <c r="H1071" s="46">
        <v>0</v>
      </c>
      <c r="I1071" s="47">
        <f t="shared" si="32"/>
        <v>14.174757281553399</v>
      </c>
      <c r="K1071" s="2">
        <v>515</v>
      </c>
    </row>
    <row r="1072" spans="2:11" ht="12.75">
      <c r="B1072" s="217"/>
      <c r="H1072" s="6">
        <f t="shared" si="31"/>
        <v>0</v>
      </c>
      <c r="I1072" s="24">
        <f t="shared" si="32"/>
        <v>0</v>
      </c>
      <c r="K1072" s="2">
        <v>515</v>
      </c>
    </row>
    <row r="1073" spans="2:11" ht="12.75">
      <c r="B1073" s="217"/>
      <c r="H1073" s="6">
        <f t="shared" si="31"/>
        <v>0</v>
      </c>
      <c r="I1073" s="24">
        <f t="shared" si="32"/>
        <v>0</v>
      </c>
      <c r="K1073" s="2">
        <v>515</v>
      </c>
    </row>
    <row r="1074" spans="2:11" ht="12.75">
      <c r="B1074" s="168">
        <v>1900</v>
      </c>
      <c r="C1074" s="1" t="s">
        <v>24</v>
      </c>
      <c r="D1074" s="14" t="s">
        <v>408</v>
      </c>
      <c r="E1074" s="1" t="s">
        <v>25</v>
      </c>
      <c r="F1074" s="29" t="s">
        <v>437</v>
      </c>
      <c r="G1074" s="33" t="s">
        <v>14</v>
      </c>
      <c r="H1074" s="6">
        <f t="shared" si="31"/>
        <v>-1900</v>
      </c>
      <c r="I1074" s="24">
        <f t="shared" si="32"/>
        <v>3.6893203883495147</v>
      </c>
      <c r="K1074" s="2">
        <v>515</v>
      </c>
    </row>
    <row r="1075" spans="2:11" ht="12.75">
      <c r="B1075" s="168">
        <v>1950</v>
      </c>
      <c r="C1075" s="14" t="s">
        <v>24</v>
      </c>
      <c r="D1075" s="14" t="s">
        <v>408</v>
      </c>
      <c r="E1075" s="37" t="s">
        <v>25</v>
      </c>
      <c r="F1075" s="29" t="s">
        <v>437</v>
      </c>
      <c r="G1075" s="38" t="s">
        <v>16</v>
      </c>
      <c r="H1075" s="6">
        <f t="shared" si="31"/>
        <v>-3850</v>
      </c>
      <c r="I1075" s="24">
        <f t="shared" si="32"/>
        <v>3.7864077669902914</v>
      </c>
      <c r="K1075" s="2">
        <v>515</v>
      </c>
    </row>
    <row r="1076" spans="2:11" ht="12.75">
      <c r="B1076" s="168">
        <v>500</v>
      </c>
      <c r="C1076" s="14" t="s">
        <v>24</v>
      </c>
      <c r="D1076" s="14" t="s">
        <v>408</v>
      </c>
      <c r="E1076" s="14" t="s">
        <v>25</v>
      </c>
      <c r="F1076" s="29" t="s">
        <v>437</v>
      </c>
      <c r="G1076" s="32" t="s">
        <v>18</v>
      </c>
      <c r="H1076" s="6">
        <f t="shared" si="31"/>
        <v>-4350</v>
      </c>
      <c r="I1076" s="24">
        <f t="shared" si="32"/>
        <v>0.970873786407767</v>
      </c>
      <c r="K1076" s="2">
        <v>515</v>
      </c>
    </row>
    <row r="1077" spans="2:11" ht="12.75">
      <c r="B1077" s="218">
        <v>1600</v>
      </c>
      <c r="C1077" s="40" t="s">
        <v>24</v>
      </c>
      <c r="D1077" s="14" t="s">
        <v>408</v>
      </c>
      <c r="E1077" s="40" t="s">
        <v>25</v>
      </c>
      <c r="F1077" s="29" t="s">
        <v>437</v>
      </c>
      <c r="G1077" s="29" t="s">
        <v>21</v>
      </c>
      <c r="H1077" s="6">
        <f t="shared" si="31"/>
        <v>-5950</v>
      </c>
      <c r="I1077" s="24">
        <f t="shared" si="32"/>
        <v>3.1067961165048543</v>
      </c>
      <c r="K1077" s="2">
        <v>515</v>
      </c>
    </row>
    <row r="1078" spans="2:11" ht="12.75">
      <c r="B1078" s="217">
        <v>1800</v>
      </c>
      <c r="C1078" s="1" t="s">
        <v>24</v>
      </c>
      <c r="D1078" s="14" t="s">
        <v>408</v>
      </c>
      <c r="E1078" s="1" t="s">
        <v>25</v>
      </c>
      <c r="F1078" s="29" t="s">
        <v>437</v>
      </c>
      <c r="G1078" s="29" t="s">
        <v>23</v>
      </c>
      <c r="H1078" s="6">
        <f t="shared" si="31"/>
        <v>-7750</v>
      </c>
      <c r="I1078" s="24">
        <f t="shared" si="32"/>
        <v>3.495145631067961</v>
      </c>
      <c r="K1078" s="2">
        <v>515</v>
      </c>
    </row>
    <row r="1079" spans="2:11" ht="12.75">
      <c r="B1079" s="217">
        <v>1950</v>
      </c>
      <c r="C1079" s="1" t="s">
        <v>24</v>
      </c>
      <c r="D1079" s="14" t="s">
        <v>408</v>
      </c>
      <c r="E1079" s="1" t="s">
        <v>25</v>
      </c>
      <c r="F1079" s="29" t="s">
        <v>437</v>
      </c>
      <c r="G1079" s="29" t="s">
        <v>37</v>
      </c>
      <c r="H1079" s="6">
        <f t="shared" si="31"/>
        <v>-9700</v>
      </c>
      <c r="I1079" s="24">
        <f t="shared" si="32"/>
        <v>3.7864077669902914</v>
      </c>
      <c r="K1079" s="2">
        <v>515</v>
      </c>
    </row>
    <row r="1080" spans="2:11" ht="12.75">
      <c r="B1080" s="217">
        <v>1850</v>
      </c>
      <c r="C1080" s="1" t="s">
        <v>24</v>
      </c>
      <c r="D1080" s="14" t="s">
        <v>408</v>
      </c>
      <c r="E1080" s="1" t="s">
        <v>25</v>
      </c>
      <c r="F1080" s="29" t="s">
        <v>437</v>
      </c>
      <c r="G1080" s="29" t="s">
        <v>42</v>
      </c>
      <c r="H1080" s="6">
        <f t="shared" si="31"/>
        <v>-11550</v>
      </c>
      <c r="I1080" s="24">
        <f t="shared" si="32"/>
        <v>3.592233009708738</v>
      </c>
      <c r="K1080" s="2">
        <v>515</v>
      </c>
    </row>
    <row r="1081" spans="2:11" ht="12.75">
      <c r="B1081" s="217">
        <v>1750</v>
      </c>
      <c r="C1081" s="1" t="s">
        <v>24</v>
      </c>
      <c r="D1081" s="14" t="s">
        <v>408</v>
      </c>
      <c r="E1081" s="1" t="s">
        <v>25</v>
      </c>
      <c r="F1081" s="29" t="s">
        <v>437</v>
      </c>
      <c r="G1081" s="29" t="s">
        <v>47</v>
      </c>
      <c r="H1081" s="6">
        <f t="shared" si="31"/>
        <v>-13300</v>
      </c>
      <c r="I1081" s="24">
        <f t="shared" si="32"/>
        <v>3.3980582524271843</v>
      </c>
      <c r="K1081" s="2">
        <v>515</v>
      </c>
    </row>
    <row r="1082" spans="2:11" ht="12.75">
      <c r="B1082" s="217">
        <v>1900</v>
      </c>
      <c r="C1082" s="1" t="s">
        <v>24</v>
      </c>
      <c r="D1082" s="14" t="s">
        <v>408</v>
      </c>
      <c r="E1082" s="1" t="s">
        <v>25</v>
      </c>
      <c r="F1082" s="29" t="s">
        <v>437</v>
      </c>
      <c r="G1082" s="29" t="s">
        <v>51</v>
      </c>
      <c r="H1082" s="6">
        <f t="shared" si="31"/>
        <v>-15200</v>
      </c>
      <c r="I1082" s="24">
        <f t="shared" si="32"/>
        <v>3.6893203883495147</v>
      </c>
      <c r="K1082" s="2">
        <v>515</v>
      </c>
    </row>
    <row r="1083" spans="2:11" ht="12.75">
      <c r="B1083" s="217">
        <v>1900</v>
      </c>
      <c r="C1083" s="1" t="s">
        <v>24</v>
      </c>
      <c r="D1083" s="14" t="s">
        <v>408</v>
      </c>
      <c r="E1083" s="1" t="s">
        <v>25</v>
      </c>
      <c r="F1083" s="29" t="s">
        <v>437</v>
      </c>
      <c r="G1083" s="29" t="s">
        <v>53</v>
      </c>
      <c r="H1083" s="6">
        <f t="shared" si="31"/>
        <v>-17100</v>
      </c>
      <c r="I1083" s="24">
        <f t="shared" si="32"/>
        <v>3.6893203883495147</v>
      </c>
      <c r="K1083" s="2">
        <v>515</v>
      </c>
    </row>
    <row r="1084" spans="2:11" ht="12.75">
      <c r="B1084" s="217">
        <v>850</v>
      </c>
      <c r="C1084" s="1" t="s">
        <v>24</v>
      </c>
      <c r="D1084" s="14" t="s">
        <v>408</v>
      </c>
      <c r="E1084" s="1" t="s">
        <v>25</v>
      </c>
      <c r="F1084" s="29" t="s">
        <v>437</v>
      </c>
      <c r="G1084" s="29" t="s">
        <v>55</v>
      </c>
      <c r="H1084" s="6">
        <f t="shared" si="31"/>
        <v>-17950</v>
      </c>
      <c r="I1084" s="24">
        <f t="shared" si="32"/>
        <v>1.6504854368932038</v>
      </c>
      <c r="K1084" s="2">
        <v>515</v>
      </c>
    </row>
    <row r="1085" spans="2:11" ht="12.75">
      <c r="B1085" s="217">
        <v>1500</v>
      </c>
      <c r="C1085" s="1" t="s">
        <v>24</v>
      </c>
      <c r="D1085" s="14" t="s">
        <v>408</v>
      </c>
      <c r="E1085" s="1" t="s">
        <v>25</v>
      </c>
      <c r="F1085" s="29" t="s">
        <v>437</v>
      </c>
      <c r="G1085" s="29" t="s">
        <v>152</v>
      </c>
      <c r="H1085" s="6">
        <f t="shared" si="31"/>
        <v>-19450</v>
      </c>
      <c r="I1085" s="24">
        <f t="shared" si="32"/>
        <v>2.912621359223301</v>
      </c>
      <c r="K1085" s="2">
        <v>515</v>
      </c>
    </row>
    <row r="1086" spans="2:11" ht="12.75">
      <c r="B1086" s="217">
        <v>1000</v>
      </c>
      <c r="C1086" s="1" t="s">
        <v>24</v>
      </c>
      <c r="D1086" s="14" t="s">
        <v>408</v>
      </c>
      <c r="E1086" s="1" t="s">
        <v>25</v>
      </c>
      <c r="F1086" s="29" t="s">
        <v>437</v>
      </c>
      <c r="G1086" s="29" t="s">
        <v>159</v>
      </c>
      <c r="H1086" s="6">
        <f t="shared" si="31"/>
        <v>-20450</v>
      </c>
      <c r="I1086" s="24">
        <f t="shared" si="32"/>
        <v>1.941747572815534</v>
      </c>
      <c r="K1086" s="2">
        <v>515</v>
      </c>
    </row>
    <row r="1087" spans="2:11" ht="12.75">
      <c r="B1087" s="217">
        <v>1300</v>
      </c>
      <c r="C1087" s="1" t="s">
        <v>24</v>
      </c>
      <c r="D1087" s="14" t="s">
        <v>408</v>
      </c>
      <c r="E1087" s="1" t="s">
        <v>25</v>
      </c>
      <c r="F1087" s="29" t="s">
        <v>437</v>
      </c>
      <c r="G1087" s="29" t="s">
        <v>85</v>
      </c>
      <c r="H1087" s="6">
        <f t="shared" si="31"/>
        <v>-21750</v>
      </c>
      <c r="I1087" s="24">
        <f t="shared" si="32"/>
        <v>2.5242718446601944</v>
      </c>
      <c r="K1087" s="2">
        <v>515</v>
      </c>
    </row>
    <row r="1088" spans="2:11" ht="12.75">
      <c r="B1088" s="217">
        <v>1950</v>
      </c>
      <c r="C1088" s="1" t="s">
        <v>24</v>
      </c>
      <c r="D1088" s="14" t="s">
        <v>408</v>
      </c>
      <c r="E1088" s="1" t="s">
        <v>25</v>
      </c>
      <c r="F1088" s="29" t="s">
        <v>437</v>
      </c>
      <c r="G1088" s="29" t="s">
        <v>80</v>
      </c>
      <c r="H1088" s="6">
        <f t="shared" si="31"/>
        <v>-23700</v>
      </c>
      <c r="I1088" s="24">
        <f t="shared" si="32"/>
        <v>3.7864077669902914</v>
      </c>
      <c r="K1088" s="2">
        <v>515</v>
      </c>
    </row>
    <row r="1089" spans="2:11" ht="12.75">
      <c r="B1089" s="217">
        <v>1900</v>
      </c>
      <c r="C1089" s="1" t="s">
        <v>24</v>
      </c>
      <c r="D1089" s="14" t="s">
        <v>408</v>
      </c>
      <c r="E1089" s="1" t="s">
        <v>25</v>
      </c>
      <c r="F1089" s="29" t="s">
        <v>437</v>
      </c>
      <c r="G1089" s="29" t="s">
        <v>82</v>
      </c>
      <c r="H1089" s="6">
        <f t="shared" si="31"/>
        <v>-25600</v>
      </c>
      <c r="I1089" s="24">
        <f t="shared" si="32"/>
        <v>3.6893203883495147</v>
      </c>
      <c r="K1089" s="2">
        <v>515</v>
      </c>
    </row>
    <row r="1090" spans="2:11" ht="12.75">
      <c r="B1090" s="217">
        <v>1950</v>
      </c>
      <c r="C1090" s="1" t="s">
        <v>24</v>
      </c>
      <c r="D1090" s="14" t="s">
        <v>408</v>
      </c>
      <c r="E1090" s="1" t="s">
        <v>25</v>
      </c>
      <c r="F1090" s="29" t="s">
        <v>437</v>
      </c>
      <c r="G1090" s="29" t="s">
        <v>168</v>
      </c>
      <c r="H1090" s="6">
        <f t="shared" si="31"/>
        <v>-27550</v>
      </c>
      <c r="I1090" s="24">
        <f t="shared" si="32"/>
        <v>3.7864077669902914</v>
      </c>
      <c r="K1090" s="2">
        <v>515</v>
      </c>
    </row>
    <row r="1091" spans="2:11" ht="12.75">
      <c r="B1091" s="217">
        <v>1700</v>
      </c>
      <c r="C1091" s="1" t="s">
        <v>24</v>
      </c>
      <c r="D1091" s="14" t="s">
        <v>408</v>
      </c>
      <c r="E1091" s="1" t="s">
        <v>25</v>
      </c>
      <c r="F1091" s="29" t="s">
        <v>437</v>
      </c>
      <c r="G1091" s="29" t="s">
        <v>108</v>
      </c>
      <c r="H1091" s="6">
        <f t="shared" si="31"/>
        <v>-29250</v>
      </c>
      <c r="I1091" s="24">
        <f t="shared" si="32"/>
        <v>3.3009708737864076</v>
      </c>
      <c r="K1091" s="2">
        <v>515</v>
      </c>
    </row>
    <row r="1092" spans="2:11" ht="12.75">
      <c r="B1092" s="217">
        <v>1500</v>
      </c>
      <c r="C1092" s="1" t="s">
        <v>24</v>
      </c>
      <c r="D1092" s="14" t="s">
        <v>408</v>
      </c>
      <c r="E1092" s="1" t="s">
        <v>25</v>
      </c>
      <c r="F1092" s="29" t="s">
        <v>437</v>
      </c>
      <c r="G1092" s="29" t="s">
        <v>109</v>
      </c>
      <c r="H1092" s="6">
        <f t="shared" si="31"/>
        <v>-30750</v>
      </c>
      <c r="I1092" s="24">
        <f t="shared" si="32"/>
        <v>2.912621359223301</v>
      </c>
      <c r="K1092" s="2">
        <v>515</v>
      </c>
    </row>
    <row r="1093" spans="2:11" ht="12.75">
      <c r="B1093" s="217">
        <v>1950</v>
      </c>
      <c r="C1093" s="1" t="s">
        <v>24</v>
      </c>
      <c r="D1093" s="14" t="s">
        <v>408</v>
      </c>
      <c r="E1093" s="1" t="s">
        <v>25</v>
      </c>
      <c r="F1093" s="29" t="s">
        <v>437</v>
      </c>
      <c r="G1093" s="29" t="s">
        <v>110</v>
      </c>
      <c r="H1093" s="6">
        <f t="shared" si="31"/>
        <v>-32700</v>
      </c>
      <c r="I1093" s="24">
        <f t="shared" si="32"/>
        <v>3.7864077669902914</v>
      </c>
      <c r="K1093" s="2">
        <v>515</v>
      </c>
    </row>
    <row r="1094" spans="2:11" ht="12.75">
      <c r="B1094" s="217">
        <v>1800</v>
      </c>
      <c r="C1094" s="1" t="s">
        <v>24</v>
      </c>
      <c r="D1094" s="14" t="s">
        <v>408</v>
      </c>
      <c r="E1094" s="1" t="s">
        <v>25</v>
      </c>
      <c r="F1094" s="29" t="s">
        <v>437</v>
      </c>
      <c r="G1094" s="29" t="s">
        <v>111</v>
      </c>
      <c r="H1094" s="6">
        <f t="shared" si="31"/>
        <v>-34500</v>
      </c>
      <c r="I1094" s="24">
        <f t="shared" si="32"/>
        <v>3.495145631067961</v>
      </c>
      <c r="K1094" s="2">
        <v>515</v>
      </c>
    </row>
    <row r="1095" spans="2:11" ht="12.75">
      <c r="B1095" s="217">
        <v>1950</v>
      </c>
      <c r="C1095" s="1" t="s">
        <v>24</v>
      </c>
      <c r="D1095" s="14" t="s">
        <v>408</v>
      </c>
      <c r="E1095" s="1" t="s">
        <v>25</v>
      </c>
      <c r="F1095" s="29" t="s">
        <v>437</v>
      </c>
      <c r="G1095" s="29" t="s">
        <v>106</v>
      </c>
      <c r="H1095" s="6">
        <f t="shared" si="31"/>
        <v>-36450</v>
      </c>
      <c r="I1095" s="24">
        <f t="shared" si="32"/>
        <v>3.7864077669902914</v>
      </c>
      <c r="K1095" s="2">
        <v>515</v>
      </c>
    </row>
    <row r="1096" spans="2:11" ht="12.75">
      <c r="B1096" s="217">
        <v>1900</v>
      </c>
      <c r="C1096" s="1" t="s">
        <v>24</v>
      </c>
      <c r="D1096" s="14" t="s">
        <v>408</v>
      </c>
      <c r="E1096" s="1" t="s">
        <v>25</v>
      </c>
      <c r="F1096" s="29" t="s">
        <v>437</v>
      </c>
      <c r="G1096" s="29" t="s">
        <v>115</v>
      </c>
      <c r="H1096" s="6">
        <f t="shared" si="31"/>
        <v>-38350</v>
      </c>
      <c r="I1096" s="24">
        <f t="shared" si="32"/>
        <v>3.6893203883495147</v>
      </c>
      <c r="K1096" s="2">
        <v>515</v>
      </c>
    </row>
    <row r="1097" spans="2:11" ht="12.75">
      <c r="B1097" s="217">
        <v>1950</v>
      </c>
      <c r="C1097" s="1" t="s">
        <v>24</v>
      </c>
      <c r="D1097" s="14" t="s">
        <v>408</v>
      </c>
      <c r="E1097" s="1" t="s">
        <v>25</v>
      </c>
      <c r="F1097" s="29" t="s">
        <v>437</v>
      </c>
      <c r="G1097" s="29" t="s">
        <v>118</v>
      </c>
      <c r="H1097" s="6">
        <f t="shared" si="31"/>
        <v>-40300</v>
      </c>
      <c r="I1097" s="24">
        <f aca="true" t="shared" si="33" ref="I1097:I1163">+B1097/K1097</f>
        <v>3.7864077669902914</v>
      </c>
      <c r="K1097" s="2">
        <v>515</v>
      </c>
    </row>
    <row r="1098" spans="2:11" ht="12.75">
      <c r="B1098" s="217">
        <v>1500</v>
      </c>
      <c r="C1098" s="1" t="s">
        <v>24</v>
      </c>
      <c r="D1098" s="14" t="s">
        <v>408</v>
      </c>
      <c r="E1098" s="1" t="s">
        <v>25</v>
      </c>
      <c r="F1098" s="29" t="s">
        <v>437</v>
      </c>
      <c r="G1098" s="29" t="s">
        <v>119</v>
      </c>
      <c r="H1098" s="6">
        <f t="shared" si="31"/>
        <v>-41800</v>
      </c>
      <c r="I1098" s="24">
        <f t="shared" si="33"/>
        <v>2.912621359223301</v>
      </c>
      <c r="K1098" s="2">
        <v>515</v>
      </c>
    </row>
    <row r="1099" spans="2:11" ht="12.75">
      <c r="B1099" s="217">
        <v>1000</v>
      </c>
      <c r="C1099" s="1" t="s">
        <v>24</v>
      </c>
      <c r="D1099" s="14" t="s">
        <v>408</v>
      </c>
      <c r="E1099" s="1" t="s">
        <v>25</v>
      </c>
      <c r="F1099" s="29" t="s">
        <v>437</v>
      </c>
      <c r="G1099" s="29" t="s">
        <v>120</v>
      </c>
      <c r="H1099" s="6">
        <f aca="true" t="shared" si="34" ref="H1099:H1153">H1098-B1099</f>
        <v>-42800</v>
      </c>
      <c r="I1099" s="24">
        <f t="shared" si="33"/>
        <v>1.941747572815534</v>
      </c>
      <c r="K1099" s="2">
        <v>515</v>
      </c>
    </row>
    <row r="1100" spans="2:11" ht="12.75">
      <c r="B1100" s="217">
        <v>1950</v>
      </c>
      <c r="C1100" s="1" t="s">
        <v>24</v>
      </c>
      <c r="D1100" s="14" t="s">
        <v>408</v>
      </c>
      <c r="E1100" s="1" t="s">
        <v>25</v>
      </c>
      <c r="F1100" s="29" t="s">
        <v>437</v>
      </c>
      <c r="G1100" s="29" t="s">
        <v>121</v>
      </c>
      <c r="H1100" s="6">
        <f t="shared" si="34"/>
        <v>-44750</v>
      </c>
      <c r="I1100" s="24">
        <f t="shared" si="33"/>
        <v>3.7864077669902914</v>
      </c>
      <c r="K1100" s="2">
        <v>515</v>
      </c>
    </row>
    <row r="1101" spans="2:11" ht="12.75">
      <c r="B1101" s="217">
        <v>1900</v>
      </c>
      <c r="C1101" s="1" t="s">
        <v>24</v>
      </c>
      <c r="D1101" s="14" t="s">
        <v>408</v>
      </c>
      <c r="E1101" s="1" t="s">
        <v>25</v>
      </c>
      <c r="F1101" s="29" t="s">
        <v>437</v>
      </c>
      <c r="G1101" s="29" t="s">
        <v>238</v>
      </c>
      <c r="H1101" s="6">
        <f t="shared" si="34"/>
        <v>-46650</v>
      </c>
      <c r="I1101" s="24">
        <f t="shared" si="33"/>
        <v>3.6893203883495147</v>
      </c>
      <c r="K1101" s="2">
        <v>515</v>
      </c>
    </row>
    <row r="1102" spans="2:11" ht="12.75">
      <c r="B1102" s="217">
        <v>1950</v>
      </c>
      <c r="C1102" s="1" t="s">
        <v>24</v>
      </c>
      <c r="D1102" s="14" t="s">
        <v>408</v>
      </c>
      <c r="E1102" s="1" t="s">
        <v>25</v>
      </c>
      <c r="F1102" s="29" t="s">
        <v>437</v>
      </c>
      <c r="G1102" s="29" t="s">
        <v>220</v>
      </c>
      <c r="H1102" s="6">
        <f t="shared" si="34"/>
        <v>-48600</v>
      </c>
      <c r="I1102" s="24">
        <f t="shared" si="33"/>
        <v>3.7864077669902914</v>
      </c>
      <c r="K1102" s="2">
        <v>515</v>
      </c>
    </row>
    <row r="1103" spans="2:11" ht="12.75">
      <c r="B1103" s="217">
        <v>1900</v>
      </c>
      <c r="C1103" s="1" t="s">
        <v>24</v>
      </c>
      <c r="D1103" s="14" t="s">
        <v>408</v>
      </c>
      <c r="E1103" s="1" t="s">
        <v>25</v>
      </c>
      <c r="F1103" s="29" t="s">
        <v>437</v>
      </c>
      <c r="G1103" s="29" t="s">
        <v>125</v>
      </c>
      <c r="H1103" s="6">
        <f t="shared" si="34"/>
        <v>-50500</v>
      </c>
      <c r="I1103" s="24">
        <f t="shared" si="33"/>
        <v>3.6893203883495147</v>
      </c>
      <c r="K1103" s="2">
        <v>515</v>
      </c>
    </row>
    <row r="1104" spans="2:11" ht="12.75">
      <c r="B1104" s="168">
        <v>1000</v>
      </c>
      <c r="C1104" s="35" t="s">
        <v>24</v>
      </c>
      <c r="D1104" s="14" t="s">
        <v>408</v>
      </c>
      <c r="E1104" s="35" t="s">
        <v>25</v>
      </c>
      <c r="F1104" s="32" t="s">
        <v>432</v>
      </c>
      <c r="G1104" s="33" t="s">
        <v>14</v>
      </c>
      <c r="H1104" s="6">
        <f t="shared" si="34"/>
        <v>-51500</v>
      </c>
      <c r="I1104" s="24">
        <f t="shared" si="33"/>
        <v>1.941747572815534</v>
      </c>
      <c r="K1104" s="2">
        <v>515</v>
      </c>
    </row>
    <row r="1105" spans="2:11" ht="12.75">
      <c r="B1105" s="168">
        <v>1000</v>
      </c>
      <c r="C1105" s="35" t="s">
        <v>24</v>
      </c>
      <c r="D1105" s="14" t="s">
        <v>408</v>
      </c>
      <c r="E1105" s="35" t="s">
        <v>25</v>
      </c>
      <c r="F1105" s="29" t="s">
        <v>432</v>
      </c>
      <c r="G1105" s="38" t="s">
        <v>16</v>
      </c>
      <c r="H1105" s="6">
        <f t="shared" si="34"/>
        <v>-52500</v>
      </c>
      <c r="I1105" s="24">
        <f t="shared" si="33"/>
        <v>1.941747572815534</v>
      </c>
      <c r="K1105" s="2">
        <v>515</v>
      </c>
    </row>
    <row r="1106" spans="2:11" ht="12.75">
      <c r="B1106" s="168">
        <v>1200</v>
      </c>
      <c r="C1106" s="35" t="s">
        <v>24</v>
      </c>
      <c r="D1106" s="14" t="s">
        <v>408</v>
      </c>
      <c r="E1106" s="35" t="s">
        <v>25</v>
      </c>
      <c r="F1106" s="29" t="s">
        <v>432</v>
      </c>
      <c r="G1106" s="32" t="s">
        <v>18</v>
      </c>
      <c r="H1106" s="6">
        <f t="shared" si="34"/>
        <v>-53700</v>
      </c>
      <c r="I1106" s="24">
        <f t="shared" si="33"/>
        <v>2.3300970873786406</v>
      </c>
      <c r="K1106" s="2">
        <v>515</v>
      </c>
    </row>
    <row r="1107" spans="2:11" ht="12.75">
      <c r="B1107" s="168">
        <v>600</v>
      </c>
      <c r="C1107" s="14" t="s">
        <v>24</v>
      </c>
      <c r="D1107" s="14" t="s">
        <v>408</v>
      </c>
      <c r="E1107" s="14" t="s">
        <v>25</v>
      </c>
      <c r="F1107" s="32" t="s">
        <v>432</v>
      </c>
      <c r="G1107" s="32" t="s">
        <v>21</v>
      </c>
      <c r="H1107" s="6">
        <f t="shared" si="34"/>
        <v>-54300</v>
      </c>
      <c r="I1107" s="24">
        <f t="shared" si="33"/>
        <v>1.1650485436893203</v>
      </c>
      <c r="K1107" s="2">
        <v>515</v>
      </c>
    </row>
    <row r="1108" spans="2:11" ht="12.75">
      <c r="B1108" s="217">
        <v>600</v>
      </c>
      <c r="C1108" s="14" t="s">
        <v>24</v>
      </c>
      <c r="D1108" s="14" t="s">
        <v>408</v>
      </c>
      <c r="E1108" s="1" t="s">
        <v>25</v>
      </c>
      <c r="F1108" s="29" t="s">
        <v>432</v>
      </c>
      <c r="G1108" s="29" t="s">
        <v>23</v>
      </c>
      <c r="H1108" s="6">
        <f t="shared" si="34"/>
        <v>-54900</v>
      </c>
      <c r="I1108" s="24">
        <f t="shared" si="33"/>
        <v>1.1650485436893203</v>
      </c>
      <c r="K1108" s="2">
        <v>515</v>
      </c>
    </row>
    <row r="1109" spans="2:11" ht="12.75">
      <c r="B1109" s="217">
        <v>1300</v>
      </c>
      <c r="C1109" s="1" t="s">
        <v>24</v>
      </c>
      <c r="D1109" s="14" t="s">
        <v>408</v>
      </c>
      <c r="E1109" s="1" t="s">
        <v>25</v>
      </c>
      <c r="F1109" s="29" t="s">
        <v>432</v>
      </c>
      <c r="G1109" s="29" t="s">
        <v>37</v>
      </c>
      <c r="H1109" s="6">
        <f t="shared" si="34"/>
        <v>-56200</v>
      </c>
      <c r="I1109" s="24">
        <f t="shared" si="33"/>
        <v>2.5242718446601944</v>
      </c>
      <c r="K1109" s="2">
        <v>515</v>
      </c>
    </row>
    <row r="1110" spans="2:11" ht="12.75">
      <c r="B1110" s="217">
        <v>1000</v>
      </c>
      <c r="C1110" s="1" t="s">
        <v>24</v>
      </c>
      <c r="D1110" s="14" t="s">
        <v>408</v>
      </c>
      <c r="E1110" s="1" t="s">
        <v>25</v>
      </c>
      <c r="F1110" s="29" t="s">
        <v>432</v>
      </c>
      <c r="G1110" s="29" t="s">
        <v>42</v>
      </c>
      <c r="H1110" s="6">
        <f t="shared" si="34"/>
        <v>-57200</v>
      </c>
      <c r="I1110" s="24">
        <f t="shared" si="33"/>
        <v>1.941747572815534</v>
      </c>
      <c r="K1110" s="2">
        <v>515</v>
      </c>
    </row>
    <row r="1111" spans="2:11" ht="12.75">
      <c r="B1111" s="217">
        <v>1200</v>
      </c>
      <c r="C1111" s="1" t="s">
        <v>24</v>
      </c>
      <c r="D1111" s="14" t="s">
        <v>408</v>
      </c>
      <c r="E1111" s="1" t="s">
        <v>25</v>
      </c>
      <c r="F1111" s="29" t="s">
        <v>432</v>
      </c>
      <c r="G1111" s="29" t="s">
        <v>47</v>
      </c>
      <c r="H1111" s="6">
        <f t="shared" si="34"/>
        <v>-58400</v>
      </c>
      <c r="I1111" s="24">
        <f t="shared" si="33"/>
        <v>2.3300970873786406</v>
      </c>
      <c r="K1111" s="2">
        <v>515</v>
      </c>
    </row>
    <row r="1112" spans="2:11" ht="12.75">
      <c r="B1112" s="217">
        <v>1000</v>
      </c>
      <c r="C1112" s="1" t="s">
        <v>24</v>
      </c>
      <c r="D1112" s="14" t="s">
        <v>408</v>
      </c>
      <c r="E1112" s="1" t="s">
        <v>25</v>
      </c>
      <c r="F1112" s="29" t="s">
        <v>432</v>
      </c>
      <c r="G1112" s="29" t="s">
        <v>51</v>
      </c>
      <c r="H1112" s="6">
        <f t="shared" si="34"/>
        <v>-59400</v>
      </c>
      <c r="I1112" s="24">
        <f t="shared" si="33"/>
        <v>1.941747572815534</v>
      </c>
      <c r="K1112" s="2">
        <v>515</v>
      </c>
    </row>
    <row r="1113" spans="2:11" ht="12.75">
      <c r="B1113" s="217">
        <v>1200</v>
      </c>
      <c r="C1113" s="1" t="s">
        <v>24</v>
      </c>
      <c r="D1113" s="14" t="s">
        <v>408</v>
      </c>
      <c r="E1113" s="1" t="s">
        <v>25</v>
      </c>
      <c r="F1113" s="29" t="s">
        <v>432</v>
      </c>
      <c r="G1113" s="29" t="s">
        <v>53</v>
      </c>
      <c r="H1113" s="6">
        <f t="shared" si="34"/>
        <v>-60600</v>
      </c>
      <c r="I1113" s="24">
        <f t="shared" si="33"/>
        <v>2.3300970873786406</v>
      </c>
      <c r="K1113" s="2">
        <v>515</v>
      </c>
    </row>
    <row r="1114" spans="2:11" ht="12.75">
      <c r="B1114" s="217">
        <v>600</v>
      </c>
      <c r="C1114" s="1" t="s">
        <v>24</v>
      </c>
      <c r="D1114" s="14" t="s">
        <v>408</v>
      </c>
      <c r="E1114" s="1" t="s">
        <v>25</v>
      </c>
      <c r="F1114" s="29" t="s">
        <v>432</v>
      </c>
      <c r="G1114" s="29" t="s">
        <v>55</v>
      </c>
      <c r="H1114" s="6">
        <f t="shared" si="34"/>
        <v>-61200</v>
      </c>
      <c r="I1114" s="24">
        <f t="shared" si="33"/>
        <v>1.1650485436893203</v>
      </c>
      <c r="K1114" s="2">
        <v>515</v>
      </c>
    </row>
    <row r="1115" spans="2:11" ht="12.75">
      <c r="B1115" s="217">
        <v>500</v>
      </c>
      <c r="C1115" s="1" t="s">
        <v>24</v>
      </c>
      <c r="D1115" s="14" t="s">
        <v>408</v>
      </c>
      <c r="E1115" s="1" t="s">
        <v>25</v>
      </c>
      <c r="F1115" s="29" t="s">
        <v>432</v>
      </c>
      <c r="G1115" s="29" t="s">
        <v>159</v>
      </c>
      <c r="H1115" s="6">
        <f t="shared" si="34"/>
        <v>-61700</v>
      </c>
      <c r="I1115" s="24">
        <f t="shared" si="33"/>
        <v>0.970873786407767</v>
      </c>
      <c r="K1115" s="2">
        <v>515</v>
      </c>
    </row>
    <row r="1116" spans="2:11" ht="12.75">
      <c r="B1116" s="217">
        <v>500</v>
      </c>
      <c r="C1116" s="1" t="s">
        <v>24</v>
      </c>
      <c r="D1116" s="14" t="s">
        <v>408</v>
      </c>
      <c r="E1116" s="1" t="s">
        <v>25</v>
      </c>
      <c r="F1116" s="29" t="s">
        <v>432</v>
      </c>
      <c r="G1116" s="29" t="s">
        <v>110</v>
      </c>
      <c r="H1116" s="6">
        <f t="shared" si="34"/>
        <v>-62200</v>
      </c>
      <c r="I1116" s="24">
        <f t="shared" si="33"/>
        <v>0.970873786407767</v>
      </c>
      <c r="K1116" s="2">
        <v>515</v>
      </c>
    </row>
    <row r="1117" spans="2:11" ht="12.75">
      <c r="B1117" s="217">
        <v>500</v>
      </c>
      <c r="C1117" s="1" t="s">
        <v>24</v>
      </c>
      <c r="D1117" s="14" t="s">
        <v>408</v>
      </c>
      <c r="E1117" s="1" t="s">
        <v>25</v>
      </c>
      <c r="F1117" s="29" t="s">
        <v>432</v>
      </c>
      <c r="G1117" s="29" t="s">
        <v>106</v>
      </c>
      <c r="H1117" s="6">
        <f t="shared" si="34"/>
        <v>-62700</v>
      </c>
      <c r="I1117" s="24">
        <f t="shared" si="33"/>
        <v>0.970873786407767</v>
      </c>
      <c r="K1117" s="2">
        <v>515</v>
      </c>
    </row>
    <row r="1118" spans="2:11" ht="12.75">
      <c r="B1118" s="217">
        <v>1500</v>
      </c>
      <c r="C1118" s="1" t="s">
        <v>24</v>
      </c>
      <c r="D1118" s="14" t="s">
        <v>408</v>
      </c>
      <c r="E1118" s="1" t="s">
        <v>25</v>
      </c>
      <c r="F1118" s="29" t="s">
        <v>432</v>
      </c>
      <c r="G1118" s="29" t="s">
        <v>119</v>
      </c>
      <c r="H1118" s="6">
        <f t="shared" si="34"/>
        <v>-64200</v>
      </c>
      <c r="I1118" s="24">
        <f t="shared" si="33"/>
        <v>2.912621359223301</v>
      </c>
      <c r="K1118" s="2">
        <v>515</v>
      </c>
    </row>
    <row r="1119" spans="2:11" ht="12.75">
      <c r="B1119" s="217">
        <v>800</v>
      </c>
      <c r="C1119" s="1" t="s">
        <v>24</v>
      </c>
      <c r="D1119" s="14" t="s">
        <v>408</v>
      </c>
      <c r="E1119" s="1" t="s">
        <v>25</v>
      </c>
      <c r="F1119" s="29" t="s">
        <v>432</v>
      </c>
      <c r="G1119" s="29" t="s">
        <v>121</v>
      </c>
      <c r="H1119" s="6">
        <f t="shared" si="34"/>
        <v>-65000</v>
      </c>
      <c r="I1119" s="24">
        <f t="shared" si="33"/>
        <v>1.5533980582524272</v>
      </c>
      <c r="K1119" s="2">
        <v>515</v>
      </c>
    </row>
    <row r="1120" spans="2:11" ht="12.75">
      <c r="B1120" s="217">
        <v>1000</v>
      </c>
      <c r="C1120" s="1" t="s">
        <v>24</v>
      </c>
      <c r="D1120" s="14" t="s">
        <v>408</v>
      </c>
      <c r="E1120" s="1" t="s">
        <v>25</v>
      </c>
      <c r="F1120" s="29" t="s">
        <v>432</v>
      </c>
      <c r="G1120" s="29" t="s">
        <v>238</v>
      </c>
      <c r="H1120" s="6">
        <f t="shared" si="34"/>
        <v>-66000</v>
      </c>
      <c r="I1120" s="24">
        <f t="shared" si="33"/>
        <v>1.941747572815534</v>
      </c>
      <c r="K1120" s="2">
        <v>515</v>
      </c>
    </row>
    <row r="1121" spans="2:11" ht="12.75">
      <c r="B1121" s="217">
        <v>1000</v>
      </c>
      <c r="C1121" s="1" t="s">
        <v>24</v>
      </c>
      <c r="D1121" s="14" t="s">
        <v>408</v>
      </c>
      <c r="E1121" s="1" t="s">
        <v>25</v>
      </c>
      <c r="F1121" s="29" t="s">
        <v>432</v>
      </c>
      <c r="G1121" s="29" t="s">
        <v>220</v>
      </c>
      <c r="H1121" s="6">
        <f t="shared" si="34"/>
        <v>-67000</v>
      </c>
      <c r="I1121" s="24">
        <f t="shared" si="33"/>
        <v>1.941747572815534</v>
      </c>
      <c r="K1121" s="2">
        <v>515</v>
      </c>
    </row>
    <row r="1122" spans="1:11" s="48" customFormat="1" ht="12.75">
      <c r="A1122" s="13"/>
      <c r="B1122" s="173">
        <f>SUM(B1074:B1121)</f>
        <v>67000</v>
      </c>
      <c r="C1122" s="13"/>
      <c r="D1122" s="13"/>
      <c r="E1122" s="13" t="s">
        <v>25</v>
      </c>
      <c r="F1122" s="20"/>
      <c r="G1122" s="20"/>
      <c r="H1122" s="46">
        <v>0</v>
      </c>
      <c r="I1122" s="47">
        <f t="shared" si="33"/>
        <v>130.09708737864077</v>
      </c>
      <c r="K1122" s="2">
        <v>515</v>
      </c>
    </row>
    <row r="1123" spans="2:11" ht="12.75">
      <c r="B1123" s="217"/>
      <c r="H1123" s="6">
        <f t="shared" si="34"/>
        <v>0</v>
      </c>
      <c r="I1123" s="24">
        <f t="shared" si="33"/>
        <v>0</v>
      </c>
      <c r="K1123" s="2">
        <v>515</v>
      </c>
    </row>
    <row r="1124" spans="2:11" ht="12.75">
      <c r="B1124" s="217"/>
      <c r="H1124" s="6">
        <f t="shared" si="34"/>
        <v>0</v>
      </c>
      <c r="I1124" s="24">
        <f t="shared" si="33"/>
        <v>0</v>
      </c>
      <c r="K1124" s="2">
        <v>515</v>
      </c>
    </row>
    <row r="1125" spans="2:11" ht="12.75">
      <c r="B1125" s="217">
        <v>10000</v>
      </c>
      <c r="C1125" s="1" t="s">
        <v>438</v>
      </c>
      <c r="D1125" s="14" t="s">
        <v>408</v>
      </c>
      <c r="E1125" s="14" t="s">
        <v>57</v>
      </c>
      <c r="F1125" s="29" t="s">
        <v>439</v>
      </c>
      <c r="G1125" s="29" t="s">
        <v>18</v>
      </c>
      <c r="H1125" s="6">
        <f t="shared" si="34"/>
        <v>-10000</v>
      </c>
      <c r="I1125" s="24">
        <f t="shared" si="33"/>
        <v>19.41747572815534</v>
      </c>
      <c r="K1125" s="2">
        <v>515</v>
      </c>
    </row>
    <row r="1126" spans="1:11" s="48" customFormat="1" ht="12.75">
      <c r="A1126" s="13"/>
      <c r="B1126" s="173">
        <v>10000</v>
      </c>
      <c r="C1126" s="13" t="s">
        <v>72</v>
      </c>
      <c r="D1126" s="13"/>
      <c r="E1126" s="13"/>
      <c r="F1126" s="20"/>
      <c r="G1126" s="20"/>
      <c r="H1126" s="46">
        <v>0</v>
      </c>
      <c r="I1126" s="47">
        <f t="shared" si="33"/>
        <v>19.41747572815534</v>
      </c>
      <c r="K1126" s="2">
        <v>515</v>
      </c>
    </row>
    <row r="1127" spans="2:11" ht="12.75">
      <c r="B1127" s="217"/>
      <c r="H1127" s="6">
        <f t="shared" si="34"/>
        <v>0</v>
      </c>
      <c r="I1127" s="24">
        <f t="shared" si="33"/>
        <v>0</v>
      </c>
      <c r="K1127" s="2">
        <v>515</v>
      </c>
    </row>
    <row r="1128" spans="2:11" ht="12.75">
      <c r="B1128" s="217"/>
      <c r="H1128" s="6">
        <f t="shared" si="34"/>
        <v>0</v>
      </c>
      <c r="I1128" s="24">
        <f t="shared" si="33"/>
        <v>0</v>
      </c>
      <c r="K1128" s="2">
        <v>515</v>
      </c>
    </row>
    <row r="1129" spans="1:11" s="84" customFormat="1" ht="12.75">
      <c r="A1129" s="49"/>
      <c r="B1129" s="219">
        <f>+B1135+B1152+B1163+B1169+B1174</f>
        <v>250000</v>
      </c>
      <c r="C1129" s="49" t="s">
        <v>440</v>
      </c>
      <c r="D1129" s="49"/>
      <c r="E1129" s="49"/>
      <c r="F1129" s="82"/>
      <c r="G1129" s="82"/>
      <c r="H1129" s="81">
        <f t="shared" si="34"/>
        <v>-250000</v>
      </c>
      <c r="I1129" s="83">
        <f t="shared" si="33"/>
        <v>485.43689320388347</v>
      </c>
      <c r="K1129" s="2">
        <v>515</v>
      </c>
    </row>
    <row r="1130" spans="2:11" ht="12.75">
      <c r="B1130" s="217"/>
      <c r="H1130" s="6">
        <v>0</v>
      </c>
      <c r="I1130" s="24">
        <f t="shared" si="33"/>
        <v>0</v>
      </c>
      <c r="K1130" s="2">
        <v>515</v>
      </c>
    </row>
    <row r="1131" spans="2:11" ht="12.75">
      <c r="B1131" s="217">
        <v>5000</v>
      </c>
      <c r="C1131" s="1" t="s">
        <v>441</v>
      </c>
      <c r="D1131" s="1" t="s">
        <v>408</v>
      </c>
      <c r="E1131" s="1" t="s">
        <v>630</v>
      </c>
      <c r="F1131" s="29" t="s">
        <v>437</v>
      </c>
      <c r="G1131" s="29" t="s">
        <v>111</v>
      </c>
      <c r="H1131" s="6">
        <f>H1130-B1131</f>
        <v>-5000</v>
      </c>
      <c r="I1131" s="24">
        <f t="shared" si="33"/>
        <v>9.70873786407767</v>
      </c>
      <c r="K1131" s="2">
        <v>515</v>
      </c>
    </row>
    <row r="1132" spans="2:11" ht="12.75">
      <c r="B1132" s="217">
        <v>5000</v>
      </c>
      <c r="C1132" s="1" t="s">
        <v>441</v>
      </c>
      <c r="D1132" s="1" t="s">
        <v>408</v>
      </c>
      <c r="E1132" s="1" t="s">
        <v>442</v>
      </c>
      <c r="F1132" s="29" t="s">
        <v>437</v>
      </c>
      <c r="G1132" s="29" t="s">
        <v>16</v>
      </c>
      <c r="H1132" s="6">
        <f t="shared" si="34"/>
        <v>-10000</v>
      </c>
      <c r="I1132" s="24">
        <f t="shared" si="33"/>
        <v>9.70873786407767</v>
      </c>
      <c r="K1132" s="2">
        <v>515</v>
      </c>
    </row>
    <row r="1133" spans="2:11" ht="12.75">
      <c r="B1133" s="217">
        <v>10000</v>
      </c>
      <c r="C1133" s="1" t="s">
        <v>443</v>
      </c>
      <c r="D1133" s="1" t="s">
        <v>408</v>
      </c>
      <c r="E1133" s="1" t="s">
        <v>442</v>
      </c>
      <c r="F1133" s="29" t="s">
        <v>437</v>
      </c>
      <c r="G1133" s="29" t="s">
        <v>21</v>
      </c>
      <c r="H1133" s="6">
        <f t="shared" si="34"/>
        <v>-20000</v>
      </c>
      <c r="I1133" s="24">
        <f t="shared" si="33"/>
        <v>19.41747572815534</v>
      </c>
      <c r="K1133" s="2">
        <v>515</v>
      </c>
    </row>
    <row r="1134" spans="2:11" ht="12.75">
      <c r="B1134" s="217">
        <v>5000</v>
      </c>
      <c r="C1134" s="1" t="s">
        <v>441</v>
      </c>
      <c r="D1134" s="1" t="s">
        <v>408</v>
      </c>
      <c r="E1134" s="1" t="s">
        <v>442</v>
      </c>
      <c r="F1134" s="29" t="s">
        <v>437</v>
      </c>
      <c r="G1134" s="29" t="s">
        <v>37</v>
      </c>
      <c r="H1134" s="6">
        <f t="shared" si="34"/>
        <v>-25000</v>
      </c>
      <c r="I1134" s="24">
        <f t="shared" si="33"/>
        <v>9.70873786407767</v>
      </c>
      <c r="K1134" s="2">
        <v>515</v>
      </c>
    </row>
    <row r="1135" spans="1:11" s="48" customFormat="1" ht="12.75">
      <c r="A1135" s="13"/>
      <c r="B1135" s="173">
        <f>SUM(B1131:B1134)</f>
        <v>25000</v>
      </c>
      <c r="C1135" s="13" t="s">
        <v>440</v>
      </c>
      <c r="D1135" s="13"/>
      <c r="E1135" s="13" t="s">
        <v>442</v>
      </c>
      <c r="F1135" s="20"/>
      <c r="G1135" s="20"/>
      <c r="H1135" s="46">
        <v>0</v>
      </c>
      <c r="I1135" s="47">
        <f t="shared" si="33"/>
        <v>48.54368932038835</v>
      </c>
      <c r="K1135" s="2">
        <v>515</v>
      </c>
    </row>
    <row r="1136" spans="2:11" ht="12.75">
      <c r="B1136" s="217"/>
      <c r="H1136" s="6">
        <f t="shared" si="34"/>
        <v>0</v>
      </c>
      <c r="I1136" s="24">
        <f t="shared" si="33"/>
        <v>0</v>
      </c>
      <c r="K1136" s="2">
        <v>515</v>
      </c>
    </row>
    <row r="1137" spans="2:11" ht="12.75">
      <c r="B1137" s="217"/>
      <c r="H1137" s="6">
        <f t="shared" si="34"/>
        <v>0</v>
      </c>
      <c r="I1137" s="24">
        <f t="shared" si="33"/>
        <v>0</v>
      </c>
      <c r="K1137" s="2">
        <v>515</v>
      </c>
    </row>
    <row r="1138" spans="2:11" ht="12.75">
      <c r="B1138" s="217">
        <v>5000</v>
      </c>
      <c r="C1138" s="1" t="s">
        <v>444</v>
      </c>
      <c r="D1138" s="1" t="s">
        <v>408</v>
      </c>
      <c r="E1138" s="1" t="s">
        <v>445</v>
      </c>
      <c r="F1138" s="29" t="s">
        <v>437</v>
      </c>
      <c r="G1138" s="29" t="s">
        <v>47</v>
      </c>
      <c r="H1138" s="6">
        <f t="shared" si="34"/>
        <v>-5000</v>
      </c>
      <c r="I1138" s="24">
        <f t="shared" si="33"/>
        <v>9.70873786407767</v>
      </c>
      <c r="K1138" s="2">
        <v>515</v>
      </c>
    </row>
    <row r="1139" spans="2:11" ht="12.75">
      <c r="B1139" s="217">
        <v>5000</v>
      </c>
      <c r="C1139" s="1" t="s">
        <v>441</v>
      </c>
      <c r="D1139" s="1" t="s">
        <v>408</v>
      </c>
      <c r="E1139" s="1" t="s">
        <v>445</v>
      </c>
      <c r="F1139" s="29" t="s">
        <v>437</v>
      </c>
      <c r="G1139" s="29" t="s">
        <v>47</v>
      </c>
      <c r="H1139" s="6">
        <f t="shared" si="34"/>
        <v>-10000</v>
      </c>
      <c r="I1139" s="24">
        <f t="shared" si="33"/>
        <v>9.70873786407767</v>
      </c>
      <c r="K1139" s="2">
        <v>515</v>
      </c>
    </row>
    <row r="1140" spans="2:11" ht="12.75">
      <c r="B1140" s="217">
        <v>5000</v>
      </c>
      <c r="C1140" s="1" t="s">
        <v>444</v>
      </c>
      <c r="D1140" s="1" t="s">
        <v>408</v>
      </c>
      <c r="E1140" s="1" t="s">
        <v>445</v>
      </c>
      <c r="F1140" s="29" t="s">
        <v>437</v>
      </c>
      <c r="G1140" s="29" t="s">
        <v>47</v>
      </c>
      <c r="H1140" s="6">
        <f t="shared" si="34"/>
        <v>-15000</v>
      </c>
      <c r="I1140" s="24">
        <f t="shared" si="33"/>
        <v>9.70873786407767</v>
      </c>
      <c r="K1140" s="2">
        <v>515</v>
      </c>
    </row>
    <row r="1141" spans="2:11" ht="12.75">
      <c r="B1141" s="217">
        <v>5000</v>
      </c>
      <c r="C1141" s="1" t="s">
        <v>444</v>
      </c>
      <c r="D1141" s="1" t="s">
        <v>408</v>
      </c>
      <c r="E1141" s="1" t="s">
        <v>445</v>
      </c>
      <c r="F1141" s="29" t="s">
        <v>437</v>
      </c>
      <c r="G1141" s="29" t="s">
        <v>51</v>
      </c>
      <c r="H1141" s="6">
        <f t="shared" si="34"/>
        <v>-20000</v>
      </c>
      <c r="I1141" s="24">
        <f t="shared" si="33"/>
        <v>9.70873786407767</v>
      </c>
      <c r="K1141" s="2">
        <v>515</v>
      </c>
    </row>
    <row r="1142" spans="2:11" ht="12.75">
      <c r="B1142" s="217">
        <v>5000</v>
      </c>
      <c r="C1142" s="1" t="s">
        <v>441</v>
      </c>
      <c r="D1142" s="1" t="s">
        <v>408</v>
      </c>
      <c r="E1142" s="1" t="s">
        <v>445</v>
      </c>
      <c r="F1142" s="29" t="s">
        <v>437</v>
      </c>
      <c r="G1142" s="29" t="s">
        <v>51</v>
      </c>
      <c r="H1142" s="6">
        <f t="shared" si="34"/>
        <v>-25000</v>
      </c>
      <c r="I1142" s="24">
        <f t="shared" si="33"/>
        <v>9.70873786407767</v>
      </c>
      <c r="K1142" s="2">
        <v>515</v>
      </c>
    </row>
    <row r="1143" spans="2:11" ht="12.75">
      <c r="B1143" s="217">
        <v>5000</v>
      </c>
      <c r="C1143" s="1" t="s">
        <v>441</v>
      </c>
      <c r="D1143" s="1" t="s">
        <v>408</v>
      </c>
      <c r="E1143" s="1" t="s">
        <v>445</v>
      </c>
      <c r="F1143" s="29" t="s">
        <v>437</v>
      </c>
      <c r="G1143" s="29" t="s">
        <v>51</v>
      </c>
      <c r="H1143" s="6">
        <f t="shared" si="34"/>
        <v>-30000</v>
      </c>
      <c r="I1143" s="24">
        <f t="shared" si="33"/>
        <v>9.70873786407767</v>
      </c>
      <c r="K1143" s="2">
        <v>515</v>
      </c>
    </row>
    <row r="1144" spans="2:11" ht="12.75">
      <c r="B1144" s="217">
        <v>5000</v>
      </c>
      <c r="C1144" s="1" t="s">
        <v>444</v>
      </c>
      <c r="D1144" s="1" t="s">
        <v>408</v>
      </c>
      <c r="E1144" s="1" t="s">
        <v>445</v>
      </c>
      <c r="F1144" s="29" t="s">
        <v>437</v>
      </c>
      <c r="G1144" s="29" t="s">
        <v>51</v>
      </c>
      <c r="H1144" s="6">
        <f t="shared" si="34"/>
        <v>-35000</v>
      </c>
      <c r="I1144" s="24">
        <f t="shared" si="33"/>
        <v>9.70873786407767</v>
      </c>
      <c r="K1144" s="2">
        <v>515</v>
      </c>
    </row>
    <row r="1145" spans="2:11" ht="12.75">
      <c r="B1145" s="217">
        <v>5000</v>
      </c>
      <c r="C1145" s="1" t="s">
        <v>446</v>
      </c>
      <c r="D1145" s="1" t="s">
        <v>408</v>
      </c>
      <c r="E1145" s="1" t="s">
        <v>445</v>
      </c>
      <c r="F1145" s="29" t="s">
        <v>437</v>
      </c>
      <c r="G1145" s="29" t="s">
        <v>51</v>
      </c>
      <c r="H1145" s="6">
        <f t="shared" si="34"/>
        <v>-40000</v>
      </c>
      <c r="I1145" s="24">
        <f t="shared" si="33"/>
        <v>9.70873786407767</v>
      </c>
      <c r="K1145" s="2">
        <v>515</v>
      </c>
    </row>
    <row r="1146" spans="2:11" ht="12.75">
      <c r="B1146" s="217">
        <v>5000</v>
      </c>
      <c r="C1146" s="1" t="s">
        <v>447</v>
      </c>
      <c r="D1146" s="1" t="s">
        <v>408</v>
      </c>
      <c r="E1146" s="1" t="s">
        <v>445</v>
      </c>
      <c r="F1146" s="29" t="s">
        <v>437</v>
      </c>
      <c r="G1146" s="29" t="s">
        <v>51</v>
      </c>
      <c r="H1146" s="6">
        <f t="shared" si="34"/>
        <v>-45000</v>
      </c>
      <c r="I1146" s="24">
        <f t="shared" si="33"/>
        <v>9.70873786407767</v>
      </c>
      <c r="K1146" s="2">
        <v>515</v>
      </c>
    </row>
    <row r="1147" spans="2:11" ht="12.75">
      <c r="B1147" s="217">
        <v>5000</v>
      </c>
      <c r="C1147" s="1" t="s">
        <v>441</v>
      </c>
      <c r="D1147" s="1" t="s">
        <v>408</v>
      </c>
      <c r="E1147" s="1" t="s">
        <v>445</v>
      </c>
      <c r="F1147" s="29" t="s">
        <v>437</v>
      </c>
      <c r="G1147" s="29" t="s">
        <v>51</v>
      </c>
      <c r="H1147" s="6">
        <f t="shared" si="34"/>
        <v>-50000</v>
      </c>
      <c r="I1147" s="24">
        <f t="shared" si="33"/>
        <v>9.70873786407767</v>
      </c>
      <c r="K1147" s="2">
        <v>515</v>
      </c>
    </row>
    <row r="1148" spans="2:11" ht="12.75">
      <c r="B1148" s="217">
        <v>5000</v>
      </c>
      <c r="C1148" s="1" t="s">
        <v>441</v>
      </c>
      <c r="D1148" s="1" t="s">
        <v>408</v>
      </c>
      <c r="E1148" s="1" t="s">
        <v>445</v>
      </c>
      <c r="F1148" s="29" t="s">
        <v>437</v>
      </c>
      <c r="G1148" s="29" t="s">
        <v>51</v>
      </c>
      <c r="H1148" s="6">
        <f t="shared" si="34"/>
        <v>-55000</v>
      </c>
      <c r="I1148" s="24">
        <f t="shared" si="33"/>
        <v>9.70873786407767</v>
      </c>
      <c r="K1148" s="2">
        <v>515</v>
      </c>
    </row>
    <row r="1149" spans="2:11" ht="12.75">
      <c r="B1149" s="217">
        <v>5000</v>
      </c>
      <c r="C1149" s="1" t="s">
        <v>441</v>
      </c>
      <c r="D1149" s="1" t="s">
        <v>408</v>
      </c>
      <c r="E1149" s="14" t="s">
        <v>448</v>
      </c>
      <c r="F1149" s="29" t="s">
        <v>437</v>
      </c>
      <c r="G1149" s="29" t="s">
        <v>110</v>
      </c>
      <c r="H1149" s="6">
        <f t="shared" si="34"/>
        <v>-60000</v>
      </c>
      <c r="I1149" s="24">
        <f t="shared" si="33"/>
        <v>9.70873786407767</v>
      </c>
      <c r="K1149" s="2">
        <v>515</v>
      </c>
    </row>
    <row r="1150" spans="2:11" ht="12.75">
      <c r="B1150" s="217">
        <v>10000</v>
      </c>
      <c r="C1150" s="1" t="s">
        <v>443</v>
      </c>
      <c r="D1150" s="1" t="s">
        <v>408</v>
      </c>
      <c r="E1150" s="1" t="s">
        <v>629</v>
      </c>
      <c r="F1150" s="29" t="s">
        <v>437</v>
      </c>
      <c r="G1150" s="29" t="s">
        <v>51</v>
      </c>
      <c r="H1150" s="6">
        <f t="shared" si="34"/>
        <v>-70000</v>
      </c>
      <c r="I1150" s="24">
        <f t="shared" si="33"/>
        <v>19.41747572815534</v>
      </c>
      <c r="K1150" s="2">
        <v>515</v>
      </c>
    </row>
    <row r="1151" spans="2:11" ht="12.75">
      <c r="B1151" s="217">
        <v>10000</v>
      </c>
      <c r="C1151" s="1" t="s">
        <v>454</v>
      </c>
      <c r="D1151" s="1" t="s">
        <v>408</v>
      </c>
      <c r="E1151" s="1" t="s">
        <v>629</v>
      </c>
      <c r="F1151" s="29" t="s">
        <v>437</v>
      </c>
      <c r="G1151" s="29" t="s">
        <v>80</v>
      </c>
      <c r="H1151" s="6">
        <f t="shared" si="34"/>
        <v>-80000</v>
      </c>
      <c r="I1151" s="24">
        <f t="shared" si="33"/>
        <v>19.41747572815534</v>
      </c>
      <c r="K1151" s="2">
        <v>515</v>
      </c>
    </row>
    <row r="1152" spans="1:11" s="48" customFormat="1" ht="12.75">
      <c r="A1152" s="13"/>
      <c r="B1152" s="173">
        <f>SUM(B1138:B1151)</f>
        <v>80000</v>
      </c>
      <c r="C1152" s="13" t="s">
        <v>440</v>
      </c>
      <c r="D1152" s="13"/>
      <c r="E1152" s="13" t="s">
        <v>448</v>
      </c>
      <c r="F1152" s="20"/>
      <c r="G1152" s="20"/>
      <c r="H1152" s="46"/>
      <c r="I1152" s="47">
        <f t="shared" si="33"/>
        <v>155.3398058252427</v>
      </c>
      <c r="K1152" s="2">
        <v>515</v>
      </c>
    </row>
    <row r="1153" spans="2:11" ht="12.75">
      <c r="B1153" s="217"/>
      <c r="H1153" s="6">
        <f t="shared" si="34"/>
        <v>0</v>
      </c>
      <c r="I1153" s="24">
        <f t="shared" si="33"/>
        <v>0</v>
      </c>
      <c r="K1153" s="2">
        <v>515</v>
      </c>
    </row>
    <row r="1154" spans="2:11" ht="12.75">
      <c r="B1154" s="217"/>
      <c r="H1154" s="6">
        <f>H1153-B1154</f>
        <v>0</v>
      </c>
      <c r="I1154" s="24">
        <f t="shared" si="33"/>
        <v>0</v>
      </c>
      <c r="K1154" s="2">
        <v>515</v>
      </c>
    </row>
    <row r="1155" spans="2:11" ht="12.75">
      <c r="B1155" s="217">
        <v>5000</v>
      </c>
      <c r="C1155" s="1" t="s">
        <v>444</v>
      </c>
      <c r="D1155" s="1" t="s">
        <v>408</v>
      </c>
      <c r="E1155" s="14" t="s">
        <v>449</v>
      </c>
      <c r="F1155" s="29" t="s">
        <v>437</v>
      </c>
      <c r="G1155" s="29" t="s">
        <v>55</v>
      </c>
      <c r="H1155" s="6">
        <f aca="true" t="shared" si="35" ref="H1155:H1212">H1154-B1155</f>
        <v>-5000</v>
      </c>
      <c r="I1155" s="24">
        <f t="shared" si="33"/>
        <v>9.70873786407767</v>
      </c>
      <c r="K1155" s="2">
        <v>515</v>
      </c>
    </row>
    <row r="1156" spans="2:11" ht="12.75">
      <c r="B1156" s="217">
        <v>5000</v>
      </c>
      <c r="C1156" s="1" t="s">
        <v>441</v>
      </c>
      <c r="D1156" s="1" t="s">
        <v>408</v>
      </c>
      <c r="E1156" s="14" t="s">
        <v>449</v>
      </c>
      <c r="F1156" s="29" t="s">
        <v>437</v>
      </c>
      <c r="G1156" s="29" t="s">
        <v>152</v>
      </c>
      <c r="H1156" s="6">
        <f t="shared" si="35"/>
        <v>-10000</v>
      </c>
      <c r="I1156" s="24">
        <f t="shared" si="33"/>
        <v>9.70873786407767</v>
      </c>
      <c r="K1156" s="2">
        <v>515</v>
      </c>
    </row>
    <row r="1157" spans="2:11" ht="12.75">
      <c r="B1157" s="217">
        <v>5000</v>
      </c>
      <c r="C1157" s="1" t="s">
        <v>441</v>
      </c>
      <c r="D1157" s="1" t="s">
        <v>408</v>
      </c>
      <c r="E1157" s="14" t="s">
        <v>449</v>
      </c>
      <c r="F1157" s="29" t="s">
        <v>437</v>
      </c>
      <c r="G1157" s="29" t="s">
        <v>152</v>
      </c>
      <c r="H1157" s="6">
        <f t="shared" si="35"/>
        <v>-15000</v>
      </c>
      <c r="I1157" s="24">
        <f t="shared" si="33"/>
        <v>9.70873786407767</v>
      </c>
      <c r="K1157" s="2">
        <v>515</v>
      </c>
    </row>
    <row r="1158" spans="2:11" ht="12.75">
      <c r="B1158" s="217">
        <v>5000</v>
      </c>
      <c r="C1158" s="1" t="s">
        <v>441</v>
      </c>
      <c r="D1158" s="1" t="s">
        <v>408</v>
      </c>
      <c r="E1158" s="14" t="s">
        <v>449</v>
      </c>
      <c r="F1158" s="29" t="s">
        <v>437</v>
      </c>
      <c r="G1158" s="29" t="s">
        <v>152</v>
      </c>
      <c r="H1158" s="6">
        <f t="shared" si="35"/>
        <v>-20000</v>
      </c>
      <c r="I1158" s="24">
        <f t="shared" si="33"/>
        <v>9.70873786407767</v>
      </c>
      <c r="K1158" s="2">
        <v>515</v>
      </c>
    </row>
    <row r="1159" spans="2:11" ht="12.75">
      <c r="B1159" s="217">
        <v>5000</v>
      </c>
      <c r="C1159" s="1" t="s">
        <v>441</v>
      </c>
      <c r="D1159" s="1" t="s">
        <v>408</v>
      </c>
      <c r="E1159" s="14" t="s">
        <v>449</v>
      </c>
      <c r="F1159" s="29" t="s">
        <v>437</v>
      </c>
      <c r="G1159" s="29" t="s">
        <v>152</v>
      </c>
      <c r="H1159" s="6">
        <f t="shared" si="35"/>
        <v>-25000</v>
      </c>
      <c r="I1159" s="24">
        <f t="shared" si="33"/>
        <v>9.70873786407767</v>
      </c>
      <c r="K1159" s="2">
        <v>515</v>
      </c>
    </row>
    <row r="1160" spans="2:11" ht="12.75">
      <c r="B1160" s="217">
        <v>5000</v>
      </c>
      <c r="C1160" s="1" t="s">
        <v>444</v>
      </c>
      <c r="D1160" s="1" t="s">
        <v>408</v>
      </c>
      <c r="E1160" s="14" t="s">
        <v>449</v>
      </c>
      <c r="F1160" s="29" t="s">
        <v>437</v>
      </c>
      <c r="G1160" s="29" t="s">
        <v>159</v>
      </c>
      <c r="H1160" s="6">
        <f t="shared" si="35"/>
        <v>-30000</v>
      </c>
      <c r="I1160" s="24">
        <f t="shared" si="33"/>
        <v>9.70873786407767</v>
      </c>
      <c r="K1160" s="2">
        <v>515</v>
      </c>
    </row>
    <row r="1161" spans="2:11" ht="12.75">
      <c r="B1161" s="217">
        <v>5000</v>
      </c>
      <c r="C1161" s="1" t="s">
        <v>441</v>
      </c>
      <c r="D1161" s="1" t="s">
        <v>408</v>
      </c>
      <c r="E1161" s="14" t="s">
        <v>449</v>
      </c>
      <c r="F1161" s="29" t="s">
        <v>437</v>
      </c>
      <c r="G1161" s="29" t="s">
        <v>85</v>
      </c>
      <c r="H1161" s="6">
        <f t="shared" si="35"/>
        <v>-35000</v>
      </c>
      <c r="I1161" s="24">
        <f t="shared" si="33"/>
        <v>9.70873786407767</v>
      </c>
      <c r="K1161" s="2">
        <v>515</v>
      </c>
    </row>
    <row r="1162" spans="2:11" ht="12.75">
      <c r="B1162" s="217">
        <v>40000</v>
      </c>
      <c r="C1162" s="1" t="s">
        <v>450</v>
      </c>
      <c r="D1162" s="1" t="s">
        <v>408</v>
      </c>
      <c r="E1162" s="1" t="s">
        <v>628</v>
      </c>
      <c r="F1162" s="29" t="s">
        <v>437</v>
      </c>
      <c r="G1162" s="29" t="s">
        <v>119</v>
      </c>
      <c r="H1162" s="6">
        <f>H1161-B1162</f>
        <v>-75000</v>
      </c>
      <c r="I1162" s="24">
        <f t="shared" si="33"/>
        <v>77.66990291262135</v>
      </c>
      <c r="K1162" s="2">
        <v>515</v>
      </c>
    </row>
    <row r="1163" spans="1:11" s="48" customFormat="1" ht="12.75">
      <c r="A1163" s="13"/>
      <c r="B1163" s="173">
        <f>SUM(B1155:B1162)</f>
        <v>75000</v>
      </c>
      <c r="C1163" s="13" t="s">
        <v>440</v>
      </c>
      <c r="D1163" s="13"/>
      <c r="E1163" s="13" t="s">
        <v>627</v>
      </c>
      <c r="F1163" s="20"/>
      <c r="G1163" s="20"/>
      <c r="H1163" s="46"/>
      <c r="I1163" s="47">
        <f t="shared" si="33"/>
        <v>145.63106796116506</v>
      </c>
      <c r="K1163" s="2">
        <v>515</v>
      </c>
    </row>
    <row r="1164" spans="2:11" ht="12.75">
      <c r="B1164" s="217"/>
      <c r="H1164" s="6">
        <f t="shared" si="35"/>
        <v>0</v>
      </c>
      <c r="I1164" s="24">
        <f aca="true" t="shared" si="36" ref="I1164:I1220">+B1164/K1164</f>
        <v>0</v>
      </c>
      <c r="K1164" s="2">
        <v>515</v>
      </c>
    </row>
    <row r="1165" spans="2:11" ht="12.75">
      <c r="B1165" s="217">
        <v>10000</v>
      </c>
      <c r="C1165" s="1" t="s">
        <v>454</v>
      </c>
      <c r="D1165" s="1" t="s">
        <v>408</v>
      </c>
      <c r="E1165" s="1" t="s">
        <v>455</v>
      </c>
      <c r="F1165" s="29" t="s">
        <v>437</v>
      </c>
      <c r="G1165" s="29" t="s">
        <v>80</v>
      </c>
      <c r="H1165" s="6">
        <f>H1164-B1165</f>
        <v>-10000</v>
      </c>
      <c r="I1165" s="24">
        <f>+B1165/K1165</f>
        <v>19.41747572815534</v>
      </c>
      <c r="K1165" s="2">
        <v>515</v>
      </c>
    </row>
    <row r="1166" spans="2:11" ht="12.75">
      <c r="B1166" s="217">
        <v>40000</v>
      </c>
      <c r="C1166" s="1" t="s">
        <v>450</v>
      </c>
      <c r="D1166" s="1" t="s">
        <v>408</v>
      </c>
      <c r="E1166" s="1" t="s">
        <v>451</v>
      </c>
      <c r="F1166" s="29" t="s">
        <v>437</v>
      </c>
      <c r="G1166" s="29" t="s">
        <v>55</v>
      </c>
      <c r="H1166" s="6">
        <f t="shared" si="35"/>
        <v>-50000</v>
      </c>
      <c r="I1166" s="24">
        <f t="shared" si="36"/>
        <v>77.66990291262135</v>
      </c>
      <c r="K1166" s="2">
        <v>515</v>
      </c>
    </row>
    <row r="1167" spans="2:11" ht="12.75">
      <c r="B1167" s="217">
        <v>5000</v>
      </c>
      <c r="C1167" s="1" t="s">
        <v>441</v>
      </c>
      <c r="D1167" s="1" t="s">
        <v>408</v>
      </c>
      <c r="E1167" s="14" t="s">
        <v>452</v>
      </c>
      <c r="F1167" s="29" t="s">
        <v>437</v>
      </c>
      <c r="G1167" s="29" t="s">
        <v>82</v>
      </c>
      <c r="H1167" s="6">
        <f t="shared" si="35"/>
        <v>-55000</v>
      </c>
      <c r="I1167" s="24">
        <f t="shared" si="36"/>
        <v>9.70873786407767</v>
      </c>
      <c r="K1167" s="2">
        <v>515</v>
      </c>
    </row>
    <row r="1168" spans="2:11" ht="12.75">
      <c r="B1168" s="217">
        <v>5000</v>
      </c>
      <c r="C1168" s="1" t="s">
        <v>441</v>
      </c>
      <c r="E1168" s="14" t="s">
        <v>453</v>
      </c>
      <c r="F1168" s="29" t="s">
        <v>437</v>
      </c>
      <c r="G1168" s="29" t="s">
        <v>109</v>
      </c>
      <c r="H1168" s="6">
        <f t="shared" si="35"/>
        <v>-60000</v>
      </c>
      <c r="I1168" s="24">
        <f t="shared" si="36"/>
        <v>9.70873786407767</v>
      </c>
      <c r="K1168" s="2">
        <v>515</v>
      </c>
    </row>
    <row r="1169" spans="1:11" s="48" customFormat="1" ht="12.75">
      <c r="A1169" s="13"/>
      <c r="B1169" s="220">
        <f>SUM(B1165:B1168)</f>
        <v>60000</v>
      </c>
      <c r="C1169" s="13" t="s">
        <v>440</v>
      </c>
      <c r="D1169" s="13"/>
      <c r="E1169" s="13" t="s">
        <v>453</v>
      </c>
      <c r="F1169" s="20"/>
      <c r="G1169" s="20"/>
      <c r="H1169" s="46">
        <v>0</v>
      </c>
      <c r="I1169" s="47">
        <f t="shared" si="36"/>
        <v>116.50485436893204</v>
      </c>
      <c r="K1169" s="2">
        <v>515</v>
      </c>
    </row>
    <row r="1170" spans="2:11" ht="12.75">
      <c r="B1170" s="221"/>
      <c r="H1170" s="6">
        <f t="shared" si="35"/>
        <v>0</v>
      </c>
      <c r="I1170" s="24">
        <f t="shared" si="36"/>
        <v>0</v>
      </c>
      <c r="K1170" s="2">
        <v>515</v>
      </c>
    </row>
    <row r="1171" spans="2:11" ht="12.75">
      <c r="B1171" s="217"/>
      <c r="H1171" s="6">
        <f t="shared" si="35"/>
        <v>0</v>
      </c>
      <c r="I1171" s="24">
        <f t="shared" si="36"/>
        <v>0</v>
      </c>
      <c r="K1171" s="2">
        <v>515</v>
      </c>
    </row>
    <row r="1172" spans="2:11" ht="12.75">
      <c r="B1172" s="217">
        <v>5000</v>
      </c>
      <c r="C1172" s="1" t="s">
        <v>441</v>
      </c>
      <c r="D1172" s="1" t="s">
        <v>408</v>
      </c>
      <c r="E1172" s="1" t="s">
        <v>631</v>
      </c>
      <c r="F1172" s="29" t="s">
        <v>437</v>
      </c>
      <c r="G1172" s="29" t="s">
        <v>14</v>
      </c>
      <c r="H1172" s="6">
        <f t="shared" si="35"/>
        <v>-5000</v>
      </c>
      <c r="I1172" s="24">
        <f t="shared" si="36"/>
        <v>9.70873786407767</v>
      </c>
      <c r="K1172" s="2">
        <v>515</v>
      </c>
    </row>
    <row r="1173" spans="2:11" ht="12.75">
      <c r="B1173" s="217">
        <v>5000</v>
      </c>
      <c r="C1173" s="1" t="s">
        <v>441</v>
      </c>
      <c r="D1173" s="1" t="s">
        <v>408</v>
      </c>
      <c r="E1173" s="1" t="s">
        <v>631</v>
      </c>
      <c r="F1173" s="29" t="s">
        <v>437</v>
      </c>
      <c r="G1173" s="29" t="s">
        <v>42</v>
      </c>
      <c r="H1173" s="6">
        <f t="shared" si="35"/>
        <v>-10000</v>
      </c>
      <c r="I1173" s="24">
        <f t="shared" si="36"/>
        <v>9.70873786407767</v>
      </c>
      <c r="K1173" s="2">
        <v>515</v>
      </c>
    </row>
    <row r="1174" spans="1:11" s="48" customFormat="1" ht="12.75">
      <c r="A1174" s="13"/>
      <c r="B1174" s="173">
        <f>SUM(B1172:B1173)</f>
        <v>10000</v>
      </c>
      <c r="C1174" s="13" t="s">
        <v>440</v>
      </c>
      <c r="D1174" s="13"/>
      <c r="E1174" s="13" t="s">
        <v>631</v>
      </c>
      <c r="F1174" s="20"/>
      <c r="G1174" s="20"/>
      <c r="H1174" s="46">
        <v>0</v>
      </c>
      <c r="I1174" s="47">
        <f t="shared" si="36"/>
        <v>19.41747572815534</v>
      </c>
      <c r="K1174" s="2">
        <v>515</v>
      </c>
    </row>
    <row r="1175" spans="2:11" ht="12.75">
      <c r="B1175" s="217"/>
      <c r="H1175" s="6">
        <f t="shared" si="35"/>
        <v>0</v>
      </c>
      <c r="I1175" s="24">
        <f t="shared" si="36"/>
        <v>0</v>
      </c>
      <c r="K1175" s="2">
        <v>515</v>
      </c>
    </row>
    <row r="1176" spans="2:11" ht="12.75">
      <c r="B1176" s="217"/>
      <c r="H1176" s="6">
        <f t="shared" si="35"/>
        <v>0</v>
      </c>
      <c r="I1176" s="24">
        <f t="shared" si="36"/>
        <v>0</v>
      </c>
      <c r="K1176" s="2">
        <v>515</v>
      </c>
    </row>
    <row r="1177" spans="2:11" ht="12.75">
      <c r="B1177" s="217"/>
      <c r="H1177" s="6">
        <v>0</v>
      </c>
      <c r="I1177" s="24">
        <f t="shared" si="36"/>
        <v>0</v>
      </c>
      <c r="K1177" s="2">
        <v>515</v>
      </c>
    </row>
    <row r="1178" spans="2:11" ht="12.75">
      <c r="B1178" s="217"/>
      <c r="H1178" s="6">
        <f t="shared" si="35"/>
        <v>0</v>
      </c>
      <c r="I1178" s="24">
        <f t="shared" si="36"/>
        <v>0</v>
      </c>
      <c r="K1178" s="2">
        <v>515</v>
      </c>
    </row>
    <row r="1179" spans="1:11" s="48" customFormat="1" ht="12.75">
      <c r="A1179" s="13"/>
      <c r="B1179" s="173">
        <f>+B1186</f>
        <v>30000</v>
      </c>
      <c r="C1179" s="13" t="s">
        <v>456</v>
      </c>
      <c r="D1179" s="13"/>
      <c r="E1179" s="13"/>
      <c r="F1179" s="20"/>
      <c r="G1179" s="20"/>
      <c r="H1179" s="46">
        <f t="shared" si="35"/>
        <v>-30000</v>
      </c>
      <c r="I1179" s="47">
        <f t="shared" si="36"/>
        <v>58.25242718446602</v>
      </c>
      <c r="K1179" s="2">
        <v>515</v>
      </c>
    </row>
    <row r="1180" spans="2:11" ht="12.75">
      <c r="B1180" s="217"/>
      <c r="H1180" s="6">
        <v>0</v>
      </c>
      <c r="I1180" s="24">
        <f t="shared" si="36"/>
        <v>0</v>
      </c>
      <c r="K1180" s="2">
        <v>515</v>
      </c>
    </row>
    <row r="1181" spans="2:11" ht="12.75">
      <c r="B1181" s="217"/>
      <c r="H1181" s="6">
        <f t="shared" si="35"/>
        <v>0</v>
      </c>
      <c r="I1181" s="24">
        <f t="shared" si="36"/>
        <v>0</v>
      </c>
      <c r="K1181" s="2">
        <v>515</v>
      </c>
    </row>
    <row r="1182" spans="2:11" ht="12.75">
      <c r="B1182" s="168">
        <v>5000</v>
      </c>
      <c r="C1182" s="35" t="s">
        <v>457</v>
      </c>
      <c r="D1182" s="35" t="s">
        <v>408</v>
      </c>
      <c r="E1182" s="1" t="s">
        <v>458</v>
      </c>
      <c r="F1182" s="29" t="s">
        <v>459</v>
      </c>
      <c r="G1182" s="29" t="s">
        <v>42</v>
      </c>
      <c r="H1182" s="6">
        <f t="shared" si="35"/>
        <v>-5000</v>
      </c>
      <c r="I1182" s="24">
        <f t="shared" si="36"/>
        <v>9.70873786407767</v>
      </c>
      <c r="K1182" s="2">
        <v>515</v>
      </c>
    </row>
    <row r="1183" spans="2:11" ht="12.75">
      <c r="B1183" s="168">
        <v>10000</v>
      </c>
      <c r="C1183" s="35" t="s">
        <v>460</v>
      </c>
      <c r="D1183" s="35" t="s">
        <v>408</v>
      </c>
      <c r="E1183" s="1" t="s">
        <v>461</v>
      </c>
      <c r="F1183" s="29" t="s">
        <v>462</v>
      </c>
      <c r="G1183" s="29" t="s">
        <v>51</v>
      </c>
      <c r="H1183" s="6">
        <f t="shared" si="35"/>
        <v>-15000</v>
      </c>
      <c r="I1183" s="24">
        <f t="shared" si="36"/>
        <v>19.41747572815534</v>
      </c>
      <c r="K1183" s="2">
        <v>515</v>
      </c>
    </row>
    <row r="1184" spans="2:11" ht="12.75">
      <c r="B1184" s="168">
        <v>10000</v>
      </c>
      <c r="C1184" s="35" t="s">
        <v>460</v>
      </c>
      <c r="D1184" s="35" t="s">
        <v>408</v>
      </c>
      <c r="E1184" s="1" t="s">
        <v>461</v>
      </c>
      <c r="F1184" s="29" t="s">
        <v>463</v>
      </c>
      <c r="G1184" s="29" t="s">
        <v>118</v>
      </c>
      <c r="H1184" s="6">
        <f t="shared" si="35"/>
        <v>-25000</v>
      </c>
      <c r="I1184" s="24">
        <f t="shared" si="36"/>
        <v>19.41747572815534</v>
      </c>
      <c r="K1184" s="2">
        <v>515</v>
      </c>
    </row>
    <row r="1185" spans="2:11" ht="12.75">
      <c r="B1185" s="168">
        <v>5000</v>
      </c>
      <c r="C1185" s="35" t="s">
        <v>464</v>
      </c>
      <c r="D1185" s="35" t="s">
        <v>408</v>
      </c>
      <c r="E1185" s="1" t="s">
        <v>461</v>
      </c>
      <c r="F1185" s="29" t="s">
        <v>465</v>
      </c>
      <c r="G1185" s="29" t="s">
        <v>120</v>
      </c>
      <c r="H1185" s="6">
        <f t="shared" si="35"/>
        <v>-30000</v>
      </c>
      <c r="I1185" s="24">
        <f t="shared" si="36"/>
        <v>9.70873786407767</v>
      </c>
      <c r="K1185" s="2">
        <v>515</v>
      </c>
    </row>
    <row r="1186" spans="1:11" s="48" customFormat="1" ht="12.75">
      <c r="A1186" s="13"/>
      <c r="B1186" s="173">
        <f>SUM(B1182:B1185)</f>
        <v>30000</v>
      </c>
      <c r="C1186" s="13" t="s">
        <v>456</v>
      </c>
      <c r="D1186" s="13"/>
      <c r="E1186" s="13"/>
      <c r="F1186" s="20"/>
      <c r="G1186" s="20"/>
      <c r="H1186" s="46">
        <v>0</v>
      </c>
      <c r="I1186" s="47">
        <f t="shared" si="36"/>
        <v>58.25242718446602</v>
      </c>
      <c r="K1186" s="2">
        <v>515</v>
      </c>
    </row>
    <row r="1187" spans="2:11" ht="12.75">
      <c r="B1187" s="217"/>
      <c r="H1187" s="6">
        <f t="shared" si="35"/>
        <v>0</v>
      </c>
      <c r="I1187" s="24">
        <f t="shared" si="36"/>
        <v>0</v>
      </c>
      <c r="K1187" s="2">
        <v>515</v>
      </c>
    </row>
    <row r="1188" spans="2:11" ht="12.75">
      <c r="B1188" s="217"/>
      <c r="H1188" s="6">
        <f t="shared" si="35"/>
        <v>0</v>
      </c>
      <c r="I1188" s="24">
        <f t="shared" si="36"/>
        <v>0</v>
      </c>
      <c r="K1188" s="2">
        <v>515</v>
      </c>
    </row>
    <row r="1189" spans="2:11" ht="12.75">
      <c r="B1189" s="168">
        <v>300</v>
      </c>
      <c r="C1189" s="35" t="s">
        <v>466</v>
      </c>
      <c r="D1189" s="14" t="s">
        <v>408</v>
      </c>
      <c r="E1189" s="35" t="s">
        <v>395</v>
      </c>
      <c r="F1189" s="29" t="s">
        <v>467</v>
      </c>
      <c r="G1189" s="33" t="s">
        <v>14</v>
      </c>
      <c r="H1189" s="6">
        <f t="shared" si="35"/>
        <v>-300</v>
      </c>
      <c r="I1189" s="24">
        <f t="shared" si="36"/>
        <v>0.5825242718446602</v>
      </c>
      <c r="K1189" s="2">
        <v>515</v>
      </c>
    </row>
    <row r="1190" spans="2:11" ht="12.75">
      <c r="B1190" s="217">
        <v>200</v>
      </c>
      <c r="C1190" s="14" t="s">
        <v>468</v>
      </c>
      <c r="D1190" s="14" t="s">
        <v>408</v>
      </c>
      <c r="E1190" s="1" t="s">
        <v>395</v>
      </c>
      <c r="F1190" s="29" t="s">
        <v>437</v>
      </c>
      <c r="G1190" s="29" t="s">
        <v>18</v>
      </c>
      <c r="H1190" s="6">
        <f t="shared" si="35"/>
        <v>-500</v>
      </c>
      <c r="I1190" s="24">
        <f t="shared" si="36"/>
        <v>0.3883495145631068</v>
      </c>
      <c r="K1190" s="2">
        <v>515</v>
      </c>
    </row>
    <row r="1191" spans="2:11" ht="12.75">
      <c r="B1191" s="217">
        <v>300</v>
      </c>
      <c r="C1191" s="1" t="s">
        <v>466</v>
      </c>
      <c r="D1191" s="14" t="s">
        <v>408</v>
      </c>
      <c r="E1191" s="1" t="s">
        <v>395</v>
      </c>
      <c r="F1191" s="29" t="s">
        <v>469</v>
      </c>
      <c r="G1191" s="29" t="s">
        <v>51</v>
      </c>
      <c r="H1191" s="6">
        <f t="shared" si="35"/>
        <v>-800</v>
      </c>
      <c r="I1191" s="24">
        <f t="shared" si="36"/>
        <v>0.5825242718446602</v>
      </c>
      <c r="K1191" s="2">
        <v>515</v>
      </c>
    </row>
    <row r="1192" spans="2:11" ht="12.75">
      <c r="B1192" s="217">
        <v>225</v>
      </c>
      <c r="C1192" s="1" t="s">
        <v>468</v>
      </c>
      <c r="D1192" s="14" t="s">
        <v>408</v>
      </c>
      <c r="E1192" s="1" t="s">
        <v>395</v>
      </c>
      <c r="F1192" s="29" t="s">
        <v>437</v>
      </c>
      <c r="G1192" s="29" t="s">
        <v>55</v>
      </c>
      <c r="H1192" s="6">
        <f t="shared" si="35"/>
        <v>-1025</v>
      </c>
      <c r="I1192" s="24">
        <f t="shared" si="36"/>
        <v>0.4368932038834951</v>
      </c>
      <c r="K1192" s="2">
        <v>515</v>
      </c>
    </row>
    <row r="1193" spans="2:11" ht="12.75">
      <c r="B1193" s="217">
        <v>125</v>
      </c>
      <c r="C1193" s="1" t="s">
        <v>468</v>
      </c>
      <c r="D1193" s="14" t="s">
        <v>408</v>
      </c>
      <c r="E1193" s="1" t="s">
        <v>395</v>
      </c>
      <c r="F1193" s="29" t="s">
        <v>437</v>
      </c>
      <c r="G1193" s="29" t="s">
        <v>82</v>
      </c>
      <c r="H1193" s="6">
        <f t="shared" si="35"/>
        <v>-1150</v>
      </c>
      <c r="I1193" s="24">
        <f t="shared" si="36"/>
        <v>0.24271844660194175</v>
      </c>
      <c r="K1193" s="2">
        <v>515</v>
      </c>
    </row>
    <row r="1194" spans="2:11" ht="12.75">
      <c r="B1194" s="217">
        <v>300</v>
      </c>
      <c r="C1194" s="1" t="s">
        <v>470</v>
      </c>
      <c r="D1194" s="14" t="s">
        <v>408</v>
      </c>
      <c r="E1194" s="1" t="s">
        <v>395</v>
      </c>
      <c r="F1194" s="29" t="s">
        <v>471</v>
      </c>
      <c r="G1194" s="29" t="s">
        <v>111</v>
      </c>
      <c r="H1194" s="6">
        <f t="shared" si="35"/>
        <v>-1450</v>
      </c>
      <c r="I1194" s="24">
        <f t="shared" si="36"/>
        <v>0.5825242718446602</v>
      </c>
      <c r="K1194" s="2">
        <v>515</v>
      </c>
    </row>
    <row r="1195" spans="2:11" ht="12.75">
      <c r="B1195" s="217">
        <v>300</v>
      </c>
      <c r="C1195" s="1" t="s">
        <v>470</v>
      </c>
      <c r="D1195" s="14" t="s">
        <v>408</v>
      </c>
      <c r="E1195" s="1" t="s">
        <v>395</v>
      </c>
      <c r="F1195" s="29" t="s">
        <v>472</v>
      </c>
      <c r="G1195" s="29" t="s">
        <v>121</v>
      </c>
      <c r="H1195" s="6">
        <f t="shared" si="35"/>
        <v>-1750</v>
      </c>
      <c r="I1195" s="24">
        <f t="shared" si="36"/>
        <v>0.5825242718446602</v>
      </c>
      <c r="K1195" s="2">
        <v>515</v>
      </c>
    </row>
    <row r="1196" spans="2:11" ht="12.75">
      <c r="B1196" s="217">
        <v>100</v>
      </c>
      <c r="C1196" s="1" t="s">
        <v>468</v>
      </c>
      <c r="D1196" s="14" t="s">
        <v>408</v>
      </c>
      <c r="E1196" s="1" t="s">
        <v>395</v>
      </c>
      <c r="F1196" s="29" t="s">
        <v>437</v>
      </c>
      <c r="G1196" s="29" t="s">
        <v>220</v>
      </c>
      <c r="H1196" s="6">
        <f t="shared" si="35"/>
        <v>-1850</v>
      </c>
      <c r="I1196" s="24">
        <f t="shared" si="36"/>
        <v>0.1941747572815534</v>
      </c>
      <c r="K1196" s="2">
        <v>515</v>
      </c>
    </row>
    <row r="1197" spans="2:11" ht="12.75">
      <c r="B1197" s="217">
        <v>300</v>
      </c>
      <c r="C1197" s="1" t="s">
        <v>470</v>
      </c>
      <c r="D1197" s="14" t="s">
        <v>408</v>
      </c>
      <c r="E1197" s="1" t="s">
        <v>395</v>
      </c>
      <c r="F1197" s="29" t="s">
        <v>473</v>
      </c>
      <c r="G1197" s="29" t="s">
        <v>220</v>
      </c>
      <c r="H1197" s="6">
        <f t="shared" si="35"/>
        <v>-2150</v>
      </c>
      <c r="I1197" s="24">
        <f t="shared" si="36"/>
        <v>0.5825242718446602</v>
      </c>
      <c r="K1197" s="2">
        <v>515</v>
      </c>
    </row>
    <row r="1198" spans="2:11" ht="12.75">
      <c r="B1198" s="168">
        <v>300</v>
      </c>
      <c r="C1198" s="14" t="s">
        <v>466</v>
      </c>
      <c r="D1198" s="14" t="s">
        <v>408</v>
      </c>
      <c r="E1198" s="14" t="s">
        <v>395</v>
      </c>
      <c r="F1198" s="29" t="s">
        <v>432</v>
      </c>
      <c r="G1198" s="32" t="s">
        <v>18</v>
      </c>
      <c r="H1198" s="6">
        <f t="shared" si="35"/>
        <v>-2450</v>
      </c>
      <c r="I1198" s="24">
        <f t="shared" si="36"/>
        <v>0.5825242718446602</v>
      </c>
      <c r="K1198" s="2">
        <v>515</v>
      </c>
    </row>
    <row r="1199" spans="2:11" ht="12.75">
      <c r="B1199" s="218">
        <v>300</v>
      </c>
      <c r="C1199" s="40" t="s">
        <v>466</v>
      </c>
      <c r="D1199" s="14" t="s">
        <v>408</v>
      </c>
      <c r="E1199" s="40" t="s">
        <v>395</v>
      </c>
      <c r="F1199" s="29" t="s">
        <v>474</v>
      </c>
      <c r="G1199" s="29" t="s">
        <v>37</v>
      </c>
      <c r="H1199" s="6">
        <f t="shared" si="35"/>
        <v>-2750</v>
      </c>
      <c r="I1199" s="24">
        <f t="shared" si="36"/>
        <v>0.5825242718446602</v>
      </c>
      <c r="K1199" s="2">
        <v>515</v>
      </c>
    </row>
    <row r="1200" spans="2:11" ht="12.75">
      <c r="B1200" s="217">
        <v>50</v>
      </c>
      <c r="C1200" s="1" t="s">
        <v>468</v>
      </c>
      <c r="D1200" s="14" t="s">
        <v>408</v>
      </c>
      <c r="E1200" s="1" t="s">
        <v>395</v>
      </c>
      <c r="F1200" s="29" t="s">
        <v>475</v>
      </c>
      <c r="G1200" s="29" t="s">
        <v>37</v>
      </c>
      <c r="H1200" s="6">
        <f t="shared" si="35"/>
        <v>-2800</v>
      </c>
      <c r="I1200" s="24">
        <f t="shared" si="36"/>
        <v>0.0970873786407767</v>
      </c>
      <c r="K1200" s="2">
        <v>515</v>
      </c>
    </row>
    <row r="1201" spans="2:11" ht="12.75">
      <c r="B1201" s="217">
        <v>200</v>
      </c>
      <c r="C1201" s="1" t="s">
        <v>476</v>
      </c>
      <c r="D1201" s="14" t="s">
        <v>408</v>
      </c>
      <c r="E1201" s="1" t="s">
        <v>395</v>
      </c>
      <c r="F1201" s="29" t="s">
        <v>477</v>
      </c>
      <c r="G1201" s="29" t="s">
        <v>42</v>
      </c>
      <c r="H1201" s="6">
        <f t="shared" si="35"/>
        <v>-3000</v>
      </c>
      <c r="I1201" s="24">
        <f t="shared" si="36"/>
        <v>0.3883495145631068</v>
      </c>
      <c r="K1201" s="2">
        <v>515</v>
      </c>
    </row>
    <row r="1202" spans="2:11" ht="12.75">
      <c r="B1202" s="217">
        <v>300</v>
      </c>
      <c r="C1202" s="1" t="s">
        <v>466</v>
      </c>
      <c r="D1202" s="14" t="s">
        <v>408</v>
      </c>
      <c r="E1202" s="1" t="s">
        <v>395</v>
      </c>
      <c r="F1202" s="29" t="s">
        <v>478</v>
      </c>
      <c r="G1202" s="29" t="s">
        <v>51</v>
      </c>
      <c r="H1202" s="6">
        <f t="shared" si="35"/>
        <v>-3300</v>
      </c>
      <c r="I1202" s="24">
        <f t="shared" si="36"/>
        <v>0.5825242718446602</v>
      </c>
      <c r="K1202" s="2">
        <v>515</v>
      </c>
    </row>
    <row r="1203" spans="2:11" ht="12.75">
      <c r="B1203" s="217">
        <v>300</v>
      </c>
      <c r="C1203" s="1" t="s">
        <v>466</v>
      </c>
      <c r="D1203" s="14" t="s">
        <v>408</v>
      </c>
      <c r="E1203" s="1" t="s">
        <v>395</v>
      </c>
      <c r="F1203" s="29" t="s">
        <v>479</v>
      </c>
      <c r="G1203" s="29" t="s">
        <v>53</v>
      </c>
      <c r="H1203" s="6">
        <f t="shared" si="35"/>
        <v>-3600</v>
      </c>
      <c r="I1203" s="24">
        <f t="shared" si="36"/>
        <v>0.5825242718446602</v>
      </c>
      <c r="K1203" s="2">
        <v>515</v>
      </c>
    </row>
    <row r="1204" spans="2:11" ht="12.75">
      <c r="B1204" s="168">
        <v>10250</v>
      </c>
      <c r="C1204" s="14" t="s">
        <v>468</v>
      </c>
      <c r="D1204" s="14" t="s">
        <v>408</v>
      </c>
      <c r="E1204" s="14" t="s">
        <v>395</v>
      </c>
      <c r="F1204" s="32" t="s">
        <v>480</v>
      </c>
      <c r="G1204" s="32" t="s">
        <v>14</v>
      </c>
      <c r="H1204" s="6">
        <f t="shared" si="35"/>
        <v>-13850</v>
      </c>
      <c r="I1204" s="24">
        <f t="shared" si="36"/>
        <v>19.902912621359224</v>
      </c>
      <c r="K1204" s="2">
        <v>515</v>
      </c>
    </row>
    <row r="1205" spans="2:11" ht="12.75">
      <c r="B1205" s="168">
        <v>900</v>
      </c>
      <c r="C1205" s="14" t="s">
        <v>481</v>
      </c>
      <c r="D1205" s="14" t="s">
        <v>408</v>
      </c>
      <c r="E1205" s="14" t="s">
        <v>395</v>
      </c>
      <c r="F1205" s="32" t="s">
        <v>482</v>
      </c>
      <c r="G1205" s="32" t="s">
        <v>220</v>
      </c>
      <c r="H1205" s="6">
        <f t="shared" si="35"/>
        <v>-14750</v>
      </c>
      <c r="I1205" s="24">
        <f t="shared" si="36"/>
        <v>1.7475728155339805</v>
      </c>
      <c r="K1205" s="2">
        <v>515</v>
      </c>
    </row>
    <row r="1206" spans="2:11" ht="12.75">
      <c r="B1206" s="168">
        <v>75</v>
      </c>
      <c r="C1206" s="14" t="s">
        <v>468</v>
      </c>
      <c r="D1206" s="14" t="s">
        <v>408</v>
      </c>
      <c r="E1206" s="14" t="s">
        <v>395</v>
      </c>
      <c r="F1206" s="32" t="s">
        <v>483</v>
      </c>
      <c r="G1206" s="32" t="s">
        <v>220</v>
      </c>
      <c r="H1206" s="6">
        <f t="shared" si="35"/>
        <v>-14825</v>
      </c>
      <c r="I1206" s="24">
        <f t="shared" si="36"/>
        <v>0.14563106796116504</v>
      </c>
      <c r="K1206" s="2">
        <v>515</v>
      </c>
    </row>
    <row r="1207" spans="1:11" s="48" customFormat="1" ht="12.75">
      <c r="A1207" s="13"/>
      <c r="B1207" s="173">
        <f>SUM(B1189:B1206)</f>
        <v>14825</v>
      </c>
      <c r="C1207" s="13"/>
      <c r="D1207" s="13"/>
      <c r="E1207" s="13" t="s">
        <v>395</v>
      </c>
      <c r="F1207" s="20"/>
      <c r="G1207" s="20"/>
      <c r="H1207" s="46">
        <v>0</v>
      </c>
      <c r="I1207" s="47">
        <f t="shared" si="36"/>
        <v>28.78640776699029</v>
      </c>
      <c r="K1207" s="2">
        <v>515</v>
      </c>
    </row>
    <row r="1208" spans="2:11" ht="12.75">
      <c r="B1208" s="217"/>
      <c r="H1208" s="6">
        <f t="shared" si="35"/>
        <v>0</v>
      </c>
      <c r="I1208" s="24">
        <f t="shared" si="36"/>
        <v>0</v>
      </c>
      <c r="K1208" s="2">
        <v>515</v>
      </c>
    </row>
    <row r="1209" spans="2:11" ht="12.75">
      <c r="B1209" s="217"/>
      <c r="H1209" s="6">
        <f t="shared" si="35"/>
        <v>0</v>
      </c>
      <c r="I1209" s="24">
        <f t="shared" si="36"/>
        <v>0</v>
      </c>
      <c r="K1209" s="2">
        <v>515</v>
      </c>
    </row>
    <row r="1210" spans="2:11" ht="12.75">
      <c r="B1210" s="217">
        <v>5000</v>
      </c>
      <c r="C1210" s="1" t="s">
        <v>484</v>
      </c>
      <c r="D1210" s="14" t="s">
        <v>408</v>
      </c>
      <c r="E1210" s="1" t="s">
        <v>74</v>
      </c>
      <c r="F1210" s="29" t="s">
        <v>485</v>
      </c>
      <c r="G1210" s="29" t="s">
        <v>55</v>
      </c>
      <c r="H1210" s="6">
        <f t="shared" si="35"/>
        <v>-5000</v>
      </c>
      <c r="I1210" s="24">
        <f t="shared" si="36"/>
        <v>9.70873786407767</v>
      </c>
      <c r="K1210" s="2">
        <v>515</v>
      </c>
    </row>
    <row r="1211" spans="1:11" s="48" customFormat="1" ht="12.75">
      <c r="A1211" s="13"/>
      <c r="B1211" s="173">
        <v>5000</v>
      </c>
      <c r="C1211" s="13"/>
      <c r="D1211" s="13"/>
      <c r="E1211" s="13" t="s">
        <v>74</v>
      </c>
      <c r="F1211" s="20"/>
      <c r="G1211" s="20"/>
      <c r="H1211" s="46">
        <v>0</v>
      </c>
      <c r="I1211" s="47">
        <f t="shared" si="36"/>
        <v>9.70873786407767</v>
      </c>
      <c r="K1211" s="2">
        <v>515</v>
      </c>
    </row>
    <row r="1212" spans="2:11" ht="12.75">
      <c r="B1212" s="217"/>
      <c r="H1212" s="6">
        <f t="shared" si="35"/>
        <v>0</v>
      </c>
      <c r="I1212" s="24">
        <f t="shared" si="36"/>
        <v>0</v>
      </c>
      <c r="K1212" s="2">
        <v>515</v>
      </c>
    </row>
    <row r="1213" spans="2:11" ht="12.75">
      <c r="B1213" s="217"/>
      <c r="H1213" s="6">
        <f aca="true" t="shared" si="37" ref="H1213:H1224">H1212-B1213</f>
        <v>0</v>
      </c>
      <c r="I1213" s="24">
        <f t="shared" si="36"/>
        <v>0</v>
      </c>
      <c r="K1213" s="2">
        <v>515</v>
      </c>
    </row>
    <row r="1214" spans="2:11" ht="12.75">
      <c r="B1214" s="221">
        <v>100000</v>
      </c>
      <c r="C1214" s="1" t="s">
        <v>486</v>
      </c>
      <c r="F1214" s="29" t="s">
        <v>306</v>
      </c>
      <c r="G1214" s="29" t="s">
        <v>238</v>
      </c>
      <c r="H1214" s="6">
        <f t="shared" si="37"/>
        <v>-100000</v>
      </c>
      <c r="I1214" s="24">
        <f t="shared" si="36"/>
        <v>194.1747572815534</v>
      </c>
      <c r="K1214" s="2">
        <v>515</v>
      </c>
    </row>
    <row r="1215" spans="2:11" ht="12.75">
      <c r="B1215" s="221">
        <v>35000</v>
      </c>
      <c r="C1215" s="1" t="s">
        <v>487</v>
      </c>
      <c r="F1215" s="29" t="s">
        <v>632</v>
      </c>
      <c r="G1215" s="29" t="s">
        <v>238</v>
      </c>
      <c r="H1215" s="6">
        <f t="shared" si="37"/>
        <v>-135000</v>
      </c>
      <c r="I1215" s="24">
        <f t="shared" si="36"/>
        <v>67.96116504854369</v>
      </c>
      <c r="K1215" s="2">
        <v>515</v>
      </c>
    </row>
    <row r="1216" spans="2:11" ht="12.75">
      <c r="B1216" s="221">
        <v>180000</v>
      </c>
      <c r="C1216" s="1" t="s">
        <v>488</v>
      </c>
      <c r="F1216" s="29" t="s">
        <v>306</v>
      </c>
      <c r="G1216" s="29" t="s">
        <v>238</v>
      </c>
      <c r="H1216" s="6">
        <f t="shared" si="37"/>
        <v>-315000</v>
      </c>
      <c r="I1216" s="24">
        <f t="shared" si="36"/>
        <v>349.5145631067961</v>
      </c>
      <c r="K1216" s="2">
        <v>515</v>
      </c>
    </row>
    <row r="1217" spans="1:11" s="48" customFormat="1" ht="12.75">
      <c r="A1217" s="13"/>
      <c r="B1217" s="173">
        <f>SUM(B1214:B1216)</f>
        <v>315000</v>
      </c>
      <c r="C1217" s="13" t="s">
        <v>307</v>
      </c>
      <c r="D1217" s="13"/>
      <c r="E1217" s="13"/>
      <c r="F1217" s="20"/>
      <c r="G1217" s="20"/>
      <c r="H1217" s="46">
        <v>0</v>
      </c>
      <c r="I1217" s="47">
        <f t="shared" si="36"/>
        <v>611.6504854368932</v>
      </c>
      <c r="K1217" s="2">
        <v>515</v>
      </c>
    </row>
    <row r="1218" spans="2:11" ht="12.75">
      <c r="B1218" s="36"/>
      <c r="C1218" s="14"/>
      <c r="D1218" s="14"/>
      <c r="E1218" s="37"/>
      <c r="G1218" s="38"/>
      <c r="H1218" s="6">
        <f t="shared" si="37"/>
        <v>0</v>
      </c>
      <c r="I1218" s="24">
        <f t="shared" si="36"/>
        <v>0</v>
      </c>
      <c r="K1218" s="2">
        <v>515</v>
      </c>
    </row>
    <row r="1219" spans="2:11" ht="12.75">
      <c r="B1219" s="31"/>
      <c r="C1219" s="14"/>
      <c r="D1219" s="14"/>
      <c r="E1219" s="14"/>
      <c r="G1219" s="32"/>
      <c r="H1219" s="6">
        <f t="shared" si="37"/>
        <v>0</v>
      </c>
      <c r="I1219" s="24">
        <f t="shared" si="36"/>
        <v>0</v>
      </c>
      <c r="K1219" s="2">
        <v>515</v>
      </c>
    </row>
    <row r="1220" spans="1:11" s="17" customFormat="1" ht="12.75">
      <c r="A1220" s="14"/>
      <c r="B1220" s="31"/>
      <c r="C1220" s="14"/>
      <c r="D1220" s="14"/>
      <c r="E1220" s="14"/>
      <c r="F1220" s="29"/>
      <c r="G1220" s="32"/>
      <c r="H1220" s="6">
        <f t="shared" si="37"/>
        <v>0</v>
      </c>
      <c r="I1220" s="43">
        <f t="shared" si="36"/>
        <v>0</v>
      </c>
      <c r="K1220" s="2">
        <v>515</v>
      </c>
    </row>
    <row r="1221" spans="3:11" ht="12.75">
      <c r="C1221" s="14"/>
      <c r="D1221" s="14"/>
      <c r="H1221" s="6">
        <f t="shared" si="37"/>
        <v>0</v>
      </c>
      <c r="I1221" s="24">
        <f aca="true" t="shared" si="38" ref="I1221:I1284">+B1221/K1221</f>
        <v>0</v>
      </c>
      <c r="K1221" s="2">
        <v>515</v>
      </c>
    </row>
    <row r="1222" spans="1:11" s="70" customFormat="1" ht="13.5" thickBot="1">
      <c r="A1222" s="65"/>
      <c r="B1222" s="232">
        <f>+B1230</f>
        <v>91758</v>
      </c>
      <c r="C1222" s="71"/>
      <c r="D1222" s="64" t="s">
        <v>489</v>
      </c>
      <c r="E1222" s="65"/>
      <c r="F1222" s="67"/>
      <c r="G1222" s="67"/>
      <c r="H1222" s="68">
        <f t="shared" si="37"/>
        <v>-91758</v>
      </c>
      <c r="I1222" s="69">
        <f t="shared" si="38"/>
        <v>178.17087378640775</v>
      </c>
      <c r="K1222" s="2">
        <v>515</v>
      </c>
    </row>
    <row r="1223" spans="2:11" ht="12.75">
      <c r="B1223" s="233"/>
      <c r="C1223" s="77"/>
      <c r="D1223" s="78"/>
      <c r="E1223" s="79"/>
      <c r="F1223" s="80"/>
      <c r="G1223" s="80"/>
      <c r="H1223" s="6">
        <v>0</v>
      </c>
      <c r="I1223" s="24">
        <f t="shared" si="38"/>
        <v>0</v>
      </c>
      <c r="K1223" s="2">
        <v>515</v>
      </c>
    </row>
    <row r="1224" spans="2:12" ht="12.75">
      <c r="B1224" s="233"/>
      <c r="C1224" s="77"/>
      <c r="D1224" s="78"/>
      <c r="E1224" s="79"/>
      <c r="F1224" s="80"/>
      <c r="G1224" s="80"/>
      <c r="H1224" s="6">
        <f t="shared" si="37"/>
        <v>0</v>
      </c>
      <c r="I1224" s="24">
        <f t="shared" si="38"/>
        <v>0</v>
      </c>
      <c r="J1224" s="39"/>
      <c r="K1224" s="2">
        <v>515</v>
      </c>
      <c r="L1224" s="42">
        <v>500</v>
      </c>
    </row>
    <row r="1225" spans="2:11" ht="12.75">
      <c r="B1225" s="9">
        <v>1000</v>
      </c>
      <c r="C1225" s="35" t="s">
        <v>1</v>
      </c>
      <c r="D1225" s="14" t="s">
        <v>490</v>
      </c>
      <c r="E1225" s="35" t="s">
        <v>491</v>
      </c>
      <c r="F1225" s="29" t="s">
        <v>492</v>
      </c>
      <c r="G1225" s="33" t="s">
        <v>85</v>
      </c>
      <c r="H1225" s="6">
        <f aca="true" t="shared" si="39" ref="H1225:H1288">H1224-B1225</f>
        <v>-1000</v>
      </c>
      <c r="I1225" s="24">
        <f t="shared" si="38"/>
        <v>1.941747572815534</v>
      </c>
      <c r="K1225" s="2">
        <v>515</v>
      </c>
    </row>
    <row r="1226" spans="2:11" ht="12.75">
      <c r="B1226" s="231">
        <v>2500</v>
      </c>
      <c r="C1226" s="1" t="s">
        <v>493</v>
      </c>
      <c r="D1226" s="1" t="s">
        <v>490</v>
      </c>
      <c r="E1226" s="1" t="s">
        <v>494</v>
      </c>
      <c r="F1226" s="45" t="s">
        <v>495</v>
      </c>
      <c r="G1226" s="29" t="s">
        <v>115</v>
      </c>
      <c r="H1226" s="6">
        <f t="shared" si="39"/>
        <v>-3500</v>
      </c>
      <c r="I1226" s="24">
        <f t="shared" si="38"/>
        <v>4.854368932038835</v>
      </c>
      <c r="K1226" s="2">
        <v>515</v>
      </c>
    </row>
    <row r="1227" spans="2:11" ht="12.75">
      <c r="B1227" s="156">
        <v>83333</v>
      </c>
      <c r="C1227" s="14" t="s">
        <v>1</v>
      </c>
      <c r="D1227" s="1" t="s">
        <v>490</v>
      </c>
      <c r="E1227" s="37"/>
      <c r="F1227" s="29" t="s">
        <v>496</v>
      </c>
      <c r="G1227" s="38" t="s">
        <v>121</v>
      </c>
      <c r="H1227" s="6">
        <f t="shared" si="39"/>
        <v>-86833</v>
      </c>
      <c r="I1227" s="24">
        <f t="shared" si="38"/>
        <v>161.8116504854369</v>
      </c>
      <c r="K1227" s="2">
        <v>515</v>
      </c>
    </row>
    <row r="1228" spans="2:11" ht="12.75">
      <c r="B1228" s="9">
        <v>2400</v>
      </c>
      <c r="C1228" s="1" t="s">
        <v>633</v>
      </c>
      <c r="D1228" s="1" t="s">
        <v>490</v>
      </c>
      <c r="E1228" s="14" t="s">
        <v>395</v>
      </c>
      <c r="F1228" s="32" t="s">
        <v>248</v>
      </c>
      <c r="G1228" s="29" t="s">
        <v>51</v>
      </c>
      <c r="H1228" s="6">
        <f t="shared" si="39"/>
        <v>-89233</v>
      </c>
      <c r="I1228" s="24">
        <f t="shared" si="38"/>
        <v>4.660194174757281</v>
      </c>
      <c r="K1228" s="2">
        <v>515</v>
      </c>
    </row>
    <row r="1229" spans="2:11" ht="12.75">
      <c r="B1229" s="9">
        <v>2525</v>
      </c>
      <c r="C1229" s="1" t="s">
        <v>497</v>
      </c>
      <c r="D1229" s="1" t="s">
        <v>490</v>
      </c>
      <c r="E1229" s="14" t="s">
        <v>395</v>
      </c>
      <c r="F1229" s="32" t="s">
        <v>248</v>
      </c>
      <c r="G1229" s="29" t="s">
        <v>51</v>
      </c>
      <c r="H1229" s="6">
        <f t="shared" si="39"/>
        <v>-91758</v>
      </c>
      <c r="I1229" s="24">
        <f t="shared" si="38"/>
        <v>4.902912621359223</v>
      </c>
      <c r="K1229" s="2">
        <v>515</v>
      </c>
    </row>
    <row r="1230" spans="1:11" s="48" customFormat="1" ht="12.75">
      <c r="A1230" s="13"/>
      <c r="B1230" s="159">
        <f>SUM(B1225:B1229)</f>
        <v>91758</v>
      </c>
      <c r="C1230" s="13"/>
      <c r="D1230" s="13" t="s">
        <v>489</v>
      </c>
      <c r="E1230" s="13"/>
      <c r="F1230" s="20"/>
      <c r="G1230" s="20"/>
      <c r="H1230" s="46">
        <v>0</v>
      </c>
      <c r="I1230" s="47">
        <f t="shared" si="38"/>
        <v>178.17087378640775</v>
      </c>
      <c r="K1230" s="2">
        <v>515</v>
      </c>
    </row>
    <row r="1231" spans="2:11" ht="12.75">
      <c r="B1231" s="31"/>
      <c r="C1231" s="14"/>
      <c r="D1231" s="14"/>
      <c r="E1231" s="14"/>
      <c r="G1231" s="32"/>
      <c r="H1231" s="6">
        <f t="shared" si="39"/>
        <v>0</v>
      </c>
      <c r="I1231" s="24">
        <f t="shared" si="38"/>
        <v>0</v>
      </c>
      <c r="K1231" s="2">
        <v>515</v>
      </c>
    </row>
    <row r="1232" spans="2:11" ht="12.75">
      <c r="B1232" s="31"/>
      <c r="C1232" s="14"/>
      <c r="D1232" s="14"/>
      <c r="E1232" s="14"/>
      <c r="G1232" s="32"/>
      <c r="H1232" s="6">
        <f t="shared" si="39"/>
        <v>0</v>
      </c>
      <c r="I1232" s="24">
        <f t="shared" si="38"/>
        <v>0</v>
      </c>
      <c r="K1232" s="2">
        <v>515</v>
      </c>
    </row>
    <row r="1233" spans="2:11" ht="12.75">
      <c r="B1233" s="31"/>
      <c r="C1233" s="14"/>
      <c r="D1233" s="14"/>
      <c r="E1233" s="14"/>
      <c r="G1233" s="32"/>
      <c r="H1233" s="6">
        <f t="shared" si="39"/>
        <v>0</v>
      </c>
      <c r="I1233" s="24">
        <f t="shared" si="38"/>
        <v>0</v>
      </c>
      <c r="K1233" s="2">
        <v>515</v>
      </c>
    </row>
    <row r="1234" spans="3:11" ht="12.75">
      <c r="C1234" s="14"/>
      <c r="D1234" s="14"/>
      <c r="H1234" s="6">
        <f t="shared" si="39"/>
        <v>0</v>
      </c>
      <c r="I1234" s="24">
        <f t="shared" si="38"/>
        <v>0</v>
      </c>
      <c r="K1234" s="2">
        <v>515</v>
      </c>
    </row>
    <row r="1235" spans="1:11" s="70" customFormat="1" ht="13.5" thickBot="1">
      <c r="A1235" s="65"/>
      <c r="B1235" s="72">
        <f>+B1272+B1279+B1285</f>
        <v>1366300</v>
      </c>
      <c r="C1235" s="65"/>
      <c r="D1235" s="73" t="s">
        <v>640</v>
      </c>
      <c r="E1235" s="65"/>
      <c r="F1235" s="66"/>
      <c r="G1235" s="67"/>
      <c r="H1235" s="68">
        <f t="shared" si="39"/>
        <v>-1366300</v>
      </c>
      <c r="I1235" s="69">
        <f t="shared" si="38"/>
        <v>2653.009708737864</v>
      </c>
      <c r="K1235" s="2">
        <v>515</v>
      </c>
    </row>
    <row r="1236" spans="8:11" ht="12.75">
      <c r="H1236" s="6">
        <v>0</v>
      </c>
      <c r="I1236" s="24">
        <f t="shared" si="38"/>
        <v>0</v>
      </c>
      <c r="K1236" s="2">
        <v>515</v>
      </c>
    </row>
    <row r="1237" spans="2:11" ht="12.75">
      <c r="B1237" s="39"/>
      <c r="C1237" s="40"/>
      <c r="D1237" s="40"/>
      <c r="E1237" s="40"/>
      <c r="G1237" s="41"/>
      <c r="H1237" s="6">
        <f t="shared" si="39"/>
        <v>0</v>
      </c>
      <c r="I1237" s="24">
        <f t="shared" si="38"/>
        <v>0</v>
      </c>
      <c r="K1237" s="2">
        <v>515</v>
      </c>
    </row>
    <row r="1238" spans="2:11" ht="12.75">
      <c r="B1238" s="156">
        <v>5000</v>
      </c>
      <c r="C1238" s="1" t="s">
        <v>0</v>
      </c>
      <c r="D1238" s="14" t="s">
        <v>498</v>
      </c>
      <c r="E1238" s="1" t="s">
        <v>263</v>
      </c>
      <c r="F1238" s="45" t="s">
        <v>499</v>
      </c>
      <c r="G1238" s="33" t="s">
        <v>14</v>
      </c>
      <c r="H1238" s="6">
        <f t="shared" si="39"/>
        <v>-5000</v>
      </c>
      <c r="I1238" s="24">
        <f t="shared" si="38"/>
        <v>9.70873786407767</v>
      </c>
      <c r="K1238" s="2">
        <v>515</v>
      </c>
    </row>
    <row r="1239" spans="2:11" ht="12.75">
      <c r="B1239" s="9">
        <v>7500</v>
      </c>
      <c r="C1239" s="1" t="s">
        <v>0</v>
      </c>
      <c r="D1239" s="1" t="s">
        <v>498</v>
      </c>
      <c r="E1239" s="1" t="s">
        <v>263</v>
      </c>
      <c r="F1239" s="45" t="s">
        <v>500</v>
      </c>
      <c r="G1239" s="29" t="s">
        <v>16</v>
      </c>
      <c r="H1239" s="6">
        <f t="shared" si="39"/>
        <v>-12500</v>
      </c>
      <c r="I1239" s="24">
        <f t="shared" si="38"/>
        <v>14.563106796116505</v>
      </c>
      <c r="K1239" s="2">
        <v>515</v>
      </c>
    </row>
    <row r="1240" spans="2:11" ht="12.75">
      <c r="B1240" s="9">
        <v>2500</v>
      </c>
      <c r="C1240" s="1" t="s">
        <v>0</v>
      </c>
      <c r="D1240" s="1" t="s">
        <v>498</v>
      </c>
      <c r="E1240" s="1" t="s">
        <v>263</v>
      </c>
      <c r="F1240" s="45" t="s">
        <v>501</v>
      </c>
      <c r="G1240" s="29" t="s">
        <v>21</v>
      </c>
      <c r="H1240" s="6">
        <f t="shared" si="39"/>
        <v>-15000</v>
      </c>
      <c r="I1240" s="24">
        <f t="shared" si="38"/>
        <v>4.854368932038835</v>
      </c>
      <c r="K1240" s="2">
        <v>515</v>
      </c>
    </row>
    <row r="1241" spans="2:11" ht="12.75">
      <c r="B1241" s="9">
        <v>5000</v>
      </c>
      <c r="C1241" s="1" t="s">
        <v>0</v>
      </c>
      <c r="D1241" s="1" t="s">
        <v>498</v>
      </c>
      <c r="E1241" s="1" t="s">
        <v>263</v>
      </c>
      <c r="F1241" s="45" t="s">
        <v>502</v>
      </c>
      <c r="G1241" s="29" t="s">
        <v>23</v>
      </c>
      <c r="H1241" s="6">
        <f t="shared" si="39"/>
        <v>-20000</v>
      </c>
      <c r="I1241" s="24">
        <f t="shared" si="38"/>
        <v>9.70873786407767</v>
      </c>
      <c r="K1241" s="2">
        <v>515</v>
      </c>
    </row>
    <row r="1242" spans="2:11" ht="12.75">
      <c r="B1242" s="9">
        <v>5000</v>
      </c>
      <c r="C1242" s="1" t="s">
        <v>0</v>
      </c>
      <c r="D1242" s="1" t="s">
        <v>498</v>
      </c>
      <c r="E1242" s="1" t="s">
        <v>263</v>
      </c>
      <c r="F1242" s="45" t="s">
        <v>503</v>
      </c>
      <c r="G1242" s="29" t="s">
        <v>35</v>
      </c>
      <c r="H1242" s="6">
        <f t="shared" si="39"/>
        <v>-25000</v>
      </c>
      <c r="I1242" s="24">
        <f t="shared" si="38"/>
        <v>9.70873786407767</v>
      </c>
      <c r="K1242" s="2">
        <v>515</v>
      </c>
    </row>
    <row r="1243" spans="2:11" ht="12.75">
      <c r="B1243" s="9">
        <v>7500</v>
      </c>
      <c r="C1243" s="1" t="s">
        <v>0</v>
      </c>
      <c r="D1243" s="1" t="s">
        <v>498</v>
      </c>
      <c r="E1243" s="1" t="s">
        <v>263</v>
      </c>
      <c r="F1243" s="45" t="s">
        <v>504</v>
      </c>
      <c r="G1243" s="29" t="s">
        <v>37</v>
      </c>
      <c r="H1243" s="6">
        <f t="shared" si="39"/>
        <v>-32500</v>
      </c>
      <c r="I1243" s="24">
        <f t="shared" si="38"/>
        <v>14.563106796116505</v>
      </c>
      <c r="K1243" s="2">
        <v>515</v>
      </c>
    </row>
    <row r="1244" spans="2:11" ht="12.75">
      <c r="B1244" s="9">
        <v>12500</v>
      </c>
      <c r="C1244" s="1" t="s">
        <v>0</v>
      </c>
      <c r="D1244" s="1" t="s">
        <v>498</v>
      </c>
      <c r="E1244" s="1" t="s">
        <v>263</v>
      </c>
      <c r="F1244" s="45" t="s">
        <v>505</v>
      </c>
      <c r="G1244" s="29" t="s">
        <v>42</v>
      </c>
      <c r="H1244" s="6">
        <f t="shared" si="39"/>
        <v>-45000</v>
      </c>
      <c r="I1244" s="24">
        <f t="shared" si="38"/>
        <v>24.271844660194176</v>
      </c>
      <c r="K1244" s="2">
        <v>515</v>
      </c>
    </row>
    <row r="1245" spans="2:11" ht="12.75">
      <c r="B1245" s="9">
        <v>12500</v>
      </c>
      <c r="C1245" s="1" t="s">
        <v>0</v>
      </c>
      <c r="D1245" s="1" t="s">
        <v>498</v>
      </c>
      <c r="E1245" s="1" t="s">
        <v>263</v>
      </c>
      <c r="F1245" s="45" t="s">
        <v>506</v>
      </c>
      <c r="G1245" s="29" t="s">
        <v>47</v>
      </c>
      <c r="H1245" s="6">
        <f t="shared" si="39"/>
        <v>-57500</v>
      </c>
      <c r="I1245" s="24">
        <f t="shared" si="38"/>
        <v>24.271844660194176</v>
      </c>
      <c r="K1245" s="2">
        <v>515</v>
      </c>
    </row>
    <row r="1246" spans="2:11" ht="12.75">
      <c r="B1246" s="9">
        <v>7500</v>
      </c>
      <c r="C1246" s="1" t="s">
        <v>0</v>
      </c>
      <c r="D1246" s="1" t="s">
        <v>498</v>
      </c>
      <c r="E1246" s="1" t="s">
        <v>263</v>
      </c>
      <c r="F1246" s="45" t="s">
        <v>507</v>
      </c>
      <c r="G1246" s="29" t="s">
        <v>51</v>
      </c>
      <c r="H1246" s="6">
        <f t="shared" si="39"/>
        <v>-65000</v>
      </c>
      <c r="I1246" s="24">
        <f t="shared" si="38"/>
        <v>14.563106796116505</v>
      </c>
      <c r="K1246" s="2">
        <v>515</v>
      </c>
    </row>
    <row r="1247" spans="2:11" ht="12.75">
      <c r="B1247" s="9">
        <v>7500</v>
      </c>
      <c r="C1247" s="1" t="s">
        <v>0</v>
      </c>
      <c r="D1247" s="1" t="s">
        <v>498</v>
      </c>
      <c r="E1247" s="1" t="s">
        <v>263</v>
      </c>
      <c r="F1247" s="45" t="s">
        <v>508</v>
      </c>
      <c r="G1247" s="29" t="s">
        <v>53</v>
      </c>
      <c r="H1247" s="6">
        <f t="shared" si="39"/>
        <v>-72500</v>
      </c>
      <c r="I1247" s="24">
        <f t="shared" si="38"/>
        <v>14.563106796116505</v>
      </c>
      <c r="K1247" s="2">
        <v>515</v>
      </c>
    </row>
    <row r="1248" spans="2:11" ht="12.75">
      <c r="B1248" s="9">
        <v>8000</v>
      </c>
      <c r="C1248" s="1" t="s">
        <v>0</v>
      </c>
      <c r="D1248" s="1" t="s">
        <v>498</v>
      </c>
      <c r="E1248" s="1" t="s">
        <v>263</v>
      </c>
      <c r="F1248" s="45" t="s">
        <v>509</v>
      </c>
      <c r="G1248" s="29" t="s">
        <v>55</v>
      </c>
      <c r="H1248" s="6">
        <f t="shared" si="39"/>
        <v>-80500</v>
      </c>
      <c r="I1248" s="24">
        <f t="shared" si="38"/>
        <v>15.533980582524272</v>
      </c>
      <c r="K1248" s="2">
        <v>515</v>
      </c>
    </row>
    <row r="1249" spans="2:11" ht="12.75">
      <c r="B1249" s="9">
        <v>5500</v>
      </c>
      <c r="C1249" s="1" t="s">
        <v>0</v>
      </c>
      <c r="D1249" s="1" t="s">
        <v>498</v>
      </c>
      <c r="E1249" s="1" t="s">
        <v>263</v>
      </c>
      <c r="F1249" s="45" t="s">
        <v>510</v>
      </c>
      <c r="G1249" s="29" t="s">
        <v>152</v>
      </c>
      <c r="H1249" s="6">
        <f t="shared" si="39"/>
        <v>-86000</v>
      </c>
      <c r="I1249" s="24">
        <f t="shared" si="38"/>
        <v>10.679611650485437</v>
      </c>
      <c r="K1249" s="2">
        <v>515</v>
      </c>
    </row>
    <row r="1250" spans="2:11" ht="12.75">
      <c r="B1250" s="9">
        <v>4500</v>
      </c>
      <c r="C1250" s="1" t="s">
        <v>0</v>
      </c>
      <c r="D1250" s="1" t="s">
        <v>498</v>
      </c>
      <c r="E1250" s="1" t="s">
        <v>263</v>
      </c>
      <c r="F1250" s="45" t="s">
        <v>511</v>
      </c>
      <c r="G1250" s="29" t="s">
        <v>159</v>
      </c>
      <c r="H1250" s="6">
        <f t="shared" si="39"/>
        <v>-90500</v>
      </c>
      <c r="I1250" s="24">
        <f t="shared" si="38"/>
        <v>8.737864077669903</v>
      </c>
      <c r="K1250" s="2">
        <v>515</v>
      </c>
    </row>
    <row r="1251" spans="2:11" ht="12.75">
      <c r="B1251" s="9">
        <v>4000</v>
      </c>
      <c r="C1251" s="1" t="s">
        <v>0</v>
      </c>
      <c r="D1251" s="1" t="s">
        <v>498</v>
      </c>
      <c r="E1251" s="1" t="s">
        <v>263</v>
      </c>
      <c r="F1251" s="45" t="s">
        <v>512</v>
      </c>
      <c r="G1251" s="29" t="s">
        <v>85</v>
      </c>
      <c r="H1251" s="6">
        <f t="shared" si="39"/>
        <v>-94500</v>
      </c>
      <c r="I1251" s="24">
        <f t="shared" si="38"/>
        <v>7.766990291262136</v>
      </c>
      <c r="K1251" s="2">
        <v>515</v>
      </c>
    </row>
    <row r="1252" spans="2:11" ht="12.75">
      <c r="B1252" s="9">
        <v>7000</v>
      </c>
      <c r="C1252" s="1" t="s">
        <v>0</v>
      </c>
      <c r="D1252" s="1" t="s">
        <v>498</v>
      </c>
      <c r="E1252" s="1" t="s">
        <v>263</v>
      </c>
      <c r="F1252" s="45" t="s">
        <v>513</v>
      </c>
      <c r="G1252" s="29" t="s">
        <v>80</v>
      </c>
      <c r="H1252" s="6">
        <f t="shared" si="39"/>
        <v>-101500</v>
      </c>
      <c r="I1252" s="24">
        <f t="shared" si="38"/>
        <v>13.592233009708737</v>
      </c>
      <c r="K1252" s="2">
        <v>515</v>
      </c>
    </row>
    <row r="1253" spans="2:11" ht="12.75">
      <c r="B1253" s="9">
        <v>15000</v>
      </c>
      <c r="C1253" s="1" t="s">
        <v>0</v>
      </c>
      <c r="D1253" s="1" t="s">
        <v>498</v>
      </c>
      <c r="E1253" s="1" t="s">
        <v>263</v>
      </c>
      <c r="F1253" s="45" t="s">
        <v>514</v>
      </c>
      <c r="G1253" s="29" t="s">
        <v>82</v>
      </c>
      <c r="H1253" s="6">
        <f t="shared" si="39"/>
        <v>-116500</v>
      </c>
      <c r="I1253" s="24">
        <f t="shared" si="38"/>
        <v>29.12621359223301</v>
      </c>
      <c r="K1253" s="2">
        <v>515</v>
      </c>
    </row>
    <row r="1254" spans="2:11" ht="12.75">
      <c r="B1254" s="9">
        <v>4000</v>
      </c>
      <c r="C1254" s="1" t="s">
        <v>0</v>
      </c>
      <c r="D1254" s="1" t="s">
        <v>498</v>
      </c>
      <c r="E1254" s="1" t="s">
        <v>263</v>
      </c>
      <c r="F1254" s="45" t="s">
        <v>515</v>
      </c>
      <c r="G1254" s="29" t="s">
        <v>168</v>
      </c>
      <c r="H1254" s="6">
        <f t="shared" si="39"/>
        <v>-120500</v>
      </c>
      <c r="I1254" s="24">
        <f t="shared" si="38"/>
        <v>7.766990291262136</v>
      </c>
      <c r="K1254" s="2">
        <v>515</v>
      </c>
    </row>
    <row r="1255" spans="2:11" ht="12.75">
      <c r="B1255" s="9">
        <v>2000</v>
      </c>
      <c r="C1255" s="1" t="s">
        <v>0</v>
      </c>
      <c r="D1255" s="1" t="s">
        <v>498</v>
      </c>
      <c r="E1255" s="1" t="s">
        <v>263</v>
      </c>
      <c r="F1255" s="45" t="s">
        <v>516</v>
      </c>
      <c r="G1255" s="29" t="s">
        <v>108</v>
      </c>
      <c r="H1255" s="6">
        <f t="shared" si="39"/>
        <v>-122500</v>
      </c>
      <c r="I1255" s="24">
        <f t="shared" si="38"/>
        <v>3.883495145631068</v>
      </c>
      <c r="K1255" s="2">
        <v>515</v>
      </c>
    </row>
    <row r="1256" spans="2:11" ht="12.75">
      <c r="B1256" s="9">
        <v>5000</v>
      </c>
      <c r="C1256" s="1" t="s">
        <v>0</v>
      </c>
      <c r="D1256" s="1" t="s">
        <v>498</v>
      </c>
      <c r="E1256" s="1" t="s">
        <v>263</v>
      </c>
      <c r="F1256" s="45" t="s">
        <v>517</v>
      </c>
      <c r="G1256" s="29" t="s">
        <v>111</v>
      </c>
      <c r="H1256" s="6">
        <f t="shared" si="39"/>
        <v>-127500</v>
      </c>
      <c r="I1256" s="24">
        <f t="shared" si="38"/>
        <v>9.70873786407767</v>
      </c>
      <c r="K1256" s="2">
        <v>515</v>
      </c>
    </row>
    <row r="1257" spans="2:11" ht="12.75">
      <c r="B1257" s="9">
        <v>2500</v>
      </c>
      <c r="C1257" s="1" t="s">
        <v>0</v>
      </c>
      <c r="D1257" s="1" t="s">
        <v>498</v>
      </c>
      <c r="E1257" s="1" t="s">
        <v>263</v>
      </c>
      <c r="F1257" s="29" t="s">
        <v>518</v>
      </c>
      <c r="G1257" s="29" t="s">
        <v>106</v>
      </c>
      <c r="H1257" s="6">
        <f t="shared" si="39"/>
        <v>-130000</v>
      </c>
      <c r="I1257" s="24">
        <f t="shared" si="38"/>
        <v>4.854368932038835</v>
      </c>
      <c r="K1257" s="2">
        <v>515</v>
      </c>
    </row>
    <row r="1258" spans="2:11" ht="12.75">
      <c r="B1258" s="231">
        <v>5000</v>
      </c>
      <c r="C1258" s="1" t="s">
        <v>0</v>
      </c>
      <c r="D1258" s="1" t="s">
        <v>498</v>
      </c>
      <c r="E1258" s="1" t="s">
        <v>263</v>
      </c>
      <c r="F1258" s="45" t="s">
        <v>519</v>
      </c>
      <c r="G1258" s="29" t="s">
        <v>115</v>
      </c>
      <c r="H1258" s="6">
        <f t="shared" si="39"/>
        <v>-135000</v>
      </c>
      <c r="I1258" s="24">
        <f t="shared" si="38"/>
        <v>9.70873786407767</v>
      </c>
      <c r="K1258" s="2">
        <v>515</v>
      </c>
    </row>
    <row r="1259" spans="2:11" ht="12.75">
      <c r="B1259" s="9">
        <v>7500</v>
      </c>
      <c r="C1259" s="1" t="s">
        <v>0</v>
      </c>
      <c r="D1259" s="1" t="s">
        <v>498</v>
      </c>
      <c r="E1259" s="1" t="s">
        <v>263</v>
      </c>
      <c r="F1259" s="45" t="s">
        <v>520</v>
      </c>
      <c r="G1259" s="29" t="s">
        <v>118</v>
      </c>
      <c r="H1259" s="6">
        <f t="shared" si="39"/>
        <v>-142500</v>
      </c>
      <c r="I1259" s="24">
        <f t="shared" si="38"/>
        <v>14.563106796116505</v>
      </c>
      <c r="K1259" s="2">
        <v>515</v>
      </c>
    </row>
    <row r="1260" spans="2:11" ht="12.75">
      <c r="B1260" s="9">
        <v>2500</v>
      </c>
      <c r="C1260" s="1" t="s">
        <v>0</v>
      </c>
      <c r="D1260" s="1" t="s">
        <v>498</v>
      </c>
      <c r="E1260" s="1" t="s">
        <v>263</v>
      </c>
      <c r="F1260" s="45" t="s">
        <v>521</v>
      </c>
      <c r="G1260" s="29" t="s">
        <v>120</v>
      </c>
      <c r="H1260" s="6">
        <f t="shared" si="39"/>
        <v>-145000</v>
      </c>
      <c r="I1260" s="24">
        <f t="shared" si="38"/>
        <v>4.854368932038835</v>
      </c>
      <c r="K1260" s="2">
        <v>515</v>
      </c>
    </row>
    <row r="1261" spans="2:11" ht="12.75">
      <c r="B1261" s="9">
        <v>10000</v>
      </c>
      <c r="C1261" s="1" t="s">
        <v>0</v>
      </c>
      <c r="D1261" s="1" t="s">
        <v>498</v>
      </c>
      <c r="E1261" s="1" t="s">
        <v>263</v>
      </c>
      <c r="F1261" s="45" t="s">
        <v>522</v>
      </c>
      <c r="G1261" s="29" t="s">
        <v>121</v>
      </c>
      <c r="H1261" s="6">
        <f t="shared" si="39"/>
        <v>-155000</v>
      </c>
      <c r="I1261" s="24">
        <f t="shared" si="38"/>
        <v>19.41747572815534</v>
      </c>
      <c r="K1261" s="2">
        <v>515</v>
      </c>
    </row>
    <row r="1262" spans="2:11" ht="12.75">
      <c r="B1262" s="9">
        <v>7000</v>
      </c>
      <c r="C1262" s="1" t="s">
        <v>0</v>
      </c>
      <c r="D1262" s="1" t="s">
        <v>498</v>
      </c>
      <c r="E1262" s="1" t="s">
        <v>494</v>
      </c>
      <c r="F1262" s="45" t="s">
        <v>523</v>
      </c>
      <c r="G1262" s="29" t="s">
        <v>121</v>
      </c>
      <c r="H1262" s="6">
        <f t="shared" si="39"/>
        <v>-162000</v>
      </c>
      <c r="I1262" s="24">
        <f t="shared" si="38"/>
        <v>13.592233009708737</v>
      </c>
      <c r="K1262" s="2">
        <v>515</v>
      </c>
    </row>
    <row r="1263" spans="2:11" ht="12.75">
      <c r="B1263" s="9">
        <v>5000</v>
      </c>
      <c r="C1263" s="1" t="s">
        <v>0</v>
      </c>
      <c r="D1263" s="1" t="s">
        <v>498</v>
      </c>
      <c r="E1263" s="1" t="s">
        <v>263</v>
      </c>
      <c r="F1263" s="45" t="s">
        <v>524</v>
      </c>
      <c r="G1263" s="29" t="s">
        <v>238</v>
      </c>
      <c r="H1263" s="6">
        <f t="shared" si="39"/>
        <v>-167000</v>
      </c>
      <c r="I1263" s="24">
        <f t="shared" si="38"/>
        <v>9.70873786407767</v>
      </c>
      <c r="K1263" s="2">
        <v>515</v>
      </c>
    </row>
    <row r="1264" spans="2:11" ht="12.75">
      <c r="B1264" s="9">
        <v>5000</v>
      </c>
      <c r="C1264" s="1" t="s">
        <v>0</v>
      </c>
      <c r="D1264" s="1" t="s">
        <v>498</v>
      </c>
      <c r="E1264" s="1" t="s">
        <v>494</v>
      </c>
      <c r="F1264" s="29" t="s">
        <v>525</v>
      </c>
      <c r="G1264" s="29" t="s">
        <v>238</v>
      </c>
      <c r="H1264" s="6">
        <f t="shared" si="39"/>
        <v>-172000</v>
      </c>
      <c r="I1264" s="24">
        <f t="shared" si="38"/>
        <v>9.70873786407767</v>
      </c>
      <c r="K1264" s="2">
        <v>515</v>
      </c>
    </row>
    <row r="1265" spans="2:11" ht="12.75">
      <c r="B1265" s="9">
        <v>5000</v>
      </c>
      <c r="C1265" s="1" t="s">
        <v>0</v>
      </c>
      <c r="D1265" s="1" t="s">
        <v>498</v>
      </c>
      <c r="E1265" s="1" t="s">
        <v>263</v>
      </c>
      <c r="F1265" s="45" t="s">
        <v>526</v>
      </c>
      <c r="G1265" s="29" t="s">
        <v>220</v>
      </c>
      <c r="H1265" s="6">
        <f t="shared" si="39"/>
        <v>-177000</v>
      </c>
      <c r="I1265" s="24">
        <f t="shared" si="38"/>
        <v>9.70873786407767</v>
      </c>
      <c r="K1265" s="2">
        <v>515</v>
      </c>
    </row>
    <row r="1266" spans="2:11" ht="12.75">
      <c r="B1266" s="9">
        <v>12000</v>
      </c>
      <c r="C1266" s="1" t="s">
        <v>0</v>
      </c>
      <c r="D1266" s="1" t="s">
        <v>498</v>
      </c>
      <c r="E1266" s="1" t="s">
        <v>494</v>
      </c>
      <c r="F1266" s="45" t="s">
        <v>527</v>
      </c>
      <c r="G1266" s="29" t="s">
        <v>220</v>
      </c>
      <c r="H1266" s="6">
        <f t="shared" si="39"/>
        <v>-189000</v>
      </c>
      <c r="I1266" s="24">
        <f t="shared" si="38"/>
        <v>23.300970873786408</v>
      </c>
      <c r="K1266" s="2">
        <v>515</v>
      </c>
    </row>
    <row r="1267" spans="2:11" ht="12.75">
      <c r="B1267" s="9">
        <v>2500</v>
      </c>
      <c r="C1267" s="1" t="s">
        <v>0</v>
      </c>
      <c r="D1267" s="1" t="s">
        <v>498</v>
      </c>
      <c r="E1267" s="1" t="s">
        <v>263</v>
      </c>
      <c r="F1267" s="29" t="s">
        <v>528</v>
      </c>
      <c r="G1267" s="29" t="s">
        <v>125</v>
      </c>
      <c r="H1267" s="6">
        <f t="shared" si="39"/>
        <v>-191500</v>
      </c>
      <c r="I1267" s="24">
        <f t="shared" si="38"/>
        <v>4.854368932038835</v>
      </c>
      <c r="K1267" s="2">
        <v>515</v>
      </c>
    </row>
    <row r="1268" spans="2:11" ht="12.75">
      <c r="B1268" s="9">
        <v>5000</v>
      </c>
      <c r="C1268" s="1" t="s">
        <v>0</v>
      </c>
      <c r="D1268" s="1" t="s">
        <v>498</v>
      </c>
      <c r="E1268" s="1" t="s">
        <v>494</v>
      </c>
      <c r="F1268" s="29" t="s">
        <v>529</v>
      </c>
      <c r="G1268" s="29" t="s">
        <v>125</v>
      </c>
      <c r="H1268" s="6">
        <f t="shared" si="39"/>
        <v>-196500</v>
      </c>
      <c r="I1268" s="24">
        <f t="shared" si="38"/>
        <v>9.70873786407767</v>
      </c>
      <c r="K1268" s="2">
        <v>515</v>
      </c>
    </row>
    <row r="1269" spans="2:11" ht="12.75">
      <c r="B1269" s="9">
        <v>5000</v>
      </c>
      <c r="C1269" s="14" t="s">
        <v>0</v>
      </c>
      <c r="D1269" s="14" t="s">
        <v>498</v>
      </c>
      <c r="E1269" s="1" t="s">
        <v>494</v>
      </c>
      <c r="F1269" s="29" t="s">
        <v>530</v>
      </c>
      <c r="G1269" s="29" t="s">
        <v>119</v>
      </c>
      <c r="H1269" s="6">
        <f t="shared" si="39"/>
        <v>-201500</v>
      </c>
      <c r="I1269" s="24">
        <f t="shared" si="38"/>
        <v>9.70873786407767</v>
      </c>
      <c r="K1269" s="2">
        <v>515</v>
      </c>
    </row>
    <row r="1270" spans="2:11" ht="12.75">
      <c r="B1270" s="156">
        <v>5000</v>
      </c>
      <c r="C1270" s="14" t="s">
        <v>0</v>
      </c>
      <c r="D1270" s="14" t="s">
        <v>498</v>
      </c>
      <c r="E1270" s="1" t="s">
        <v>494</v>
      </c>
      <c r="F1270" s="29" t="s">
        <v>531</v>
      </c>
      <c r="G1270" s="33" t="s">
        <v>120</v>
      </c>
      <c r="H1270" s="6">
        <f t="shared" si="39"/>
        <v>-206500</v>
      </c>
      <c r="I1270" s="24">
        <f t="shared" si="38"/>
        <v>9.70873786407767</v>
      </c>
      <c r="K1270" s="2">
        <v>515</v>
      </c>
    </row>
    <row r="1271" spans="2:11" ht="12.75">
      <c r="B1271" s="156">
        <v>2500</v>
      </c>
      <c r="C1271" s="14" t="s">
        <v>0</v>
      </c>
      <c r="D1271" s="14" t="s">
        <v>498</v>
      </c>
      <c r="E1271" s="1" t="s">
        <v>263</v>
      </c>
      <c r="F1271" s="29" t="s">
        <v>532</v>
      </c>
      <c r="G1271" s="33" t="s">
        <v>120</v>
      </c>
      <c r="H1271" s="6">
        <f t="shared" si="39"/>
        <v>-209000</v>
      </c>
      <c r="I1271" s="24">
        <f t="shared" si="38"/>
        <v>4.854368932038835</v>
      </c>
      <c r="K1271" s="2">
        <v>515</v>
      </c>
    </row>
    <row r="1272" spans="1:11" s="48" customFormat="1" ht="12.75">
      <c r="A1272" s="13"/>
      <c r="B1272" s="159">
        <f>SUM(B1238:B1271)</f>
        <v>209000</v>
      </c>
      <c r="C1272" s="13" t="s">
        <v>0</v>
      </c>
      <c r="D1272" s="13"/>
      <c r="E1272" s="13"/>
      <c r="F1272" s="20"/>
      <c r="G1272" s="20"/>
      <c r="H1272" s="46">
        <v>0</v>
      </c>
      <c r="I1272" s="47">
        <f t="shared" si="38"/>
        <v>405.8252427184466</v>
      </c>
      <c r="K1272" s="2">
        <v>515</v>
      </c>
    </row>
    <row r="1273" spans="2:11" ht="12.75">
      <c r="B1273" s="9"/>
      <c r="H1273" s="6">
        <f t="shared" si="39"/>
        <v>0</v>
      </c>
      <c r="I1273" s="24">
        <f t="shared" si="38"/>
        <v>0</v>
      </c>
      <c r="K1273" s="2">
        <v>515</v>
      </c>
    </row>
    <row r="1274" spans="2:11" ht="12.75">
      <c r="B1274" s="9"/>
      <c r="H1274" s="6">
        <f t="shared" si="39"/>
        <v>0</v>
      </c>
      <c r="I1274" s="24">
        <f t="shared" si="38"/>
        <v>0</v>
      </c>
      <c r="K1274" s="2">
        <v>515</v>
      </c>
    </row>
    <row r="1275" spans="2:11" ht="12.75">
      <c r="B1275" s="9">
        <v>2000</v>
      </c>
      <c r="C1275" s="1" t="s">
        <v>25</v>
      </c>
      <c r="D1275" s="1" t="s">
        <v>498</v>
      </c>
      <c r="F1275" s="29" t="s">
        <v>533</v>
      </c>
      <c r="G1275" s="29" t="s">
        <v>121</v>
      </c>
      <c r="H1275" s="6">
        <f t="shared" si="39"/>
        <v>-2000</v>
      </c>
      <c r="I1275" s="24">
        <f t="shared" si="38"/>
        <v>3.883495145631068</v>
      </c>
      <c r="K1275" s="2">
        <v>515</v>
      </c>
    </row>
    <row r="1276" spans="2:11" ht="12.75">
      <c r="B1276" s="9">
        <v>1800</v>
      </c>
      <c r="C1276" s="1" t="s">
        <v>25</v>
      </c>
      <c r="D1276" s="1" t="s">
        <v>498</v>
      </c>
      <c r="F1276" s="29" t="s">
        <v>533</v>
      </c>
      <c r="G1276" s="29" t="s">
        <v>238</v>
      </c>
      <c r="H1276" s="6">
        <f t="shared" si="39"/>
        <v>-3800</v>
      </c>
      <c r="I1276" s="24">
        <f t="shared" si="38"/>
        <v>3.495145631067961</v>
      </c>
      <c r="K1276" s="2">
        <v>515</v>
      </c>
    </row>
    <row r="1277" spans="2:11" ht="12.75">
      <c r="B1277" s="9">
        <v>1500</v>
      </c>
      <c r="C1277" s="1" t="s">
        <v>25</v>
      </c>
      <c r="D1277" s="1" t="s">
        <v>498</v>
      </c>
      <c r="F1277" s="29" t="s">
        <v>533</v>
      </c>
      <c r="G1277" s="29" t="s">
        <v>220</v>
      </c>
      <c r="H1277" s="6">
        <f t="shared" si="39"/>
        <v>-5300</v>
      </c>
      <c r="I1277" s="24">
        <f t="shared" si="38"/>
        <v>2.912621359223301</v>
      </c>
      <c r="K1277" s="2">
        <v>515</v>
      </c>
    </row>
    <row r="1278" spans="2:11" ht="12.75">
      <c r="B1278" s="9">
        <v>2000</v>
      </c>
      <c r="C1278" s="1" t="s">
        <v>25</v>
      </c>
      <c r="D1278" s="1" t="s">
        <v>498</v>
      </c>
      <c r="F1278" s="29" t="s">
        <v>533</v>
      </c>
      <c r="G1278" s="29" t="s">
        <v>125</v>
      </c>
      <c r="H1278" s="6">
        <f t="shared" si="39"/>
        <v>-7300</v>
      </c>
      <c r="I1278" s="24">
        <f t="shared" si="38"/>
        <v>3.883495145631068</v>
      </c>
      <c r="K1278" s="2">
        <v>515</v>
      </c>
    </row>
    <row r="1279" spans="1:11" s="48" customFormat="1" ht="12.75">
      <c r="A1279" s="13"/>
      <c r="B1279" s="159">
        <f>SUM(B1275:B1278)</f>
        <v>7300</v>
      </c>
      <c r="C1279" s="13" t="s">
        <v>25</v>
      </c>
      <c r="D1279" s="13"/>
      <c r="E1279" s="13"/>
      <c r="F1279" s="20"/>
      <c r="G1279" s="20" t="s">
        <v>125</v>
      </c>
      <c r="H1279" s="46">
        <v>0</v>
      </c>
      <c r="I1279" s="47">
        <f t="shared" si="38"/>
        <v>14.174757281553399</v>
      </c>
      <c r="K1279" s="2">
        <v>515</v>
      </c>
    </row>
    <row r="1280" spans="8:11" ht="12.75">
      <c r="H1280" s="6">
        <f t="shared" si="39"/>
        <v>0</v>
      </c>
      <c r="I1280" s="24">
        <f t="shared" si="38"/>
        <v>0</v>
      </c>
      <c r="K1280" s="2">
        <v>515</v>
      </c>
    </row>
    <row r="1281" spans="8:11" ht="12.75">
      <c r="H1281" s="6">
        <f t="shared" si="39"/>
        <v>0</v>
      </c>
      <c r="I1281" s="24">
        <f t="shared" si="38"/>
        <v>0</v>
      </c>
      <c r="K1281" s="2">
        <v>515</v>
      </c>
    </row>
    <row r="1282" spans="2:11" ht="12.75">
      <c r="B1282" s="205">
        <v>300000</v>
      </c>
      <c r="C1282" s="1" t="s">
        <v>534</v>
      </c>
      <c r="D1282" s="1" t="s">
        <v>498</v>
      </c>
      <c r="F1282" s="29" t="s">
        <v>306</v>
      </c>
      <c r="G1282" s="29" t="s">
        <v>238</v>
      </c>
      <c r="H1282" s="6">
        <f t="shared" si="39"/>
        <v>-300000</v>
      </c>
      <c r="I1282" s="24">
        <f t="shared" si="38"/>
        <v>582.5242718446602</v>
      </c>
      <c r="K1282" s="2">
        <v>515</v>
      </c>
    </row>
    <row r="1283" spans="2:11" ht="12.75">
      <c r="B1283" s="224">
        <v>800000</v>
      </c>
      <c r="C1283" s="1" t="s">
        <v>535</v>
      </c>
      <c r="D1283" s="1" t="s">
        <v>498</v>
      </c>
      <c r="E1283" s="1" t="s">
        <v>536</v>
      </c>
      <c r="F1283" s="29" t="s">
        <v>537</v>
      </c>
      <c r="G1283" s="29" t="s">
        <v>14</v>
      </c>
      <c r="H1283" s="6">
        <f t="shared" si="39"/>
        <v>-1100000</v>
      </c>
      <c r="I1283" s="24">
        <f t="shared" si="38"/>
        <v>1553.3980582524273</v>
      </c>
      <c r="K1283" s="2">
        <v>515</v>
      </c>
    </row>
    <row r="1284" spans="2:11" ht="12.75">
      <c r="B1284" s="9">
        <v>50000</v>
      </c>
      <c r="C1284" s="1" t="s">
        <v>538</v>
      </c>
      <c r="D1284" s="1" t="s">
        <v>498</v>
      </c>
      <c r="F1284" s="29" t="s">
        <v>602</v>
      </c>
      <c r="G1284" s="29" t="s">
        <v>14</v>
      </c>
      <c r="H1284" s="6">
        <f t="shared" si="39"/>
        <v>-1150000</v>
      </c>
      <c r="I1284" s="24">
        <f t="shared" si="38"/>
        <v>97.0873786407767</v>
      </c>
      <c r="K1284" s="2">
        <v>515</v>
      </c>
    </row>
    <row r="1285" spans="1:11" s="48" customFormat="1" ht="12.75">
      <c r="A1285" s="13"/>
      <c r="B1285" s="46">
        <f>SUM(B1282:B1284)</f>
        <v>1150000</v>
      </c>
      <c r="C1285" s="13"/>
      <c r="D1285" s="13"/>
      <c r="E1285" s="13"/>
      <c r="F1285" s="20"/>
      <c r="G1285" s="20"/>
      <c r="H1285" s="46">
        <v>0</v>
      </c>
      <c r="I1285" s="47">
        <f aca="true" t="shared" si="40" ref="I1285:I1348">+B1285/K1285</f>
        <v>2233.009708737864</v>
      </c>
      <c r="K1285" s="2">
        <v>515</v>
      </c>
    </row>
    <row r="1286" spans="8:11" ht="12.75">
      <c r="H1286" s="6">
        <f t="shared" si="39"/>
        <v>0</v>
      </c>
      <c r="I1286" s="24">
        <f t="shared" si="40"/>
        <v>0</v>
      </c>
      <c r="K1286" s="2">
        <v>515</v>
      </c>
    </row>
    <row r="1287" spans="8:11" ht="12.75">
      <c r="H1287" s="6">
        <f t="shared" si="39"/>
        <v>0</v>
      </c>
      <c r="I1287" s="24">
        <f t="shared" si="40"/>
        <v>0</v>
      </c>
      <c r="K1287" s="2">
        <v>515</v>
      </c>
    </row>
    <row r="1288" spans="8:11" ht="12.75">
      <c r="H1288" s="6">
        <f t="shared" si="39"/>
        <v>0</v>
      </c>
      <c r="I1288" s="24">
        <f t="shared" si="40"/>
        <v>0</v>
      </c>
      <c r="K1288" s="2">
        <v>515</v>
      </c>
    </row>
    <row r="1289" spans="8:11" ht="12.75">
      <c r="H1289" s="6">
        <f aca="true" t="shared" si="41" ref="H1289:H1364">H1288-B1289</f>
        <v>0</v>
      </c>
      <c r="I1289" s="24">
        <f t="shared" si="40"/>
        <v>0</v>
      </c>
      <c r="K1289" s="2">
        <v>515</v>
      </c>
    </row>
    <row r="1290" spans="1:11" s="70" customFormat="1" ht="13.5" thickBot="1">
      <c r="A1290" s="65"/>
      <c r="B1290" s="229">
        <f>+B1307+B1362+B1378+B1398+B1408+B1412+B1416+B1402</f>
        <v>524312</v>
      </c>
      <c r="C1290" s="65"/>
      <c r="D1290" s="73" t="s">
        <v>395</v>
      </c>
      <c r="E1290" s="65"/>
      <c r="F1290" s="67"/>
      <c r="G1290" s="67"/>
      <c r="H1290" s="68">
        <f t="shared" si="41"/>
        <v>-524312</v>
      </c>
      <c r="I1290" s="69">
        <f t="shared" si="40"/>
        <v>1018.0815533980583</v>
      </c>
      <c r="K1290" s="2">
        <v>515</v>
      </c>
    </row>
    <row r="1291" spans="2:11" ht="12.75">
      <c r="B1291" s="9"/>
      <c r="H1291" s="6">
        <v>0</v>
      </c>
      <c r="I1291" s="24">
        <f t="shared" si="40"/>
        <v>0</v>
      </c>
      <c r="K1291" s="2">
        <v>515</v>
      </c>
    </row>
    <row r="1292" spans="2:11" ht="12.75">
      <c r="B1292" s="9"/>
      <c r="H1292" s="6">
        <f t="shared" si="41"/>
        <v>0</v>
      </c>
      <c r="I1292" s="24">
        <f t="shared" si="40"/>
        <v>0</v>
      </c>
      <c r="K1292" s="2">
        <v>515</v>
      </c>
    </row>
    <row r="1293" spans="2:11" ht="12.75">
      <c r="B1293" s="156">
        <v>2500</v>
      </c>
      <c r="C1293" s="1" t="s">
        <v>0</v>
      </c>
      <c r="D1293" s="14" t="s">
        <v>395</v>
      </c>
      <c r="E1293" s="1" t="s">
        <v>539</v>
      </c>
      <c r="F1293" s="45" t="s">
        <v>540</v>
      </c>
      <c r="G1293" s="38" t="s">
        <v>14</v>
      </c>
      <c r="H1293" s="6">
        <f t="shared" si="41"/>
        <v>-2500</v>
      </c>
      <c r="I1293" s="24">
        <f t="shared" si="40"/>
        <v>4.854368932038835</v>
      </c>
      <c r="K1293" s="2">
        <v>515</v>
      </c>
    </row>
    <row r="1294" spans="2:11" ht="12.75">
      <c r="B1294" s="9">
        <v>2500</v>
      </c>
      <c r="C1294" s="1" t="s">
        <v>0</v>
      </c>
      <c r="D1294" s="1" t="s">
        <v>395</v>
      </c>
      <c r="E1294" s="1" t="s">
        <v>539</v>
      </c>
      <c r="F1294" s="45" t="s">
        <v>541</v>
      </c>
      <c r="G1294" s="29" t="s">
        <v>16</v>
      </c>
      <c r="H1294" s="6">
        <f t="shared" si="41"/>
        <v>-5000</v>
      </c>
      <c r="I1294" s="24">
        <f t="shared" si="40"/>
        <v>4.854368932038835</v>
      </c>
      <c r="K1294" s="2">
        <v>515</v>
      </c>
    </row>
    <row r="1295" spans="2:11" ht="12.75">
      <c r="B1295" s="9">
        <v>2500</v>
      </c>
      <c r="C1295" s="1" t="s">
        <v>0</v>
      </c>
      <c r="D1295" s="1" t="s">
        <v>395</v>
      </c>
      <c r="E1295" s="1" t="s">
        <v>539</v>
      </c>
      <c r="F1295" s="45" t="s">
        <v>542</v>
      </c>
      <c r="G1295" s="29" t="s">
        <v>23</v>
      </c>
      <c r="H1295" s="6">
        <f t="shared" si="41"/>
        <v>-7500</v>
      </c>
      <c r="I1295" s="24">
        <f t="shared" si="40"/>
        <v>4.854368932038835</v>
      </c>
      <c r="K1295" s="2">
        <v>515</v>
      </c>
    </row>
    <row r="1296" spans="2:11" ht="12.75">
      <c r="B1296" s="9">
        <v>2500</v>
      </c>
      <c r="C1296" s="1" t="s">
        <v>0</v>
      </c>
      <c r="D1296" s="1" t="s">
        <v>395</v>
      </c>
      <c r="E1296" s="1" t="s">
        <v>539</v>
      </c>
      <c r="F1296" s="45" t="s">
        <v>543</v>
      </c>
      <c r="G1296" s="29" t="s">
        <v>37</v>
      </c>
      <c r="H1296" s="6">
        <f t="shared" si="41"/>
        <v>-10000</v>
      </c>
      <c r="I1296" s="24">
        <f t="shared" si="40"/>
        <v>4.854368932038835</v>
      </c>
      <c r="K1296" s="2">
        <v>515</v>
      </c>
    </row>
    <row r="1297" spans="2:11" ht="12.75">
      <c r="B1297" s="9">
        <v>2500</v>
      </c>
      <c r="C1297" s="1" t="s">
        <v>0</v>
      </c>
      <c r="D1297" s="1" t="s">
        <v>395</v>
      </c>
      <c r="E1297" s="1" t="s">
        <v>539</v>
      </c>
      <c r="F1297" s="45" t="s">
        <v>544</v>
      </c>
      <c r="G1297" s="29" t="s">
        <v>47</v>
      </c>
      <c r="H1297" s="6">
        <f t="shared" si="41"/>
        <v>-12500</v>
      </c>
      <c r="I1297" s="24">
        <f t="shared" si="40"/>
        <v>4.854368932038835</v>
      </c>
      <c r="K1297" s="2">
        <v>515</v>
      </c>
    </row>
    <row r="1298" spans="2:11" ht="12.75">
      <c r="B1298" s="9">
        <v>2500</v>
      </c>
      <c r="C1298" s="1" t="s">
        <v>0</v>
      </c>
      <c r="D1298" s="1" t="s">
        <v>395</v>
      </c>
      <c r="E1298" s="1" t="s">
        <v>539</v>
      </c>
      <c r="F1298" s="45" t="s">
        <v>545</v>
      </c>
      <c r="G1298" s="29" t="s">
        <v>51</v>
      </c>
      <c r="H1298" s="6">
        <f t="shared" si="41"/>
        <v>-15000</v>
      </c>
      <c r="I1298" s="24">
        <f t="shared" si="40"/>
        <v>4.854368932038835</v>
      </c>
      <c r="K1298" s="2">
        <v>515</v>
      </c>
    </row>
    <row r="1299" spans="2:11" ht="12.75">
      <c r="B1299" s="9">
        <v>2500</v>
      </c>
      <c r="C1299" s="1" t="s">
        <v>0</v>
      </c>
      <c r="D1299" s="1" t="s">
        <v>395</v>
      </c>
      <c r="E1299" s="1" t="s">
        <v>539</v>
      </c>
      <c r="F1299" s="45" t="s">
        <v>546</v>
      </c>
      <c r="G1299" s="29" t="s">
        <v>55</v>
      </c>
      <c r="H1299" s="6">
        <f t="shared" si="41"/>
        <v>-17500</v>
      </c>
      <c r="I1299" s="24">
        <f t="shared" si="40"/>
        <v>4.854368932038835</v>
      </c>
      <c r="K1299" s="2">
        <v>515</v>
      </c>
    </row>
    <row r="1300" spans="2:11" ht="12.75">
      <c r="B1300" s="9">
        <v>2500</v>
      </c>
      <c r="C1300" s="1" t="s">
        <v>0</v>
      </c>
      <c r="D1300" s="1" t="s">
        <v>395</v>
      </c>
      <c r="E1300" s="1" t="s">
        <v>539</v>
      </c>
      <c r="F1300" s="45" t="s">
        <v>547</v>
      </c>
      <c r="G1300" s="29" t="s">
        <v>159</v>
      </c>
      <c r="H1300" s="6">
        <f t="shared" si="41"/>
        <v>-20000</v>
      </c>
      <c r="I1300" s="24">
        <f t="shared" si="40"/>
        <v>4.854368932038835</v>
      </c>
      <c r="K1300" s="2">
        <v>515</v>
      </c>
    </row>
    <row r="1301" spans="2:11" ht="12.75">
      <c r="B1301" s="9">
        <v>2500</v>
      </c>
      <c r="C1301" s="1" t="s">
        <v>0</v>
      </c>
      <c r="D1301" s="1" t="s">
        <v>395</v>
      </c>
      <c r="E1301" s="1" t="s">
        <v>539</v>
      </c>
      <c r="F1301" s="45" t="s">
        <v>548</v>
      </c>
      <c r="G1301" s="29" t="s">
        <v>80</v>
      </c>
      <c r="H1301" s="6">
        <f t="shared" si="41"/>
        <v>-22500</v>
      </c>
      <c r="I1301" s="24">
        <f t="shared" si="40"/>
        <v>4.854368932038835</v>
      </c>
      <c r="K1301" s="2">
        <v>515</v>
      </c>
    </row>
    <row r="1302" spans="2:11" ht="12.75">
      <c r="B1302" s="9">
        <v>2500</v>
      </c>
      <c r="C1302" s="1" t="s">
        <v>0</v>
      </c>
      <c r="D1302" s="1" t="s">
        <v>395</v>
      </c>
      <c r="E1302" s="1" t="s">
        <v>539</v>
      </c>
      <c r="F1302" s="29" t="s">
        <v>549</v>
      </c>
      <c r="G1302" s="29" t="s">
        <v>106</v>
      </c>
      <c r="H1302" s="6">
        <f t="shared" si="41"/>
        <v>-25000</v>
      </c>
      <c r="I1302" s="24">
        <f t="shared" si="40"/>
        <v>4.854368932038835</v>
      </c>
      <c r="K1302" s="2">
        <v>515</v>
      </c>
    </row>
    <row r="1303" spans="2:11" ht="12.75">
      <c r="B1303" s="9">
        <v>2500</v>
      </c>
      <c r="C1303" s="1" t="s">
        <v>0</v>
      </c>
      <c r="D1303" s="1" t="s">
        <v>395</v>
      </c>
      <c r="E1303" s="1" t="s">
        <v>539</v>
      </c>
      <c r="F1303" s="29" t="s">
        <v>550</v>
      </c>
      <c r="G1303" s="29" t="s">
        <v>118</v>
      </c>
      <c r="H1303" s="6">
        <f t="shared" si="41"/>
        <v>-27500</v>
      </c>
      <c r="I1303" s="24">
        <f t="shared" si="40"/>
        <v>4.854368932038835</v>
      </c>
      <c r="K1303" s="2">
        <v>515</v>
      </c>
    </row>
    <row r="1304" spans="2:11" ht="12.75">
      <c r="B1304" s="9">
        <v>2500</v>
      </c>
      <c r="C1304" s="1" t="s">
        <v>0</v>
      </c>
      <c r="D1304" s="1" t="s">
        <v>395</v>
      </c>
      <c r="E1304" s="1" t="s">
        <v>539</v>
      </c>
      <c r="F1304" s="45" t="s">
        <v>551</v>
      </c>
      <c r="G1304" s="29" t="s">
        <v>238</v>
      </c>
      <c r="H1304" s="6">
        <f t="shared" si="41"/>
        <v>-30000</v>
      </c>
      <c r="I1304" s="24">
        <f t="shared" si="40"/>
        <v>4.854368932038835</v>
      </c>
      <c r="K1304" s="2">
        <v>515</v>
      </c>
    </row>
    <row r="1305" spans="2:11" ht="12.75">
      <c r="B1305" s="9">
        <v>2500</v>
      </c>
      <c r="C1305" s="1" t="s">
        <v>0</v>
      </c>
      <c r="D1305" s="1" t="s">
        <v>395</v>
      </c>
      <c r="E1305" s="1" t="s">
        <v>539</v>
      </c>
      <c r="F1305" s="29" t="s">
        <v>552</v>
      </c>
      <c r="G1305" s="29" t="s">
        <v>220</v>
      </c>
      <c r="H1305" s="6">
        <f t="shared" si="41"/>
        <v>-32500</v>
      </c>
      <c r="I1305" s="24">
        <f t="shared" si="40"/>
        <v>4.854368932038835</v>
      </c>
      <c r="K1305" s="2">
        <v>515</v>
      </c>
    </row>
    <row r="1306" spans="2:11" ht="12.75">
      <c r="B1306" s="9">
        <v>2500</v>
      </c>
      <c r="C1306" s="1" t="s">
        <v>0</v>
      </c>
      <c r="D1306" s="1" t="s">
        <v>395</v>
      </c>
      <c r="E1306" s="1" t="s">
        <v>539</v>
      </c>
      <c r="F1306" s="29" t="s">
        <v>553</v>
      </c>
      <c r="G1306" s="29" t="s">
        <v>125</v>
      </c>
      <c r="H1306" s="6">
        <f t="shared" si="41"/>
        <v>-35000</v>
      </c>
      <c r="I1306" s="24">
        <f t="shared" si="40"/>
        <v>4.854368932038835</v>
      </c>
      <c r="K1306" s="2">
        <v>515</v>
      </c>
    </row>
    <row r="1307" spans="1:11" s="48" customFormat="1" ht="12.75">
      <c r="A1307" s="13"/>
      <c r="B1307" s="159">
        <f>SUM(B1293:B1306)</f>
        <v>35000</v>
      </c>
      <c r="C1307" s="13" t="s">
        <v>0</v>
      </c>
      <c r="D1307" s="13"/>
      <c r="E1307" s="13"/>
      <c r="F1307" s="20"/>
      <c r="G1307" s="20"/>
      <c r="H1307" s="46">
        <v>0</v>
      </c>
      <c r="I1307" s="47">
        <f t="shared" si="40"/>
        <v>67.96116504854369</v>
      </c>
      <c r="K1307" s="2">
        <v>515</v>
      </c>
    </row>
    <row r="1308" spans="2:11" ht="12.75">
      <c r="B1308" s="9"/>
      <c r="H1308" s="6">
        <f t="shared" si="41"/>
        <v>0</v>
      </c>
      <c r="I1308" s="24">
        <f t="shared" si="40"/>
        <v>0</v>
      </c>
      <c r="K1308" s="2">
        <v>515</v>
      </c>
    </row>
    <row r="1309" spans="2:11" ht="12.75">
      <c r="B1309" s="9"/>
      <c r="H1309" s="6">
        <f t="shared" si="41"/>
        <v>0</v>
      </c>
      <c r="I1309" s="24">
        <f t="shared" si="40"/>
        <v>0</v>
      </c>
      <c r="K1309" s="2">
        <v>515</v>
      </c>
    </row>
    <row r="1310" spans="2:11" ht="12.75">
      <c r="B1310" s="156">
        <v>1200</v>
      </c>
      <c r="C1310" s="35" t="s">
        <v>24</v>
      </c>
      <c r="D1310" s="14" t="s">
        <v>395</v>
      </c>
      <c r="E1310" s="35" t="s">
        <v>25</v>
      </c>
      <c r="F1310" s="29" t="s">
        <v>554</v>
      </c>
      <c r="G1310" s="33" t="s">
        <v>14</v>
      </c>
      <c r="H1310" s="6">
        <f t="shared" si="41"/>
        <v>-1200</v>
      </c>
      <c r="I1310" s="24">
        <f t="shared" si="40"/>
        <v>2.3300970873786406</v>
      </c>
      <c r="K1310" s="2">
        <v>515</v>
      </c>
    </row>
    <row r="1311" spans="2:11" ht="12.75">
      <c r="B1311" s="156">
        <v>500</v>
      </c>
      <c r="C1311" s="35" t="s">
        <v>24</v>
      </c>
      <c r="D1311" s="14" t="s">
        <v>395</v>
      </c>
      <c r="E1311" s="35" t="s">
        <v>25</v>
      </c>
      <c r="F1311" s="29" t="s">
        <v>554</v>
      </c>
      <c r="G1311" s="33" t="s">
        <v>16</v>
      </c>
      <c r="H1311" s="6">
        <f t="shared" si="41"/>
        <v>-1700</v>
      </c>
      <c r="I1311" s="24">
        <f t="shared" si="40"/>
        <v>0.970873786407767</v>
      </c>
      <c r="K1311" s="2">
        <v>515</v>
      </c>
    </row>
    <row r="1312" spans="2:11" ht="12.75">
      <c r="B1312" s="156">
        <v>800</v>
      </c>
      <c r="C1312" s="35" t="s">
        <v>24</v>
      </c>
      <c r="D1312" s="14" t="s">
        <v>395</v>
      </c>
      <c r="E1312" s="35" t="s">
        <v>25</v>
      </c>
      <c r="F1312" s="29" t="s">
        <v>554</v>
      </c>
      <c r="G1312" s="33" t="s">
        <v>18</v>
      </c>
      <c r="H1312" s="6">
        <f t="shared" si="41"/>
        <v>-2500</v>
      </c>
      <c r="I1312" s="24">
        <f t="shared" si="40"/>
        <v>1.5533980582524272</v>
      </c>
      <c r="K1312" s="2">
        <v>515</v>
      </c>
    </row>
    <row r="1313" spans="2:11" ht="12.75">
      <c r="B1313" s="156">
        <v>1000</v>
      </c>
      <c r="C1313" s="35" t="s">
        <v>24</v>
      </c>
      <c r="D1313" s="14" t="s">
        <v>395</v>
      </c>
      <c r="E1313" s="35" t="s">
        <v>25</v>
      </c>
      <c r="F1313" s="29" t="s">
        <v>554</v>
      </c>
      <c r="G1313" s="33" t="s">
        <v>21</v>
      </c>
      <c r="H1313" s="6">
        <f t="shared" si="41"/>
        <v>-3500</v>
      </c>
      <c r="I1313" s="24">
        <f t="shared" si="40"/>
        <v>1.941747572815534</v>
      </c>
      <c r="K1313" s="2">
        <v>515</v>
      </c>
    </row>
    <row r="1314" spans="2:11" ht="12.75">
      <c r="B1314" s="156">
        <v>1200</v>
      </c>
      <c r="C1314" s="35" t="s">
        <v>24</v>
      </c>
      <c r="D1314" s="14" t="s">
        <v>395</v>
      </c>
      <c r="E1314" s="35" t="s">
        <v>25</v>
      </c>
      <c r="F1314" s="29" t="s">
        <v>554</v>
      </c>
      <c r="G1314" s="33" t="s">
        <v>23</v>
      </c>
      <c r="H1314" s="6">
        <f t="shared" si="41"/>
        <v>-4700</v>
      </c>
      <c r="I1314" s="24">
        <f t="shared" si="40"/>
        <v>2.3300970873786406</v>
      </c>
      <c r="K1314" s="2">
        <v>515</v>
      </c>
    </row>
    <row r="1315" spans="2:11" ht="12.75">
      <c r="B1315" s="156">
        <v>1350</v>
      </c>
      <c r="C1315" s="35" t="s">
        <v>24</v>
      </c>
      <c r="D1315" s="14" t="s">
        <v>395</v>
      </c>
      <c r="E1315" s="35" t="s">
        <v>25</v>
      </c>
      <c r="F1315" s="29" t="s">
        <v>554</v>
      </c>
      <c r="G1315" s="33" t="s">
        <v>37</v>
      </c>
      <c r="H1315" s="6">
        <f t="shared" si="41"/>
        <v>-6050</v>
      </c>
      <c r="I1315" s="24">
        <f t="shared" si="40"/>
        <v>2.621359223300971</v>
      </c>
      <c r="K1315" s="2">
        <v>515</v>
      </c>
    </row>
    <row r="1316" spans="2:11" ht="12.75">
      <c r="B1316" s="156">
        <v>2500</v>
      </c>
      <c r="C1316" s="35" t="s">
        <v>24</v>
      </c>
      <c r="D1316" s="14" t="s">
        <v>395</v>
      </c>
      <c r="E1316" s="35" t="s">
        <v>25</v>
      </c>
      <c r="F1316" s="29" t="s">
        <v>554</v>
      </c>
      <c r="G1316" s="33" t="s">
        <v>37</v>
      </c>
      <c r="H1316" s="6">
        <f t="shared" si="41"/>
        <v>-8550</v>
      </c>
      <c r="I1316" s="24">
        <f t="shared" si="40"/>
        <v>4.854368932038835</v>
      </c>
      <c r="K1316" s="2">
        <v>515</v>
      </c>
    </row>
    <row r="1317" spans="2:11" ht="12.75">
      <c r="B1317" s="156">
        <v>2000</v>
      </c>
      <c r="C1317" s="35" t="s">
        <v>24</v>
      </c>
      <c r="D1317" s="14" t="s">
        <v>395</v>
      </c>
      <c r="E1317" s="35" t="s">
        <v>25</v>
      </c>
      <c r="F1317" s="29" t="s">
        <v>554</v>
      </c>
      <c r="G1317" s="33" t="s">
        <v>42</v>
      </c>
      <c r="H1317" s="6">
        <f t="shared" si="41"/>
        <v>-10550</v>
      </c>
      <c r="I1317" s="24">
        <f t="shared" si="40"/>
        <v>3.883495145631068</v>
      </c>
      <c r="K1317" s="2">
        <v>515</v>
      </c>
    </row>
    <row r="1318" spans="2:11" ht="12.75">
      <c r="B1318" s="156">
        <v>1200</v>
      </c>
      <c r="C1318" s="35" t="s">
        <v>24</v>
      </c>
      <c r="D1318" s="14" t="s">
        <v>395</v>
      </c>
      <c r="E1318" s="35" t="s">
        <v>25</v>
      </c>
      <c r="F1318" s="29" t="s">
        <v>554</v>
      </c>
      <c r="G1318" s="33" t="s">
        <v>47</v>
      </c>
      <c r="H1318" s="6">
        <f t="shared" si="41"/>
        <v>-11750</v>
      </c>
      <c r="I1318" s="24">
        <f t="shared" si="40"/>
        <v>2.3300970873786406</v>
      </c>
      <c r="K1318" s="2">
        <v>515</v>
      </c>
    </row>
    <row r="1319" spans="2:11" ht="12.75">
      <c r="B1319" s="156">
        <v>1200</v>
      </c>
      <c r="C1319" s="35" t="s">
        <v>24</v>
      </c>
      <c r="D1319" s="14" t="s">
        <v>395</v>
      </c>
      <c r="E1319" s="35" t="s">
        <v>25</v>
      </c>
      <c r="F1319" s="29" t="s">
        <v>554</v>
      </c>
      <c r="G1319" s="33" t="s">
        <v>51</v>
      </c>
      <c r="H1319" s="6">
        <f t="shared" si="41"/>
        <v>-12950</v>
      </c>
      <c r="I1319" s="24">
        <f t="shared" si="40"/>
        <v>2.3300970873786406</v>
      </c>
      <c r="K1319" s="2">
        <v>515</v>
      </c>
    </row>
    <row r="1320" spans="2:11" ht="12.75">
      <c r="B1320" s="9">
        <v>800</v>
      </c>
      <c r="C1320" s="35" t="s">
        <v>24</v>
      </c>
      <c r="D1320" s="14" t="s">
        <v>395</v>
      </c>
      <c r="E1320" s="35" t="s">
        <v>25</v>
      </c>
      <c r="F1320" s="29" t="s">
        <v>554</v>
      </c>
      <c r="G1320" s="33" t="s">
        <v>53</v>
      </c>
      <c r="H1320" s="6">
        <f t="shared" si="41"/>
        <v>-13750</v>
      </c>
      <c r="I1320" s="24">
        <f t="shared" si="40"/>
        <v>1.5533980582524272</v>
      </c>
      <c r="K1320" s="2">
        <v>515</v>
      </c>
    </row>
    <row r="1321" spans="2:11" ht="12.75">
      <c r="B1321" s="9">
        <v>400</v>
      </c>
      <c r="C1321" s="35" t="s">
        <v>24</v>
      </c>
      <c r="D1321" s="14" t="s">
        <v>395</v>
      </c>
      <c r="E1321" s="35" t="s">
        <v>25</v>
      </c>
      <c r="F1321" s="29" t="s">
        <v>554</v>
      </c>
      <c r="G1321" s="33" t="s">
        <v>55</v>
      </c>
      <c r="H1321" s="6">
        <f t="shared" si="41"/>
        <v>-14150</v>
      </c>
      <c r="I1321" s="24">
        <f t="shared" si="40"/>
        <v>0.7766990291262136</v>
      </c>
      <c r="K1321" s="2">
        <v>515</v>
      </c>
    </row>
    <row r="1322" spans="2:11" ht="12.75">
      <c r="B1322" s="9">
        <v>600</v>
      </c>
      <c r="C1322" s="35" t="s">
        <v>24</v>
      </c>
      <c r="D1322" s="14" t="s">
        <v>395</v>
      </c>
      <c r="E1322" s="35" t="s">
        <v>25</v>
      </c>
      <c r="F1322" s="29" t="s">
        <v>554</v>
      </c>
      <c r="G1322" s="33" t="s">
        <v>159</v>
      </c>
      <c r="H1322" s="6">
        <f t="shared" si="41"/>
        <v>-14750</v>
      </c>
      <c r="I1322" s="24">
        <f t="shared" si="40"/>
        <v>1.1650485436893203</v>
      </c>
      <c r="K1322" s="2">
        <v>515</v>
      </c>
    </row>
    <row r="1323" spans="2:11" ht="12.75">
      <c r="B1323" s="9">
        <v>400</v>
      </c>
      <c r="C1323" s="35" t="s">
        <v>24</v>
      </c>
      <c r="D1323" s="14" t="s">
        <v>395</v>
      </c>
      <c r="E1323" s="35" t="s">
        <v>25</v>
      </c>
      <c r="F1323" s="29" t="s">
        <v>554</v>
      </c>
      <c r="G1323" s="33" t="s">
        <v>85</v>
      </c>
      <c r="H1323" s="6">
        <f t="shared" si="41"/>
        <v>-15150</v>
      </c>
      <c r="I1323" s="24">
        <f t="shared" si="40"/>
        <v>0.7766990291262136</v>
      </c>
      <c r="K1323" s="2">
        <v>515</v>
      </c>
    </row>
    <row r="1324" spans="2:11" ht="12.75">
      <c r="B1324" s="9">
        <v>2500</v>
      </c>
      <c r="C1324" s="35" t="s">
        <v>24</v>
      </c>
      <c r="D1324" s="14" t="s">
        <v>395</v>
      </c>
      <c r="E1324" s="35" t="s">
        <v>25</v>
      </c>
      <c r="F1324" s="29" t="s">
        <v>554</v>
      </c>
      <c r="G1324" s="33" t="s">
        <v>80</v>
      </c>
      <c r="H1324" s="6">
        <f t="shared" si="41"/>
        <v>-17650</v>
      </c>
      <c r="I1324" s="24">
        <f t="shared" si="40"/>
        <v>4.854368932038835</v>
      </c>
      <c r="K1324" s="2">
        <v>515</v>
      </c>
    </row>
    <row r="1325" spans="2:11" ht="12.75">
      <c r="B1325" s="9">
        <v>800</v>
      </c>
      <c r="C1325" s="35" t="s">
        <v>24</v>
      </c>
      <c r="D1325" s="14" t="s">
        <v>395</v>
      </c>
      <c r="E1325" s="35" t="s">
        <v>25</v>
      </c>
      <c r="F1325" s="29" t="s">
        <v>554</v>
      </c>
      <c r="G1325" s="33" t="s">
        <v>80</v>
      </c>
      <c r="H1325" s="6">
        <f t="shared" si="41"/>
        <v>-18450</v>
      </c>
      <c r="I1325" s="24">
        <f t="shared" si="40"/>
        <v>1.5533980582524272</v>
      </c>
      <c r="K1325" s="2">
        <v>515</v>
      </c>
    </row>
    <row r="1326" spans="2:11" ht="12.75">
      <c r="B1326" s="9">
        <v>800</v>
      </c>
      <c r="C1326" s="35" t="s">
        <v>24</v>
      </c>
      <c r="D1326" s="14" t="s">
        <v>395</v>
      </c>
      <c r="E1326" s="35" t="s">
        <v>25</v>
      </c>
      <c r="F1326" s="29" t="s">
        <v>554</v>
      </c>
      <c r="G1326" s="33" t="s">
        <v>82</v>
      </c>
      <c r="H1326" s="6">
        <f t="shared" si="41"/>
        <v>-19250</v>
      </c>
      <c r="I1326" s="24">
        <f t="shared" si="40"/>
        <v>1.5533980582524272</v>
      </c>
      <c r="K1326" s="2">
        <v>515</v>
      </c>
    </row>
    <row r="1327" spans="2:11" ht="12.75">
      <c r="B1327" s="9">
        <v>600</v>
      </c>
      <c r="C1327" s="35" t="s">
        <v>24</v>
      </c>
      <c r="D1327" s="14" t="s">
        <v>395</v>
      </c>
      <c r="E1327" s="35" t="s">
        <v>25</v>
      </c>
      <c r="F1327" s="29" t="s">
        <v>554</v>
      </c>
      <c r="G1327" s="33" t="s">
        <v>168</v>
      </c>
      <c r="H1327" s="6">
        <f t="shared" si="41"/>
        <v>-19850</v>
      </c>
      <c r="I1327" s="24">
        <f t="shared" si="40"/>
        <v>1.1650485436893203</v>
      </c>
      <c r="K1327" s="2">
        <v>515</v>
      </c>
    </row>
    <row r="1328" spans="2:11" ht="12.75">
      <c r="B1328" s="9">
        <v>200</v>
      </c>
      <c r="C1328" s="35" t="s">
        <v>24</v>
      </c>
      <c r="D1328" s="14" t="s">
        <v>395</v>
      </c>
      <c r="E1328" s="1" t="s">
        <v>25</v>
      </c>
      <c r="F1328" s="29" t="s">
        <v>554</v>
      </c>
      <c r="G1328" s="33" t="s">
        <v>110</v>
      </c>
      <c r="H1328" s="6">
        <f t="shared" si="41"/>
        <v>-20050</v>
      </c>
      <c r="I1328" s="24">
        <f t="shared" si="40"/>
        <v>0.3883495145631068</v>
      </c>
      <c r="K1328" s="2">
        <v>515</v>
      </c>
    </row>
    <row r="1329" spans="2:11" ht="12.75">
      <c r="B1329" s="9">
        <v>200</v>
      </c>
      <c r="C1329" s="35" t="s">
        <v>24</v>
      </c>
      <c r="D1329" s="14" t="s">
        <v>395</v>
      </c>
      <c r="E1329" s="1" t="s">
        <v>25</v>
      </c>
      <c r="F1329" s="29" t="s">
        <v>554</v>
      </c>
      <c r="G1329" s="33" t="s">
        <v>111</v>
      </c>
      <c r="H1329" s="6">
        <f t="shared" si="41"/>
        <v>-20250</v>
      </c>
      <c r="I1329" s="24">
        <f t="shared" si="40"/>
        <v>0.3883495145631068</v>
      </c>
      <c r="K1329" s="2">
        <v>515</v>
      </c>
    </row>
    <row r="1330" spans="2:11" ht="12.75">
      <c r="B1330" s="9">
        <v>400</v>
      </c>
      <c r="C1330" s="35" t="s">
        <v>24</v>
      </c>
      <c r="D1330" s="14" t="s">
        <v>395</v>
      </c>
      <c r="E1330" s="1" t="s">
        <v>25</v>
      </c>
      <c r="F1330" s="29" t="s">
        <v>554</v>
      </c>
      <c r="G1330" s="33" t="s">
        <v>106</v>
      </c>
      <c r="H1330" s="6">
        <f t="shared" si="41"/>
        <v>-20650</v>
      </c>
      <c r="I1330" s="24">
        <f t="shared" si="40"/>
        <v>0.7766990291262136</v>
      </c>
      <c r="K1330" s="2">
        <v>515</v>
      </c>
    </row>
    <row r="1331" spans="2:11" ht="12.75">
      <c r="B1331" s="9">
        <v>500</v>
      </c>
      <c r="C1331" s="35" t="s">
        <v>24</v>
      </c>
      <c r="D1331" s="14" t="s">
        <v>395</v>
      </c>
      <c r="E1331" s="1" t="s">
        <v>25</v>
      </c>
      <c r="F1331" s="29" t="s">
        <v>554</v>
      </c>
      <c r="G1331" s="33" t="s">
        <v>115</v>
      </c>
      <c r="H1331" s="6">
        <f t="shared" si="41"/>
        <v>-21150</v>
      </c>
      <c r="I1331" s="24">
        <f t="shared" si="40"/>
        <v>0.970873786407767</v>
      </c>
      <c r="K1331" s="2">
        <v>515</v>
      </c>
    </row>
    <row r="1332" spans="2:11" ht="12.75">
      <c r="B1332" s="9">
        <v>200</v>
      </c>
      <c r="C1332" s="35" t="s">
        <v>24</v>
      </c>
      <c r="D1332" s="14" t="s">
        <v>395</v>
      </c>
      <c r="E1332" s="1" t="s">
        <v>25</v>
      </c>
      <c r="F1332" s="29" t="s">
        <v>554</v>
      </c>
      <c r="G1332" s="33" t="s">
        <v>118</v>
      </c>
      <c r="H1332" s="6">
        <f t="shared" si="41"/>
        <v>-21350</v>
      </c>
      <c r="I1332" s="24">
        <f t="shared" si="40"/>
        <v>0.3883495145631068</v>
      </c>
      <c r="K1332" s="2">
        <v>515</v>
      </c>
    </row>
    <row r="1333" spans="2:11" ht="12.75">
      <c r="B1333" s="9">
        <v>1000</v>
      </c>
      <c r="C1333" s="35" t="s">
        <v>24</v>
      </c>
      <c r="D1333" s="14" t="s">
        <v>395</v>
      </c>
      <c r="E1333" s="1" t="s">
        <v>25</v>
      </c>
      <c r="F1333" s="29" t="s">
        <v>554</v>
      </c>
      <c r="G1333" s="33" t="s">
        <v>121</v>
      </c>
      <c r="H1333" s="6">
        <f t="shared" si="41"/>
        <v>-22350</v>
      </c>
      <c r="I1333" s="24">
        <f t="shared" si="40"/>
        <v>1.941747572815534</v>
      </c>
      <c r="K1333" s="2">
        <v>515</v>
      </c>
    </row>
    <row r="1334" spans="2:11" ht="12.75">
      <c r="B1334" s="9">
        <v>1500</v>
      </c>
      <c r="C1334" s="35" t="s">
        <v>24</v>
      </c>
      <c r="D1334" s="14" t="s">
        <v>395</v>
      </c>
      <c r="E1334" s="1" t="s">
        <v>25</v>
      </c>
      <c r="F1334" s="29" t="s">
        <v>554</v>
      </c>
      <c r="G1334" s="33" t="s">
        <v>238</v>
      </c>
      <c r="H1334" s="6">
        <f t="shared" si="41"/>
        <v>-23850</v>
      </c>
      <c r="I1334" s="24">
        <f t="shared" si="40"/>
        <v>2.912621359223301</v>
      </c>
      <c r="K1334" s="2">
        <v>515</v>
      </c>
    </row>
    <row r="1335" spans="2:11" ht="12.75">
      <c r="B1335" s="9">
        <v>1500</v>
      </c>
      <c r="C1335" s="35" t="s">
        <v>24</v>
      </c>
      <c r="D1335" s="14" t="s">
        <v>395</v>
      </c>
      <c r="E1335" s="1" t="s">
        <v>25</v>
      </c>
      <c r="F1335" s="29" t="s">
        <v>554</v>
      </c>
      <c r="G1335" s="33" t="s">
        <v>220</v>
      </c>
      <c r="H1335" s="6">
        <f t="shared" si="41"/>
        <v>-25350</v>
      </c>
      <c r="I1335" s="24">
        <f t="shared" si="40"/>
        <v>2.912621359223301</v>
      </c>
      <c r="K1335" s="2">
        <v>515</v>
      </c>
    </row>
    <row r="1336" spans="2:11" ht="12.75">
      <c r="B1336" s="9">
        <v>900</v>
      </c>
      <c r="C1336" s="35" t="s">
        <v>24</v>
      </c>
      <c r="D1336" s="14" t="s">
        <v>395</v>
      </c>
      <c r="E1336" s="1" t="s">
        <v>25</v>
      </c>
      <c r="F1336" s="29" t="s">
        <v>554</v>
      </c>
      <c r="G1336" s="33" t="s">
        <v>220</v>
      </c>
      <c r="H1336" s="6">
        <f t="shared" si="41"/>
        <v>-26250</v>
      </c>
      <c r="I1336" s="24">
        <f t="shared" si="40"/>
        <v>1.7475728155339805</v>
      </c>
      <c r="K1336" s="2">
        <v>515</v>
      </c>
    </row>
    <row r="1337" spans="2:11" ht="12.75">
      <c r="B1337" s="156">
        <v>400</v>
      </c>
      <c r="C1337" s="35" t="s">
        <v>555</v>
      </c>
      <c r="D1337" s="14" t="s">
        <v>395</v>
      </c>
      <c r="E1337" s="35" t="s">
        <v>25</v>
      </c>
      <c r="F1337" s="29" t="s">
        <v>483</v>
      </c>
      <c r="G1337" s="33" t="s">
        <v>14</v>
      </c>
      <c r="H1337" s="6">
        <f t="shared" si="41"/>
        <v>-26650</v>
      </c>
      <c r="I1337" s="24">
        <f t="shared" si="40"/>
        <v>0.7766990291262136</v>
      </c>
      <c r="K1337" s="2">
        <v>515</v>
      </c>
    </row>
    <row r="1338" spans="2:11" ht="12.75">
      <c r="B1338" s="156">
        <v>800</v>
      </c>
      <c r="C1338" s="14" t="s">
        <v>555</v>
      </c>
      <c r="D1338" s="14" t="s">
        <v>395</v>
      </c>
      <c r="E1338" s="14" t="s">
        <v>25</v>
      </c>
      <c r="F1338" s="29" t="s">
        <v>483</v>
      </c>
      <c r="G1338" s="32" t="s">
        <v>16</v>
      </c>
      <c r="H1338" s="6">
        <f t="shared" si="41"/>
        <v>-27450</v>
      </c>
      <c r="I1338" s="24">
        <f t="shared" si="40"/>
        <v>1.5533980582524272</v>
      </c>
      <c r="K1338" s="2">
        <v>515</v>
      </c>
    </row>
    <row r="1339" spans="2:11" ht="12.75">
      <c r="B1339" s="9">
        <v>200</v>
      </c>
      <c r="C1339" s="1" t="s">
        <v>555</v>
      </c>
      <c r="D1339" s="1" t="s">
        <v>395</v>
      </c>
      <c r="E1339" s="1" t="s">
        <v>25</v>
      </c>
      <c r="F1339" s="29" t="s">
        <v>483</v>
      </c>
      <c r="G1339" s="29" t="s">
        <v>18</v>
      </c>
      <c r="H1339" s="6">
        <f t="shared" si="41"/>
        <v>-27650</v>
      </c>
      <c r="I1339" s="24">
        <f t="shared" si="40"/>
        <v>0.3883495145631068</v>
      </c>
      <c r="K1339" s="2">
        <v>515</v>
      </c>
    </row>
    <row r="1340" spans="2:11" ht="12.75">
      <c r="B1340" s="230">
        <v>400</v>
      </c>
      <c r="C1340" s="40" t="s">
        <v>555</v>
      </c>
      <c r="D1340" s="40" t="s">
        <v>395</v>
      </c>
      <c r="E1340" s="40" t="s">
        <v>25</v>
      </c>
      <c r="F1340" s="29" t="s">
        <v>483</v>
      </c>
      <c r="G1340" s="29" t="s">
        <v>21</v>
      </c>
      <c r="H1340" s="6">
        <f t="shared" si="41"/>
        <v>-28050</v>
      </c>
      <c r="I1340" s="24">
        <f t="shared" si="40"/>
        <v>0.7766990291262136</v>
      </c>
      <c r="K1340" s="2">
        <v>515</v>
      </c>
    </row>
    <row r="1341" spans="2:11" ht="12.75">
      <c r="B1341" s="9">
        <v>400</v>
      </c>
      <c r="C1341" s="1" t="s">
        <v>555</v>
      </c>
      <c r="D1341" s="1" t="s">
        <v>395</v>
      </c>
      <c r="E1341" s="1" t="s">
        <v>25</v>
      </c>
      <c r="F1341" s="29" t="s">
        <v>483</v>
      </c>
      <c r="G1341" s="29" t="s">
        <v>23</v>
      </c>
      <c r="H1341" s="6">
        <f t="shared" si="41"/>
        <v>-28450</v>
      </c>
      <c r="I1341" s="24">
        <f t="shared" si="40"/>
        <v>0.7766990291262136</v>
      </c>
      <c r="K1341" s="2">
        <v>515</v>
      </c>
    </row>
    <row r="1342" spans="2:11" ht="12.75">
      <c r="B1342" s="9">
        <v>600</v>
      </c>
      <c r="C1342" s="1" t="s">
        <v>555</v>
      </c>
      <c r="D1342" s="1" t="s">
        <v>395</v>
      </c>
      <c r="E1342" s="1" t="s">
        <v>25</v>
      </c>
      <c r="F1342" s="29" t="s">
        <v>483</v>
      </c>
      <c r="G1342" s="29" t="s">
        <v>37</v>
      </c>
      <c r="H1342" s="6">
        <f t="shared" si="41"/>
        <v>-29050</v>
      </c>
      <c r="I1342" s="24">
        <f t="shared" si="40"/>
        <v>1.1650485436893203</v>
      </c>
      <c r="K1342" s="2">
        <v>515</v>
      </c>
    </row>
    <row r="1343" spans="2:11" ht="12.75">
      <c r="B1343" s="9">
        <v>500</v>
      </c>
      <c r="C1343" s="1" t="s">
        <v>555</v>
      </c>
      <c r="D1343" s="1" t="s">
        <v>395</v>
      </c>
      <c r="E1343" s="1" t="s">
        <v>25</v>
      </c>
      <c r="F1343" s="29" t="s">
        <v>483</v>
      </c>
      <c r="G1343" s="29" t="s">
        <v>42</v>
      </c>
      <c r="H1343" s="6">
        <f t="shared" si="41"/>
        <v>-29550</v>
      </c>
      <c r="I1343" s="24">
        <f t="shared" si="40"/>
        <v>0.970873786407767</v>
      </c>
      <c r="K1343" s="2">
        <v>515</v>
      </c>
    </row>
    <row r="1344" spans="2:11" ht="12.75">
      <c r="B1344" s="9">
        <v>1500</v>
      </c>
      <c r="C1344" s="1" t="s">
        <v>555</v>
      </c>
      <c r="D1344" s="1" t="s">
        <v>395</v>
      </c>
      <c r="E1344" s="1" t="s">
        <v>25</v>
      </c>
      <c r="F1344" s="29" t="s">
        <v>483</v>
      </c>
      <c r="G1344" s="29" t="s">
        <v>42</v>
      </c>
      <c r="H1344" s="6">
        <f t="shared" si="41"/>
        <v>-31050</v>
      </c>
      <c r="I1344" s="24">
        <f t="shared" si="40"/>
        <v>2.912621359223301</v>
      </c>
      <c r="K1344" s="2">
        <v>515</v>
      </c>
    </row>
    <row r="1345" spans="2:11" ht="12.75">
      <c r="B1345" s="9">
        <v>1000</v>
      </c>
      <c r="C1345" s="1" t="s">
        <v>555</v>
      </c>
      <c r="D1345" s="1" t="s">
        <v>395</v>
      </c>
      <c r="E1345" s="1" t="s">
        <v>25</v>
      </c>
      <c r="F1345" s="29" t="s">
        <v>483</v>
      </c>
      <c r="G1345" s="29" t="s">
        <v>47</v>
      </c>
      <c r="H1345" s="6">
        <f t="shared" si="41"/>
        <v>-32050</v>
      </c>
      <c r="I1345" s="24">
        <f t="shared" si="40"/>
        <v>1.941747572815534</v>
      </c>
      <c r="K1345" s="2">
        <v>515</v>
      </c>
    </row>
    <row r="1346" spans="2:11" ht="12.75">
      <c r="B1346" s="9">
        <v>1000</v>
      </c>
      <c r="C1346" s="1" t="s">
        <v>555</v>
      </c>
      <c r="D1346" s="1" t="s">
        <v>395</v>
      </c>
      <c r="E1346" s="1" t="s">
        <v>25</v>
      </c>
      <c r="F1346" s="29" t="s">
        <v>483</v>
      </c>
      <c r="G1346" s="29" t="s">
        <v>51</v>
      </c>
      <c r="H1346" s="6">
        <f t="shared" si="41"/>
        <v>-33050</v>
      </c>
      <c r="I1346" s="24">
        <f t="shared" si="40"/>
        <v>1.941747572815534</v>
      </c>
      <c r="K1346" s="2">
        <v>515</v>
      </c>
    </row>
    <row r="1347" spans="2:11" ht="12.75">
      <c r="B1347" s="9">
        <v>1400</v>
      </c>
      <c r="C1347" s="1" t="s">
        <v>555</v>
      </c>
      <c r="D1347" s="1" t="s">
        <v>395</v>
      </c>
      <c r="E1347" s="1" t="s">
        <v>25</v>
      </c>
      <c r="F1347" s="29" t="s">
        <v>483</v>
      </c>
      <c r="G1347" s="29" t="s">
        <v>53</v>
      </c>
      <c r="H1347" s="6">
        <f t="shared" si="41"/>
        <v>-34450</v>
      </c>
      <c r="I1347" s="24">
        <f t="shared" si="40"/>
        <v>2.7184466019417477</v>
      </c>
      <c r="K1347" s="2">
        <v>515</v>
      </c>
    </row>
    <row r="1348" spans="2:11" ht="12.75">
      <c r="B1348" s="9">
        <v>600</v>
      </c>
      <c r="C1348" s="1" t="s">
        <v>555</v>
      </c>
      <c r="D1348" s="1" t="s">
        <v>395</v>
      </c>
      <c r="E1348" s="1" t="s">
        <v>25</v>
      </c>
      <c r="F1348" s="29" t="s">
        <v>483</v>
      </c>
      <c r="G1348" s="29" t="s">
        <v>55</v>
      </c>
      <c r="H1348" s="6">
        <f t="shared" si="41"/>
        <v>-35050</v>
      </c>
      <c r="I1348" s="24">
        <f t="shared" si="40"/>
        <v>1.1650485436893203</v>
      </c>
      <c r="K1348" s="2">
        <v>515</v>
      </c>
    </row>
    <row r="1349" spans="2:11" ht="12.75">
      <c r="B1349" s="9">
        <v>400</v>
      </c>
      <c r="C1349" s="1" t="s">
        <v>555</v>
      </c>
      <c r="D1349" s="1" t="s">
        <v>395</v>
      </c>
      <c r="E1349" s="1" t="s">
        <v>25</v>
      </c>
      <c r="F1349" s="29" t="s">
        <v>483</v>
      </c>
      <c r="G1349" s="29" t="s">
        <v>159</v>
      </c>
      <c r="H1349" s="6">
        <f t="shared" si="41"/>
        <v>-35450</v>
      </c>
      <c r="I1349" s="24">
        <f aca="true" t="shared" si="42" ref="I1349:I1412">+B1349/K1349</f>
        <v>0.7766990291262136</v>
      </c>
      <c r="K1349" s="2">
        <v>515</v>
      </c>
    </row>
    <row r="1350" spans="2:11" ht="12.75">
      <c r="B1350" s="9">
        <v>1000</v>
      </c>
      <c r="C1350" s="1" t="s">
        <v>555</v>
      </c>
      <c r="D1350" s="1" t="s">
        <v>395</v>
      </c>
      <c r="E1350" s="1" t="s">
        <v>25</v>
      </c>
      <c r="F1350" s="29" t="s">
        <v>483</v>
      </c>
      <c r="G1350" s="29" t="s">
        <v>85</v>
      </c>
      <c r="H1350" s="6">
        <f t="shared" si="41"/>
        <v>-36450</v>
      </c>
      <c r="I1350" s="24">
        <f t="shared" si="42"/>
        <v>1.941747572815534</v>
      </c>
      <c r="K1350" s="2">
        <v>515</v>
      </c>
    </row>
    <row r="1351" spans="2:11" ht="12.75">
      <c r="B1351" s="9">
        <v>800</v>
      </c>
      <c r="C1351" s="1" t="s">
        <v>555</v>
      </c>
      <c r="D1351" s="1" t="s">
        <v>395</v>
      </c>
      <c r="E1351" s="1" t="s">
        <v>25</v>
      </c>
      <c r="F1351" s="29" t="s">
        <v>483</v>
      </c>
      <c r="G1351" s="29" t="s">
        <v>80</v>
      </c>
      <c r="H1351" s="6">
        <f t="shared" si="41"/>
        <v>-37250</v>
      </c>
      <c r="I1351" s="24">
        <f t="shared" si="42"/>
        <v>1.5533980582524272</v>
      </c>
      <c r="K1351" s="2">
        <v>515</v>
      </c>
    </row>
    <row r="1352" spans="2:11" ht="12.75">
      <c r="B1352" s="9">
        <v>800</v>
      </c>
      <c r="C1352" s="1" t="s">
        <v>555</v>
      </c>
      <c r="D1352" s="1" t="s">
        <v>395</v>
      </c>
      <c r="E1352" s="1" t="s">
        <v>25</v>
      </c>
      <c r="F1352" s="29" t="s">
        <v>483</v>
      </c>
      <c r="G1352" s="29" t="s">
        <v>82</v>
      </c>
      <c r="H1352" s="6">
        <f t="shared" si="41"/>
        <v>-38050</v>
      </c>
      <c r="I1352" s="24">
        <f t="shared" si="42"/>
        <v>1.5533980582524272</v>
      </c>
      <c r="K1352" s="2">
        <v>515</v>
      </c>
    </row>
    <row r="1353" spans="2:11" ht="12.75">
      <c r="B1353" s="9">
        <v>1400</v>
      </c>
      <c r="C1353" s="1" t="s">
        <v>555</v>
      </c>
      <c r="D1353" s="1" t="s">
        <v>395</v>
      </c>
      <c r="E1353" s="1" t="s">
        <v>25</v>
      </c>
      <c r="F1353" s="29" t="s">
        <v>483</v>
      </c>
      <c r="G1353" s="29" t="s">
        <v>168</v>
      </c>
      <c r="H1353" s="6">
        <f t="shared" si="41"/>
        <v>-39450</v>
      </c>
      <c r="I1353" s="24">
        <f t="shared" si="42"/>
        <v>2.7184466019417477</v>
      </c>
      <c r="K1353" s="2">
        <v>515</v>
      </c>
    </row>
    <row r="1354" spans="2:11" ht="12.75">
      <c r="B1354" s="9">
        <v>800</v>
      </c>
      <c r="C1354" s="1" t="s">
        <v>555</v>
      </c>
      <c r="D1354" s="1" t="s">
        <v>395</v>
      </c>
      <c r="E1354" s="1" t="s">
        <v>25</v>
      </c>
      <c r="F1354" s="29" t="s">
        <v>483</v>
      </c>
      <c r="G1354" s="29" t="s">
        <v>111</v>
      </c>
      <c r="H1354" s="6">
        <f t="shared" si="41"/>
        <v>-40250</v>
      </c>
      <c r="I1354" s="24">
        <f t="shared" si="42"/>
        <v>1.5533980582524272</v>
      </c>
      <c r="K1354" s="2">
        <v>515</v>
      </c>
    </row>
    <row r="1355" spans="2:11" ht="12.75">
      <c r="B1355" s="9">
        <v>600</v>
      </c>
      <c r="C1355" s="1" t="s">
        <v>555</v>
      </c>
      <c r="D1355" s="1" t="s">
        <v>395</v>
      </c>
      <c r="E1355" s="1" t="s">
        <v>25</v>
      </c>
      <c r="F1355" s="29" t="s">
        <v>483</v>
      </c>
      <c r="G1355" s="29" t="s">
        <v>106</v>
      </c>
      <c r="H1355" s="6">
        <f t="shared" si="41"/>
        <v>-40850</v>
      </c>
      <c r="I1355" s="24">
        <f t="shared" si="42"/>
        <v>1.1650485436893203</v>
      </c>
      <c r="K1355" s="2">
        <v>515</v>
      </c>
    </row>
    <row r="1356" spans="2:11" ht="12.75">
      <c r="B1356" s="9">
        <v>800</v>
      </c>
      <c r="C1356" s="1" t="s">
        <v>555</v>
      </c>
      <c r="D1356" s="1" t="s">
        <v>395</v>
      </c>
      <c r="E1356" s="1" t="s">
        <v>25</v>
      </c>
      <c r="F1356" s="29" t="s">
        <v>483</v>
      </c>
      <c r="G1356" s="29" t="s">
        <v>115</v>
      </c>
      <c r="H1356" s="6">
        <f t="shared" si="41"/>
        <v>-41650</v>
      </c>
      <c r="I1356" s="24">
        <f t="shared" si="42"/>
        <v>1.5533980582524272</v>
      </c>
      <c r="K1356" s="2">
        <v>515</v>
      </c>
    </row>
    <row r="1357" spans="2:11" ht="12.75">
      <c r="B1357" s="9">
        <v>800</v>
      </c>
      <c r="C1357" s="1" t="s">
        <v>555</v>
      </c>
      <c r="D1357" s="1" t="s">
        <v>395</v>
      </c>
      <c r="E1357" s="1" t="s">
        <v>25</v>
      </c>
      <c r="F1357" s="29" t="s">
        <v>483</v>
      </c>
      <c r="G1357" s="29" t="s">
        <v>118</v>
      </c>
      <c r="H1357" s="6">
        <f t="shared" si="41"/>
        <v>-42450</v>
      </c>
      <c r="I1357" s="24">
        <f t="shared" si="42"/>
        <v>1.5533980582524272</v>
      </c>
      <c r="K1357" s="2">
        <v>515</v>
      </c>
    </row>
    <row r="1358" spans="2:11" ht="12.75">
      <c r="B1358" s="9">
        <v>1000</v>
      </c>
      <c r="C1358" s="1" t="s">
        <v>555</v>
      </c>
      <c r="D1358" s="1" t="s">
        <v>395</v>
      </c>
      <c r="E1358" s="1" t="s">
        <v>25</v>
      </c>
      <c r="F1358" s="29" t="s">
        <v>483</v>
      </c>
      <c r="G1358" s="29" t="s">
        <v>121</v>
      </c>
      <c r="H1358" s="6">
        <f t="shared" si="41"/>
        <v>-43450</v>
      </c>
      <c r="I1358" s="24">
        <f t="shared" si="42"/>
        <v>1.941747572815534</v>
      </c>
      <c r="K1358" s="2">
        <v>515</v>
      </c>
    </row>
    <row r="1359" spans="2:11" ht="12.75">
      <c r="B1359" s="9">
        <v>600</v>
      </c>
      <c r="C1359" s="1" t="s">
        <v>555</v>
      </c>
      <c r="D1359" s="1" t="s">
        <v>395</v>
      </c>
      <c r="E1359" s="1" t="s">
        <v>25</v>
      </c>
      <c r="F1359" s="29" t="s">
        <v>483</v>
      </c>
      <c r="G1359" s="29" t="s">
        <v>238</v>
      </c>
      <c r="H1359" s="6">
        <f t="shared" si="41"/>
        <v>-44050</v>
      </c>
      <c r="I1359" s="24">
        <f t="shared" si="42"/>
        <v>1.1650485436893203</v>
      </c>
      <c r="K1359" s="2">
        <v>515</v>
      </c>
    </row>
    <row r="1360" spans="2:11" ht="12.75">
      <c r="B1360" s="9">
        <v>400</v>
      </c>
      <c r="C1360" s="1" t="s">
        <v>555</v>
      </c>
      <c r="D1360" s="1" t="s">
        <v>395</v>
      </c>
      <c r="E1360" s="1" t="s">
        <v>25</v>
      </c>
      <c r="F1360" s="29" t="s">
        <v>483</v>
      </c>
      <c r="G1360" s="29" t="s">
        <v>220</v>
      </c>
      <c r="H1360" s="6">
        <f t="shared" si="41"/>
        <v>-44450</v>
      </c>
      <c r="I1360" s="24">
        <f t="shared" si="42"/>
        <v>0.7766990291262136</v>
      </c>
      <c r="K1360" s="2">
        <v>515</v>
      </c>
    </row>
    <row r="1361" spans="2:11" ht="12.75">
      <c r="B1361" s="9">
        <v>600</v>
      </c>
      <c r="C1361" s="1" t="s">
        <v>555</v>
      </c>
      <c r="D1361" s="1" t="s">
        <v>395</v>
      </c>
      <c r="E1361" s="1" t="s">
        <v>25</v>
      </c>
      <c r="F1361" s="29" t="s">
        <v>483</v>
      </c>
      <c r="G1361" s="29" t="s">
        <v>125</v>
      </c>
      <c r="H1361" s="6">
        <f t="shared" si="41"/>
        <v>-45050</v>
      </c>
      <c r="I1361" s="24">
        <f t="shared" si="42"/>
        <v>1.1650485436893203</v>
      </c>
      <c r="K1361" s="2">
        <v>515</v>
      </c>
    </row>
    <row r="1362" spans="1:11" s="48" customFormat="1" ht="12.75">
      <c r="A1362" s="13"/>
      <c r="B1362" s="159">
        <f>SUM(B1310:B1361)</f>
        <v>45050</v>
      </c>
      <c r="C1362" s="13"/>
      <c r="D1362" s="13"/>
      <c r="E1362" s="13" t="s">
        <v>25</v>
      </c>
      <c r="F1362" s="20"/>
      <c r="G1362" s="20"/>
      <c r="H1362" s="46">
        <v>0</v>
      </c>
      <c r="I1362" s="47">
        <f t="shared" si="42"/>
        <v>87.47572815533981</v>
      </c>
      <c r="K1362" s="2">
        <v>515</v>
      </c>
    </row>
    <row r="1363" spans="2:11" ht="12.75">
      <c r="B1363" s="9"/>
      <c r="H1363" s="6">
        <f t="shared" si="41"/>
        <v>0</v>
      </c>
      <c r="I1363" s="24">
        <f t="shared" si="42"/>
        <v>0</v>
      </c>
      <c r="K1363" s="2">
        <v>515</v>
      </c>
    </row>
    <row r="1364" spans="2:11" ht="12.75">
      <c r="B1364" s="9"/>
      <c r="H1364" s="6">
        <f t="shared" si="41"/>
        <v>0</v>
      </c>
      <c r="I1364" s="24">
        <f t="shared" si="42"/>
        <v>0</v>
      </c>
      <c r="K1364" s="2">
        <v>515</v>
      </c>
    </row>
    <row r="1365" spans="2:11" ht="12.75">
      <c r="B1365" s="156">
        <v>4525</v>
      </c>
      <c r="C1365" s="35" t="s">
        <v>468</v>
      </c>
      <c r="D1365" s="14" t="s">
        <v>395</v>
      </c>
      <c r="E1365" s="35" t="s">
        <v>395</v>
      </c>
      <c r="F1365" s="29" t="s">
        <v>556</v>
      </c>
      <c r="G1365" s="33" t="s">
        <v>18</v>
      </c>
      <c r="H1365" s="6">
        <f aca="true" t="shared" si="43" ref="H1365:H1415">H1364-B1365</f>
        <v>-4525</v>
      </c>
      <c r="I1365" s="24">
        <f t="shared" si="42"/>
        <v>8.78640776699029</v>
      </c>
      <c r="K1365" s="2">
        <v>515</v>
      </c>
    </row>
    <row r="1366" spans="2:11" ht="12.75">
      <c r="B1366" s="156">
        <v>1200</v>
      </c>
      <c r="C1366" s="35" t="s">
        <v>396</v>
      </c>
      <c r="D1366" s="14" t="s">
        <v>395</v>
      </c>
      <c r="E1366" s="35" t="s">
        <v>395</v>
      </c>
      <c r="F1366" s="29" t="s">
        <v>557</v>
      </c>
      <c r="G1366" s="33" t="s">
        <v>51</v>
      </c>
      <c r="H1366" s="6">
        <f t="shared" si="43"/>
        <v>-5725</v>
      </c>
      <c r="I1366" s="24">
        <f t="shared" si="42"/>
        <v>2.3300970873786406</v>
      </c>
      <c r="K1366" s="2">
        <v>515</v>
      </c>
    </row>
    <row r="1367" spans="2:11" ht="12.75">
      <c r="B1367" s="9">
        <v>300</v>
      </c>
      <c r="C1367" s="35" t="s">
        <v>558</v>
      </c>
      <c r="D1367" s="14" t="s">
        <v>395</v>
      </c>
      <c r="E1367" s="1" t="s">
        <v>395</v>
      </c>
      <c r="F1367" s="29" t="s">
        <v>554</v>
      </c>
      <c r="G1367" s="33" t="s">
        <v>110</v>
      </c>
      <c r="H1367" s="6">
        <f t="shared" si="43"/>
        <v>-6025</v>
      </c>
      <c r="I1367" s="24">
        <f t="shared" si="42"/>
        <v>0.5825242718446602</v>
      </c>
      <c r="K1367" s="2">
        <v>515</v>
      </c>
    </row>
    <row r="1368" spans="2:11" ht="12.75">
      <c r="B1368" s="9">
        <v>2500</v>
      </c>
      <c r="C1368" s="35" t="s">
        <v>559</v>
      </c>
      <c r="D1368" s="14" t="s">
        <v>395</v>
      </c>
      <c r="E1368" s="1" t="s">
        <v>395</v>
      </c>
      <c r="F1368" s="29" t="s">
        <v>560</v>
      </c>
      <c r="G1368" s="33" t="s">
        <v>106</v>
      </c>
      <c r="H1368" s="6">
        <f t="shared" si="43"/>
        <v>-8525</v>
      </c>
      <c r="I1368" s="24">
        <f t="shared" si="42"/>
        <v>4.854368932038835</v>
      </c>
      <c r="K1368" s="2">
        <v>515</v>
      </c>
    </row>
    <row r="1369" spans="2:11" ht="12.75">
      <c r="B1369" s="9">
        <v>1700</v>
      </c>
      <c r="C1369" s="35" t="s">
        <v>396</v>
      </c>
      <c r="D1369" s="14" t="s">
        <v>395</v>
      </c>
      <c r="E1369" s="1" t="s">
        <v>395</v>
      </c>
      <c r="F1369" s="29" t="s">
        <v>562</v>
      </c>
      <c r="G1369" s="33" t="s">
        <v>238</v>
      </c>
      <c r="H1369" s="6">
        <f t="shared" si="43"/>
        <v>-10225</v>
      </c>
      <c r="I1369" s="24">
        <f t="shared" si="42"/>
        <v>3.3009708737864076</v>
      </c>
      <c r="K1369" s="2">
        <v>515</v>
      </c>
    </row>
    <row r="1370" spans="2:11" ht="12.75">
      <c r="B1370" s="156">
        <v>1750</v>
      </c>
      <c r="C1370" s="14" t="s">
        <v>468</v>
      </c>
      <c r="D1370" s="14" t="s">
        <v>395</v>
      </c>
      <c r="E1370" s="37" t="s">
        <v>395</v>
      </c>
      <c r="F1370" s="29" t="s">
        <v>563</v>
      </c>
      <c r="G1370" s="38" t="s">
        <v>14</v>
      </c>
      <c r="H1370" s="6">
        <f t="shared" si="43"/>
        <v>-11975</v>
      </c>
      <c r="I1370" s="24">
        <f t="shared" si="42"/>
        <v>3.3980582524271843</v>
      </c>
      <c r="K1370" s="2">
        <v>515</v>
      </c>
    </row>
    <row r="1371" spans="2:11" ht="12.75">
      <c r="B1371" s="9">
        <v>575</v>
      </c>
      <c r="C1371" s="1" t="s">
        <v>564</v>
      </c>
      <c r="D1371" s="1" t="s">
        <v>395</v>
      </c>
      <c r="E1371" s="1" t="s">
        <v>395</v>
      </c>
      <c r="F1371" s="29" t="s">
        <v>565</v>
      </c>
      <c r="G1371" s="29" t="s">
        <v>47</v>
      </c>
      <c r="H1371" s="6">
        <f t="shared" si="43"/>
        <v>-12550</v>
      </c>
      <c r="I1371" s="24">
        <f t="shared" si="42"/>
        <v>1.116504854368932</v>
      </c>
      <c r="K1371" s="2">
        <v>515</v>
      </c>
    </row>
    <row r="1372" spans="2:11" ht="12.75">
      <c r="B1372" s="9">
        <v>14000</v>
      </c>
      <c r="C1372" s="1" t="s">
        <v>566</v>
      </c>
      <c r="D1372" s="1" t="s">
        <v>395</v>
      </c>
      <c r="E1372" s="1" t="s">
        <v>395</v>
      </c>
      <c r="F1372" s="29" t="s">
        <v>567</v>
      </c>
      <c r="G1372" s="29" t="s">
        <v>53</v>
      </c>
      <c r="H1372" s="6">
        <f t="shared" si="43"/>
        <v>-26550</v>
      </c>
      <c r="I1372" s="24">
        <f t="shared" si="42"/>
        <v>27.184466019417474</v>
      </c>
      <c r="K1372" s="2">
        <v>515</v>
      </c>
    </row>
    <row r="1373" spans="2:11" ht="12.75">
      <c r="B1373" s="9">
        <v>1000</v>
      </c>
      <c r="C1373" s="1" t="s">
        <v>568</v>
      </c>
      <c r="D1373" s="1" t="s">
        <v>395</v>
      </c>
      <c r="E1373" s="1" t="s">
        <v>395</v>
      </c>
      <c r="F1373" s="29" t="s">
        <v>567</v>
      </c>
      <c r="G1373" s="29" t="s">
        <v>53</v>
      </c>
      <c r="H1373" s="6">
        <f t="shared" si="43"/>
        <v>-27550</v>
      </c>
      <c r="I1373" s="24">
        <f t="shared" si="42"/>
        <v>1.941747572815534</v>
      </c>
      <c r="K1373" s="2">
        <v>515</v>
      </c>
    </row>
    <row r="1374" spans="2:11" ht="12.75">
      <c r="B1374" s="9">
        <v>925</v>
      </c>
      <c r="C1374" s="1" t="s">
        <v>468</v>
      </c>
      <c r="D1374" s="1" t="s">
        <v>395</v>
      </c>
      <c r="E1374" s="1" t="s">
        <v>395</v>
      </c>
      <c r="F1374" s="29" t="s">
        <v>569</v>
      </c>
      <c r="G1374" s="29" t="s">
        <v>55</v>
      </c>
      <c r="H1374" s="6">
        <f t="shared" si="43"/>
        <v>-28475</v>
      </c>
      <c r="I1374" s="24">
        <f t="shared" si="42"/>
        <v>1.796116504854369</v>
      </c>
      <c r="K1374" s="2">
        <v>515</v>
      </c>
    </row>
    <row r="1375" spans="2:11" ht="12.75">
      <c r="B1375" s="9">
        <v>1000</v>
      </c>
      <c r="C1375" s="1" t="s">
        <v>570</v>
      </c>
      <c r="D1375" s="1" t="s">
        <v>395</v>
      </c>
      <c r="E1375" s="1" t="s">
        <v>395</v>
      </c>
      <c r="F1375" s="29" t="s">
        <v>571</v>
      </c>
      <c r="G1375" s="29" t="s">
        <v>106</v>
      </c>
      <c r="H1375" s="6">
        <f t="shared" si="43"/>
        <v>-29475</v>
      </c>
      <c r="I1375" s="24">
        <f t="shared" si="42"/>
        <v>1.941747572815534</v>
      </c>
      <c r="K1375" s="2">
        <v>515</v>
      </c>
    </row>
    <row r="1376" spans="2:11" ht="12.75">
      <c r="B1376" s="9">
        <v>900</v>
      </c>
      <c r="C1376" s="1" t="s">
        <v>572</v>
      </c>
      <c r="D1376" s="1" t="s">
        <v>395</v>
      </c>
      <c r="E1376" s="1" t="s">
        <v>395</v>
      </c>
      <c r="F1376" s="29" t="s">
        <v>573</v>
      </c>
      <c r="G1376" s="29" t="s">
        <v>115</v>
      </c>
      <c r="H1376" s="6">
        <f t="shared" si="43"/>
        <v>-30375</v>
      </c>
      <c r="I1376" s="24">
        <f t="shared" si="42"/>
        <v>1.7475728155339805</v>
      </c>
      <c r="K1376" s="2">
        <v>515</v>
      </c>
    </row>
    <row r="1377" spans="2:11" ht="12.75">
      <c r="B1377" s="9">
        <v>375</v>
      </c>
      <c r="C1377" s="1" t="s">
        <v>468</v>
      </c>
      <c r="D1377" s="1" t="s">
        <v>395</v>
      </c>
      <c r="E1377" s="1" t="s">
        <v>395</v>
      </c>
      <c r="F1377" s="29" t="s">
        <v>483</v>
      </c>
      <c r="G1377" s="29" t="s">
        <v>220</v>
      </c>
      <c r="H1377" s="6">
        <f t="shared" si="43"/>
        <v>-30750</v>
      </c>
      <c r="I1377" s="24">
        <f t="shared" si="42"/>
        <v>0.7281553398058253</v>
      </c>
      <c r="K1377" s="2">
        <v>515</v>
      </c>
    </row>
    <row r="1378" spans="1:11" s="48" customFormat="1" ht="12.75">
      <c r="A1378" s="13"/>
      <c r="B1378" s="159">
        <f>SUM(B1365:B1377)</f>
        <v>30750</v>
      </c>
      <c r="C1378" s="13"/>
      <c r="D1378" s="13" t="s">
        <v>395</v>
      </c>
      <c r="E1378" s="13" t="s">
        <v>395</v>
      </c>
      <c r="F1378" s="20"/>
      <c r="G1378" s="20"/>
      <c r="H1378" s="46">
        <v>0</v>
      </c>
      <c r="I1378" s="47">
        <f t="shared" si="42"/>
        <v>59.70873786407767</v>
      </c>
      <c r="K1378" s="2">
        <v>515</v>
      </c>
    </row>
    <row r="1379" spans="2:11" ht="12.75">
      <c r="B1379" s="9"/>
      <c r="H1379" s="6">
        <f t="shared" si="43"/>
        <v>0</v>
      </c>
      <c r="I1379" s="24">
        <f t="shared" si="42"/>
        <v>0</v>
      </c>
      <c r="K1379" s="2">
        <v>515</v>
      </c>
    </row>
    <row r="1380" spans="2:11" ht="12.75">
      <c r="B1380" s="9"/>
      <c r="H1380" s="6">
        <f t="shared" si="43"/>
        <v>0</v>
      </c>
      <c r="I1380" s="24">
        <f t="shared" si="42"/>
        <v>0</v>
      </c>
      <c r="K1380" s="2">
        <v>515</v>
      </c>
    </row>
    <row r="1381" spans="2:11" ht="12.75">
      <c r="B1381" s="9">
        <v>1500</v>
      </c>
      <c r="C1381" s="14" t="s">
        <v>574</v>
      </c>
      <c r="D1381" s="14" t="s">
        <v>395</v>
      </c>
      <c r="E1381" s="1" t="s">
        <v>575</v>
      </c>
      <c r="F1381" s="29" t="s">
        <v>576</v>
      </c>
      <c r="G1381" s="29" t="s">
        <v>16</v>
      </c>
      <c r="H1381" s="6">
        <f t="shared" si="43"/>
        <v>-1500</v>
      </c>
      <c r="I1381" s="24">
        <f t="shared" si="42"/>
        <v>2.912621359223301</v>
      </c>
      <c r="K1381" s="2">
        <v>515</v>
      </c>
    </row>
    <row r="1382" spans="2:11" ht="12.75">
      <c r="B1382" s="9">
        <v>3000</v>
      </c>
      <c r="C1382" s="1" t="s">
        <v>574</v>
      </c>
      <c r="D1382" s="1" t="s">
        <v>395</v>
      </c>
      <c r="E1382" s="1" t="s">
        <v>575</v>
      </c>
      <c r="F1382" s="29" t="s">
        <v>577</v>
      </c>
      <c r="G1382" s="29" t="s">
        <v>16</v>
      </c>
      <c r="H1382" s="6">
        <f t="shared" si="43"/>
        <v>-4500</v>
      </c>
      <c r="I1382" s="24">
        <f t="shared" si="42"/>
        <v>5.825242718446602</v>
      </c>
      <c r="K1382" s="2">
        <v>515</v>
      </c>
    </row>
    <row r="1383" spans="2:11" ht="12.75">
      <c r="B1383" s="9">
        <v>2500</v>
      </c>
      <c r="C1383" s="1" t="s">
        <v>574</v>
      </c>
      <c r="D1383" s="1" t="s">
        <v>395</v>
      </c>
      <c r="E1383" s="1" t="s">
        <v>575</v>
      </c>
      <c r="F1383" s="29" t="s">
        <v>578</v>
      </c>
      <c r="G1383" s="29" t="s">
        <v>21</v>
      </c>
      <c r="H1383" s="6">
        <f t="shared" si="43"/>
        <v>-7000</v>
      </c>
      <c r="I1383" s="24">
        <f t="shared" si="42"/>
        <v>4.854368932038835</v>
      </c>
      <c r="K1383" s="2">
        <v>515</v>
      </c>
    </row>
    <row r="1384" spans="2:11" ht="12.75">
      <c r="B1384" s="9">
        <v>1500</v>
      </c>
      <c r="C1384" s="1" t="s">
        <v>574</v>
      </c>
      <c r="D1384" s="1" t="s">
        <v>395</v>
      </c>
      <c r="E1384" s="1" t="s">
        <v>575</v>
      </c>
      <c r="F1384" s="29" t="s">
        <v>579</v>
      </c>
      <c r="G1384" s="29" t="s">
        <v>37</v>
      </c>
      <c r="H1384" s="6">
        <f t="shared" si="43"/>
        <v>-8500</v>
      </c>
      <c r="I1384" s="24">
        <f t="shared" si="42"/>
        <v>2.912621359223301</v>
      </c>
      <c r="K1384" s="2">
        <v>515</v>
      </c>
    </row>
    <row r="1385" spans="2:11" ht="12.75">
      <c r="B1385" s="9">
        <v>4000</v>
      </c>
      <c r="C1385" s="1" t="s">
        <v>574</v>
      </c>
      <c r="D1385" s="1" t="s">
        <v>395</v>
      </c>
      <c r="E1385" s="1" t="s">
        <v>575</v>
      </c>
      <c r="F1385" s="29" t="s">
        <v>580</v>
      </c>
      <c r="G1385" s="29" t="s">
        <v>47</v>
      </c>
      <c r="H1385" s="6">
        <f t="shared" si="43"/>
        <v>-12500</v>
      </c>
      <c r="I1385" s="24">
        <f t="shared" si="42"/>
        <v>7.766990291262136</v>
      </c>
      <c r="K1385" s="2">
        <v>515</v>
      </c>
    </row>
    <row r="1386" spans="2:11" ht="12.75">
      <c r="B1386" s="9">
        <v>1200</v>
      </c>
      <c r="C1386" s="1" t="s">
        <v>574</v>
      </c>
      <c r="D1386" s="1" t="s">
        <v>395</v>
      </c>
      <c r="E1386" s="1" t="s">
        <v>575</v>
      </c>
      <c r="F1386" s="29" t="s">
        <v>581</v>
      </c>
      <c r="G1386" s="29" t="s">
        <v>47</v>
      </c>
      <c r="H1386" s="6">
        <f t="shared" si="43"/>
        <v>-13700</v>
      </c>
      <c r="I1386" s="24">
        <f t="shared" si="42"/>
        <v>2.3300970873786406</v>
      </c>
      <c r="K1386" s="2">
        <v>515</v>
      </c>
    </row>
    <row r="1387" spans="2:11" ht="12.75">
      <c r="B1387" s="9">
        <v>4000</v>
      </c>
      <c r="C1387" s="1" t="s">
        <v>574</v>
      </c>
      <c r="D1387" s="1" t="s">
        <v>395</v>
      </c>
      <c r="E1387" s="1" t="s">
        <v>575</v>
      </c>
      <c r="F1387" s="29" t="s">
        <v>582</v>
      </c>
      <c r="G1387" s="29" t="s">
        <v>53</v>
      </c>
      <c r="H1387" s="6">
        <f t="shared" si="43"/>
        <v>-17700</v>
      </c>
      <c r="I1387" s="24">
        <f t="shared" si="42"/>
        <v>7.766990291262136</v>
      </c>
      <c r="K1387" s="2">
        <v>515</v>
      </c>
    </row>
    <row r="1388" spans="2:11" ht="12.75">
      <c r="B1388" s="9">
        <v>2800</v>
      </c>
      <c r="C1388" s="1" t="s">
        <v>574</v>
      </c>
      <c r="D1388" s="1" t="s">
        <v>395</v>
      </c>
      <c r="E1388" s="1" t="s">
        <v>575</v>
      </c>
      <c r="F1388" s="29" t="s">
        <v>583</v>
      </c>
      <c r="G1388" s="29" t="s">
        <v>55</v>
      </c>
      <c r="H1388" s="6">
        <f t="shared" si="43"/>
        <v>-20500</v>
      </c>
      <c r="I1388" s="24">
        <f t="shared" si="42"/>
        <v>5.436893203883495</v>
      </c>
      <c r="K1388" s="2">
        <v>515</v>
      </c>
    </row>
    <row r="1389" spans="2:11" ht="12.75">
      <c r="B1389" s="9">
        <v>1200</v>
      </c>
      <c r="C1389" s="1" t="s">
        <v>574</v>
      </c>
      <c r="D1389" s="1" t="s">
        <v>395</v>
      </c>
      <c r="E1389" s="1" t="s">
        <v>575</v>
      </c>
      <c r="F1389" s="29" t="s">
        <v>584</v>
      </c>
      <c r="G1389" s="29" t="s">
        <v>55</v>
      </c>
      <c r="H1389" s="6">
        <f t="shared" si="43"/>
        <v>-21700</v>
      </c>
      <c r="I1389" s="24">
        <f t="shared" si="42"/>
        <v>2.3300970873786406</v>
      </c>
      <c r="K1389" s="2">
        <v>515</v>
      </c>
    </row>
    <row r="1390" spans="2:11" ht="12.75">
      <c r="B1390" s="9">
        <v>500</v>
      </c>
      <c r="C1390" s="1" t="s">
        <v>574</v>
      </c>
      <c r="D1390" s="1" t="s">
        <v>395</v>
      </c>
      <c r="E1390" s="1" t="s">
        <v>575</v>
      </c>
      <c r="F1390" s="29" t="s">
        <v>585</v>
      </c>
      <c r="G1390" s="29" t="s">
        <v>159</v>
      </c>
      <c r="H1390" s="6">
        <f t="shared" si="43"/>
        <v>-22200</v>
      </c>
      <c r="I1390" s="24">
        <f t="shared" si="42"/>
        <v>0.970873786407767</v>
      </c>
      <c r="K1390" s="2">
        <v>515</v>
      </c>
    </row>
    <row r="1391" spans="2:11" ht="12.75">
      <c r="B1391" s="9">
        <v>1500</v>
      </c>
      <c r="C1391" s="1" t="s">
        <v>574</v>
      </c>
      <c r="D1391" s="1" t="s">
        <v>395</v>
      </c>
      <c r="E1391" s="1" t="s">
        <v>575</v>
      </c>
      <c r="F1391" s="29" t="s">
        <v>586</v>
      </c>
      <c r="G1391" s="29" t="s">
        <v>85</v>
      </c>
      <c r="H1391" s="6">
        <f t="shared" si="43"/>
        <v>-23700</v>
      </c>
      <c r="I1391" s="24">
        <f t="shared" si="42"/>
        <v>2.912621359223301</v>
      </c>
      <c r="K1391" s="2">
        <v>515</v>
      </c>
    </row>
    <row r="1392" spans="2:11" ht="12.75">
      <c r="B1392" s="9">
        <v>1500</v>
      </c>
      <c r="C1392" s="1" t="s">
        <v>574</v>
      </c>
      <c r="D1392" s="1" t="s">
        <v>395</v>
      </c>
      <c r="E1392" s="1" t="s">
        <v>575</v>
      </c>
      <c r="F1392" s="29" t="s">
        <v>587</v>
      </c>
      <c r="G1392" s="29" t="s">
        <v>168</v>
      </c>
      <c r="H1392" s="6">
        <f t="shared" si="43"/>
        <v>-25200</v>
      </c>
      <c r="I1392" s="24">
        <f t="shared" si="42"/>
        <v>2.912621359223301</v>
      </c>
      <c r="K1392" s="2">
        <v>515</v>
      </c>
    </row>
    <row r="1393" spans="2:11" ht="12.75">
      <c r="B1393" s="9">
        <v>1200</v>
      </c>
      <c r="C1393" s="1" t="s">
        <v>574</v>
      </c>
      <c r="D1393" s="14" t="s">
        <v>395</v>
      </c>
      <c r="E1393" s="1" t="s">
        <v>588</v>
      </c>
      <c r="F1393" s="29" t="s">
        <v>589</v>
      </c>
      <c r="G1393" s="33" t="s">
        <v>121</v>
      </c>
      <c r="H1393" s="6">
        <f t="shared" si="43"/>
        <v>-26400</v>
      </c>
      <c r="I1393" s="24">
        <f t="shared" si="42"/>
        <v>2.3300970873786406</v>
      </c>
      <c r="K1393" s="2">
        <v>515</v>
      </c>
    </row>
    <row r="1394" spans="2:11" ht="12.75">
      <c r="B1394" s="9">
        <v>2000</v>
      </c>
      <c r="C1394" s="1" t="s">
        <v>574</v>
      </c>
      <c r="D1394" s="1" t="s">
        <v>395</v>
      </c>
      <c r="E1394" s="1" t="s">
        <v>590</v>
      </c>
      <c r="F1394" s="29" t="s">
        <v>591</v>
      </c>
      <c r="G1394" s="29" t="s">
        <v>168</v>
      </c>
      <c r="H1394" s="6">
        <f t="shared" si="43"/>
        <v>-28400</v>
      </c>
      <c r="I1394" s="24">
        <f t="shared" si="42"/>
        <v>3.883495145631068</v>
      </c>
      <c r="K1394" s="2">
        <v>515</v>
      </c>
    </row>
    <row r="1395" spans="2:11" ht="12.75">
      <c r="B1395" s="9">
        <v>2000</v>
      </c>
      <c r="C1395" s="1" t="s">
        <v>574</v>
      </c>
      <c r="D1395" s="1" t="s">
        <v>395</v>
      </c>
      <c r="E1395" s="1" t="s">
        <v>590</v>
      </c>
      <c r="F1395" s="29" t="s">
        <v>592</v>
      </c>
      <c r="G1395" s="29" t="s">
        <v>115</v>
      </c>
      <c r="H1395" s="6">
        <f t="shared" si="43"/>
        <v>-30400</v>
      </c>
      <c r="I1395" s="24">
        <f t="shared" si="42"/>
        <v>3.883495145631068</v>
      </c>
      <c r="K1395" s="2">
        <v>515</v>
      </c>
    </row>
    <row r="1396" spans="2:11" ht="12.75">
      <c r="B1396" s="9">
        <v>2000</v>
      </c>
      <c r="C1396" s="1" t="s">
        <v>574</v>
      </c>
      <c r="D1396" s="1" t="s">
        <v>395</v>
      </c>
      <c r="E1396" s="1" t="s">
        <v>590</v>
      </c>
      <c r="F1396" s="29" t="s">
        <v>593</v>
      </c>
      <c r="G1396" s="29" t="s">
        <v>125</v>
      </c>
      <c r="H1396" s="6">
        <f t="shared" si="43"/>
        <v>-32400</v>
      </c>
      <c r="I1396" s="24">
        <f t="shared" si="42"/>
        <v>3.883495145631068</v>
      </c>
      <c r="K1396" s="2">
        <v>515</v>
      </c>
    </row>
    <row r="1397" spans="2:11" ht="12.75">
      <c r="B1397" s="9">
        <v>1000</v>
      </c>
      <c r="C1397" s="1" t="s">
        <v>574</v>
      </c>
      <c r="D1397" s="14" t="s">
        <v>395</v>
      </c>
      <c r="E1397" s="1" t="s">
        <v>594</v>
      </c>
      <c r="F1397" s="29" t="s">
        <v>595</v>
      </c>
      <c r="G1397" s="33" t="s">
        <v>121</v>
      </c>
      <c r="H1397" s="6">
        <f t="shared" si="43"/>
        <v>-33400</v>
      </c>
      <c r="I1397" s="24">
        <f t="shared" si="42"/>
        <v>1.941747572815534</v>
      </c>
      <c r="K1397" s="2">
        <v>515</v>
      </c>
    </row>
    <row r="1398" spans="1:11" s="48" customFormat="1" ht="12.75">
      <c r="A1398" s="13"/>
      <c r="B1398" s="159">
        <f>SUM(B1381:B1397)</f>
        <v>33400</v>
      </c>
      <c r="C1398" s="13" t="s">
        <v>683</v>
      </c>
      <c r="D1398" s="13"/>
      <c r="E1398" s="13" t="s">
        <v>684</v>
      </c>
      <c r="F1398" s="20"/>
      <c r="G1398" s="20"/>
      <c r="H1398" s="46">
        <v>0</v>
      </c>
      <c r="I1398" s="47">
        <f t="shared" si="42"/>
        <v>64.85436893203884</v>
      </c>
      <c r="K1398" s="2">
        <v>515</v>
      </c>
    </row>
    <row r="1399" spans="2:11" ht="12.75">
      <c r="B1399" s="9"/>
      <c r="H1399" s="6">
        <f t="shared" si="43"/>
        <v>0</v>
      </c>
      <c r="I1399" s="24">
        <f t="shared" si="42"/>
        <v>0</v>
      </c>
      <c r="K1399" s="2">
        <v>515</v>
      </c>
    </row>
    <row r="1400" spans="2:11" ht="12.75">
      <c r="B1400" s="9">
        <v>4200</v>
      </c>
      <c r="C1400" s="1" t="s">
        <v>685</v>
      </c>
      <c r="D1400" s="1" t="s">
        <v>395</v>
      </c>
      <c r="E1400" s="1" t="s">
        <v>639</v>
      </c>
      <c r="F1400" s="85" t="s">
        <v>306</v>
      </c>
      <c r="G1400" s="29" t="s">
        <v>220</v>
      </c>
      <c r="H1400" s="6">
        <f>H1399-B1400</f>
        <v>-4200</v>
      </c>
      <c r="I1400" s="24">
        <f>+B1400/K1400</f>
        <v>8.155339805825243</v>
      </c>
      <c r="K1400" s="2">
        <v>515</v>
      </c>
    </row>
    <row r="1401" spans="2:11" ht="12.75">
      <c r="B1401" s="9">
        <v>0</v>
      </c>
      <c r="C1401" s="1" t="s">
        <v>685</v>
      </c>
      <c r="D1401" s="1" t="s">
        <v>395</v>
      </c>
      <c r="E1401" s="1" t="s">
        <v>686</v>
      </c>
      <c r="F1401" s="85" t="s">
        <v>306</v>
      </c>
      <c r="G1401" s="29" t="s">
        <v>220</v>
      </c>
      <c r="H1401" s="6">
        <f>H1400-B1401</f>
        <v>-4200</v>
      </c>
      <c r="I1401" s="24">
        <f>+B1401/K1401</f>
        <v>0</v>
      </c>
      <c r="K1401" s="2">
        <v>515</v>
      </c>
    </row>
    <row r="1402" spans="1:11" s="87" customFormat="1" ht="12.75">
      <c r="A1402" s="50"/>
      <c r="B1402" s="159">
        <f>SUM(B1400:B1401)</f>
        <v>4200</v>
      </c>
      <c r="C1402" s="50" t="s">
        <v>685</v>
      </c>
      <c r="D1402" s="50"/>
      <c r="E1402" s="50"/>
      <c r="F1402" s="51"/>
      <c r="G1402" s="51"/>
      <c r="H1402" s="56">
        <f>H1401-B1402</f>
        <v>-8400</v>
      </c>
      <c r="I1402" s="86">
        <f>+B1402/K1402</f>
        <v>8.155339805825243</v>
      </c>
      <c r="K1402" s="2">
        <v>515</v>
      </c>
    </row>
    <row r="1403" spans="2:11" ht="12.75">
      <c r="B1403" s="9"/>
      <c r="H1403" s="6">
        <f>H1402-B1403</f>
        <v>-8400</v>
      </c>
      <c r="I1403" s="24">
        <f>+B1403/K1403</f>
        <v>0</v>
      </c>
      <c r="K1403" s="2">
        <v>515</v>
      </c>
    </row>
    <row r="1404" spans="2:11" ht="12.75">
      <c r="B1404" s="9"/>
      <c r="H1404" s="6">
        <f>H1399-B1404</f>
        <v>0</v>
      </c>
      <c r="I1404" s="24">
        <f t="shared" si="42"/>
        <v>0</v>
      </c>
      <c r="K1404" s="2">
        <v>515</v>
      </c>
    </row>
    <row r="1405" spans="2:11" ht="12.75">
      <c r="B1405" s="9">
        <v>91825</v>
      </c>
      <c r="C1405" s="1" t="s">
        <v>596</v>
      </c>
      <c r="D1405" s="1" t="s">
        <v>395</v>
      </c>
      <c r="E1405" s="1" t="s">
        <v>597</v>
      </c>
      <c r="F1405" s="29" t="s">
        <v>598</v>
      </c>
      <c r="G1405" s="29" t="s">
        <v>220</v>
      </c>
      <c r="H1405" s="6">
        <f t="shared" si="43"/>
        <v>-91825</v>
      </c>
      <c r="I1405" s="24">
        <f t="shared" si="42"/>
        <v>178.3009708737864</v>
      </c>
      <c r="K1405" s="2">
        <v>515</v>
      </c>
    </row>
    <row r="1406" spans="2:11" ht="12.75">
      <c r="B1406" s="9">
        <v>9445</v>
      </c>
      <c r="C1406" s="1" t="s">
        <v>599</v>
      </c>
      <c r="D1406" s="1" t="s">
        <v>395</v>
      </c>
      <c r="E1406" s="1" t="s">
        <v>600</v>
      </c>
      <c r="F1406" s="29" t="s">
        <v>598</v>
      </c>
      <c r="G1406" s="29" t="s">
        <v>82</v>
      </c>
      <c r="H1406" s="6">
        <f t="shared" si="43"/>
        <v>-101270</v>
      </c>
      <c r="I1406" s="24">
        <f t="shared" si="42"/>
        <v>18.339805825242717</v>
      </c>
      <c r="K1406" s="2">
        <v>515</v>
      </c>
    </row>
    <row r="1407" spans="2:11" ht="12.75">
      <c r="B1407" s="9">
        <v>125000</v>
      </c>
      <c r="C1407" s="1" t="s">
        <v>601</v>
      </c>
      <c r="D1407" s="14" t="s">
        <v>395</v>
      </c>
      <c r="E1407" s="14" t="s">
        <v>600</v>
      </c>
      <c r="F1407" s="29" t="s">
        <v>602</v>
      </c>
      <c r="G1407" s="29" t="s">
        <v>126</v>
      </c>
      <c r="H1407" s="6">
        <f t="shared" si="43"/>
        <v>-226270</v>
      </c>
      <c r="I1407" s="24">
        <f t="shared" si="42"/>
        <v>242.71844660194174</v>
      </c>
      <c r="K1407" s="2">
        <v>515</v>
      </c>
    </row>
    <row r="1408" spans="1:11" s="48" customFormat="1" ht="12.75">
      <c r="A1408" s="13"/>
      <c r="B1408" s="159">
        <f>SUM(B1405:B1407)</f>
        <v>226270</v>
      </c>
      <c r="C1408" s="13"/>
      <c r="D1408" s="13"/>
      <c r="E1408" s="13" t="s">
        <v>597</v>
      </c>
      <c r="F1408" s="20"/>
      <c r="G1408" s="20"/>
      <c r="H1408" s="46">
        <v>0</v>
      </c>
      <c r="I1408" s="47">
        <f t="shared" si="42"/>
        <v>439.3592233009709</v>
      </c>
      <c r="K1408" s="2">
        <v>515</v>
      </c>
    </row>
    <row r="1409" spans="2:11" ht="12.75">
      <c r="B1409" s="9"/>
      <c r="H1409" s="6">
        <f t="shared" si="43"/>
        <v>0</v>
      </c>
      <c r="I1409" s="24">
        <f t="shared" si="42"/>
        <v>0</v>
      </c>
      <c r="K1409" s="2">
        <v>515</v>
      </c>
    </row>
    <row r="1410" spans="2:11" ht="12.75">
      <c r="B1410" s="9"/>
      <c r="H1410" s="6">
        <f t="shared" si="43"/>
        <v>0</v>
      </c>
      <c r="I1410" s="24">
        <f t="shared" si="42"/>
        <v>0</v>
      </c>
      <c r="K1410" s="2">
        <v>515</v>
      </c>
    </row>
    <row r="1411" spans="1:11" s="17" customFormat="1" ht="12.75">
      <c r="A1411" s="14"/>
      <c r="B1411" s="156">
        <v>69642</v>
      </c>
      <c r="C1411" s="14" t="s">
        <v>603</v>
      </c>
      <c r="D1411" s="14" t="s">
        <v>395</v>
      </c>
      <c r="E1411" s="14" t="s">
        <v>395</v>
      </c>
      <c r="F1411" s="32" t="s">
        <v>561</v>
      </c>
      <c r="G1411" s="33" t="s">
        <v>238</v>
      </c>
      <c r="H1411" s="31">
        <f t="shared" si="43"/>
        <v>-69642</v>
      </c>
      <c r="I1411" s="43">
        <f t="shared" si="42"/>
        <v>135.22718446601942</v>
      </c>
      <c r="K1411" s="2">
        <v>515</v>
      </c>
    </row>
    <row r="1412" spans="1:11" s="48" customFormat="1" ht="12.75">
      <c r="A1412" s="13"/>
      <c r="B1412" s="159">
        <v>69642</v>
      </c>
      <c r="C1412" s="13" t="s">
        <v>604</v>
      </c>
      <c r="D1412" s="13"/>
      <c r="E1412" s="13"/>
      <c r="F1412" s="20"/>
      <c r="G1412" s="20"/>
      <c r="H1412" s="46">
        <v>0</v>
      </c>
      <c r="I1412" s="47">
        <f t="shared" si="42"/>
        <v>135.22718446601942</v>
      </c>
      <c r="K1412" s="2">
        <v>515</v>
      </c>
    </row>
    <row r="1413" spans="2:11" ht="12.75">
      <c r="B1413" s="9"/>
      <c r="H1413" s="6">
        <f t="shared" si="43"/>
        <v>0</v>
      </c>
      <c r="I1413" s="24">
        <f aca="true" t="shared" si="44" ref="I1413:I1420">+B1413/K1413</f>
        <v>0</v>
      </c>
      <c r="K1413" s="2">
        <v>515</v>
      </c>
    </row>
    <row r="1414" spans="2:11" ht="12.75">
      <c r="B1414" s="9"/>
      <c r="H1414" s="6">
        <f t="shared" si="43"/>
        <v>0</v>
      </c>
      <c r="I1414" s="24">
        <f t="shared" si="44"/>
        <v>0</v>
      </c>
      <c r="K1414" s="2">
        <v>515</v>
      </c>
    </row>
    <row r="1415" spans="2:11" ht="12.75">
      <c r="B1415" s="9">
        <v>80000</v>
      </c>
      <c r="C1415" s="1" t="s">
        <v>605</v>
      </c>
      <c r="F1415" s="29" t="s">
        <v>306</v>
      </c>
      <c r="G1415" s="29" t="s">
        <v>238</v>
      </c>
      <c r="H1415" s="6">
        <f t="shared" si="43"/>
        <v>-80000</v>
      </c>
      <c r="I1415" s="24">
        <f t="shared" si="44"/>
        <v>155.3398058252427</v>
      </c>
      <c r="K1415" s="2">
        <v>515</v>
      </c>
    </row>
    <row r="1416" spans="1:11" s="48" customFormat="1" ht="12.75">
      <c r="A1416" s="13"/>
      <c r="B1416" s="159">
        <v>80000</v>
      </c>
      <c r="C1416" s="13" t="s">
        <v>536</v>
      </c>
      <c r="D1416" s="13"/>
      <c r="E1416" s="13"/>
      <c r="F1416" s="20"/>
      <c r="G1416" s="20"/>
      <c r="H1416" s="46">
        <v>0</v>
      </c>
      <c r="I1416" s="47">
        <f t="shared" si="44"/>
        <v>155.3398058252427</v>
      </c>
      <c r="K1416" s="2">
        <v>515</v>
      </c>
    </row>
    <row r="1417" spans="2:11" ht="12.75">
      <c r="B1417" s="9"/>
      <c r="H1417" s="6">
        <f>H1416-B1417</f>
        <v>0</v>
      </c>
      <c r="I1417" s="24">
        <f t="shared" si="44"/>
        <v>0</v>
      </c>
      <c r="K1417" s="2">
        <v>515</v>
      </c>
    </row>
    <row r="1418" spans="2:11" ht="12.75">
      <c r="B1418" s="9"/>
      <c r="H1418" s="6">
        <f>H1417-B1418</f>
        <v>0</v>
      </c>
      <c r="I1418" s="24">
        <f t="shared" si="44"/>
        <v>0</v>
      </c>
      <c r="K1418" s="2">
        <v>515</v>
      </c>
    </row>
    <row r="1419" spans="2:11" ht="12.75">
      <c r="B1419" s="9"/>
      <c r="H1419" s="6">
        <f>H1418-B1419</f>
        <v>0</v>
      </c>
      <c r="I1419" s="24">
        <f t="shared" si="44"/>
        <v>0</v>
      </c>
      <c r="K1419" s="2">
        <v>515</v>
      </c>
    </row>
    <row r="1420" spans="8:11" ht="12.75">
      <c r="H1420" s="6">
        <f>H1419-B1420</f>
        <v>0</v>
      </c>
      <c r="I1420" s="24">
        <f t="shared" si="44"/>
        <v>0</v>
      </c>
      <c r="K1420" s="2">
        <v>515</v>
      </c>
    </row>
    <row r="1421" spans="1:11" ht="12.75">
      <c r="A1421" s="14"/>
      <c r="I1421" s="24"/>
      <c r="K1421" s="2">
        <v>515</v>
      </c>
    </row>
    <row r="1422" spans="1:11" s="70" customFormat="1" ht="13.5" thickBot="1">
      <c r="A1422" s="71"/>
      <c r="B1422" s="72">
        <f>+B17</f>
        <v>5741245</v>
      </c>
      <c r="C1422" s="73" t="s">
        <v>692</v>
      </c>
      <c r="D1422" s="65"/>
      <c r="E1422" s="65"/>
      <c r="F1422" s="67"/>
      <c r="G1422" s="67"/>
      <c r="H1422" s="68">
        <v>0</v>
      </c>
      <c r="I1422" s="105">
        <f>+B1422/K1422</f>
        <v>11148.04854368932</v>
      </c>
      <c r="K1422" s="2">
        <v>515</v>
      </c>
    </row>
    <row r="1423" spans="1:11" ht="12.75">
      <c r="A1423" s="14"/>
      <c r="B1423" s="106"/>
      <c r="C1423" s="107"/>
      <c r="I1423" s="108"/>
      <c r="K1423" s="2">
        <v>515</v>
      </c>
    </row>
    <row r="1424" spans="1:11" ht="12.75">
      <c r="A1424" s="14"/>
      <c r="B1424" s="99" t="s">
        <v>649</v>
      </c>
      <c r="C1424" s="103" t="s">
        <v>650</v>
      </c>
      <c r="D1424" s="103"/>
      <c r="E1424" s="103"/>
      <c r="F1424" s="98"/>
      <c r="G1424" s="98"/>
      <c r="H1424" s="99"/>
      <c r="I1424" s="109" t="s">
        <v>644</v>
      </c>
      <c r="K1424" s="2">
        <v>515</v>
      </c>
    </row>
    <row r="1425" spans="1:11" ht="12.75">
      <c r="A1425" s="14"/>
      <c r="B1425" s="110">
        <f>+B22-B25-B626-B707-B290-B318-B369-B402</f>
        <v>673850</v>
      </c>
      <c r="C1425" s="111" t="s">
        <v>651</v>
      </c>
      <c r="D1425" s="111" t="s">
        <v>652</v>
      </c>
      <c r="E1425" s="111" t="s">
        <v>693</v>
      </c>
      <c r="F1425" s="112"/>
      <c r="G1425" s="112"/>
      <c r="H1425" s="113">
        <f>H1424-B1425</f>
        <v>-673850</v>
      </c>
      <c r="I1425" s="109">
        <f aca="true" t="shared" si="45" ref="I1425:I1430">+B1425/K1425</f>
        <v>1308.4466019417475</v>
      </c>
      <c r="K1425" s="2">
        <v>515</v>
      </c>
    </row>
    <row r="1426" spans="1:11" ht="12.75">
      <c r="A1426" s="14"/>
      <c r="B1426" s="114">
        <f>+B1272+B1279+B25+B626+B1290+B1284+B707+B1222+B290+B318+B369+B402</f>
        <v>1521820</v>
      </c>
      <c r="C1426" s="115" t="s">
        <v>653</v>
      </c>
      <c r="D1426" s="115" t="s">
        <v>652</v>
      </c>
      <c r="E1426" s="115" t="s">
        <v>693</v>
      </c>
      <c r="F1426" s="116"/>
      <c r="G1426" s="116"/>
      <c r="H1426" s="113">
        <f>H1425-B1426</f>
        <v>-2195670</v>
      </c>
      <c r="I1426" s="109">
        <f t="shared" si="45"/>
        <v>2954.990291262136</v>
      </c>
      <c r="K1426" s="2">
        <v>515</v>
      </c>
    </row>
    <row r="1427" spans="1:11" s="122" customFormat="1" ht="12.75">
      <c r="A1427" s="117"/>
      <c r="B1427" s="118">
        <f>+B1040+B1035+B1030+B1021</f>
        <v>1204525</v>
      </c>
      <c r="C1427" s="119" t="s">
        <v>654</v>
      </c>
      <c r="D1427" s="119" t="s">
        <v>652</v>
      </c>
      <c r="E1427" s="120" t="s">
        <v>693</v>
      </c>
      <c r="F1427" s="121"/>
      <c r="G1427" s="121"/>
      <c r="H1427" s="113">
        <f>H1426-B1427</f>
        <v>-3400195</v>
      </c>
      <c r="I1427" s="109">
        <f t="shared" si="45"/>
        <v>2338.883495145631</v>
      </c>
      <c r="K1427" s="2">
        <v>515</v>
      </c>
    </row>
    <row r="1428" spans="1:11" s="128" customFormat="1" ht="12.75">
      <c r="A1428" s="123"/>
      <c r="B1428" s="124">
        <f>+B1283+B835-B1021-B1030-B1035</f>
        <v>1325150</v>
      </c>
      <c r="C1428" s="125" t="s">
        <v>655</v>
      </c>
      <c r="D1428" s="125" t="s">
        <v>652</v>
      </c>
      <c r="E1428" s="126" t="s">
        <v>693</v>
      </c>
      <c r="F1428" s="127"/>
      <c r="G1428" s="127"/>
      <c r="H1428" s="113">
        <f>H1427-B1428</f>
        <v>-4725345</v>
      </c>
      <c r="I1428" s="109">
        <f t="shared" si="45"/>
        <v>2573.106796116505</v>
      </c>
      <c r="K1428" s="2">
        <v>515</v>
      </c>
    </row>
    <row r="1429" spans="1:11" s="128" customFormat="1" ht="12.75">
      <c r="A1429" s="123"/>
      <c r="B1429" s="129">
        <f>+B1282+B712</f>
        <v>1015900</v>
      </c>
      <c r="C1429" s="130" t="s">
        <v>656</v>
      </c>
      <c r="D1429" s="130" t="s">
        <v>652</v>
      </c>
      <c r="E1429" s="131" t="s">
        <v>693</v>
      </c>
      <c r="F1429" s="127"/>
      <c r="G1429" s="127"/>
      <c r="H1429" s="113">
        <f>H1428-B1429</f>
        <v>-5741245</v>
      </c>
      <c r="I1429" s="109">
        <f t="shared" si="45"/>
        <v>1972.621359223301</v>
      </c>
      <c r="K1429" s="2">
        <v>515</v>
      </c>
    </row>
    <row r="1430" spans="1:11" ht="12.75">
      <c r="A1430" s="14"/>
      <c r="B1430" s="132">
        <f>SUM(B1425:B1429)</f>
        <v>5741245</v>
      </c>
      <c r="C1430" s="133" t="s">
        <v>657</v>
      </c>
      <c r="D1430" s="115"/>
      <c r="E1430" s="115"/>
      <c r="F1430" s="116"/>
      <c r="G1430" s="116"/>
      <c r="H1430" s="134"/>
      <c r="I1430" s="135">
        <f t="shared" si="45"/>
        <v>11148.04854368932</v>
      </c>
      <c r="K1430" s="2">
        <v>515</v>
      </c>
    </row>
    <row r="1431" spans="1:11" ht="12.75">
      <c r="A1431" s="14"/>
      <c r="I1431" s="24"/>
      <c r="K1431" s="2">
        <v>515</v>
      </c>
    </row>
    <row r="1432" spans="1:11" ht="12.75">
      <c r="A1432" s="14"/>
      <c r="B1432" s="136">
        <v>-50561</v>
      </c>
      <c r="C1432" s="137" t="s">
        <v>651</v>
      </c>
      <c r="D1432" s="137" t="s">
        <v>658</v>
      </c>
      <c r="E1432" s="137"/>
      <c r="F1432" s="138"/>
      <c r="G1432" s="138"/>
      <c r="H1432" s="6">
        <f>H1431-B1432</f>
        <v>50561</v>
      </c>
      <c r="I1432" s="24">
        <f aca="true" t="shared" si="46" ref="I1432:I1447">+B1432/K1432</f>
        <v>-93.63148148148149</v>
      </c>
      <c r="K1432" s="44">
        <v>540</v>
      </c>
    </row>
    <row r="1433" spans="1:11" ht="12.75">
      <c r="A1433" s="14"/>
      <c r="B1433" s="139">
        <v>-1912771</v>
      </c>
      <c r="C1433" s="137" t="s">
        <v>651</v>
      </c>
      <c r="D1433" s="137" t="s">
        <v>659</v>
      </c>
      <c r="E1433" s="137"/>
      <c r="F1433" s="138" t="s">
        <v>660</v>
      </c>
      <c r="G1433" s="138" t="s">
        <v>661</v>
      </c>
      <c r="H1433" s="6">
        <f aca="true" t="shared" si="47" ref="H1433:H1445">H1432-B1433</f>
        <v>1963332</v>
      </c>
      <c r="I1433" s="24">
        <f t="shared" si="46"/>
        <v>-3477.7654545454548</v>
      </c>
      <c r="K1433" s="44">
        <v>550</v>
      </c>
    </row>
    <row r="1434" spans="1:11" ht="12.75">
      <c r="A1434" s="14"/>
      <c r="B1434" s="139">
        <v>1152600</v>
      </c>
      <c r="C1434" s="137" t="s">
        <v>651</v>
      </c>
      <c r="D1434" s="137" t="s">
        <v>662</v>
      </c>
      <c r="E1434" s="137"/>
      <c r="F1434" s="138"/>
      <c r="G1434" s="138"/>
      <c r="H1434" s="6">
        <f t="shared" si="47"/>
        <v>810732</v>
      </c>
      <c r="I1434" s="24">
        <f t="shared" si="46"/>
        <v>2134.4444444444443</v>
      </c>
      <c r="K1434" s="44">
        <v>540</v>
      </c>
    </row>
    <row r="1435" spans="1:11" ht="12.75">
      <c r="A1435" s="14"/>
      <c r="B1435" s="139">
        <v>2352750</v>
      </c>
      <c r="C1435" s="137" t="s">
        <v>651</v>
      </c>
      <c r="D1435" s="137" t="s">
        <v>663</v>
      </c>
      <c r="E1435" s="137"/>
      <c r="F1435" s="138"/>
      <c r="G1435" s="138"/>
      <c r="H1435" s="6">
        <f t="shared" si="47"/>
        <v>-1542018</v>
      </c>
      <c r="I1435" s="24">
        <f t="shared" si="46"/>
        <v>4277.727272727273</v>
      </c>
      <c r="K1435" s="44">
        <v>550</v>
      </c>
    </row>
    <row r="1436" spans="1:11" ht="12.75">
      <c r="A1436" s="14"/>
      <c r="B1436" s="139">
        <v>375103</v>
      </c>
      <c r="C1436" s="137" t="s">
        <v>651</v>
      </c>
      <c r="D1436" s="137" t="s">
        <v>664</v>
      </c>
      <c r="E1436" s="137"/>
      <c r="F1436" s="138"/>
      <c r="G1436" s="138"/>
      <c r="H1436" s="6">
        <f t="shared" si="47"/>
        <v>-1917121</v>
      </c>
      <c r="I1436" s="24">
        <f t="shared" si="46"/>
        <v>688.262385321101</v>
      </c>
      <c r="K1436" s="44">
        <v>545</v>
      </c>
    </row>
    <row r="1437" spans="1:11" ht="12.75">
      <c r="A1437" s="14"/>
      <c r="B1437" s="139">
        <v>-2777426</v>
      </c>
      <c r="C1437" s="137" t="s">
        <v>651</v>
      </c>
      <c r="D1437" s="137" t="s">
        <v>665</v>
      </c>
      <c r="E1437" s="137"/>
      <c r="F1437" s="138"/>
      <c r="G1437" s="138"/>
      <c r="H1437" s="6">
        <f t="shared" si="47"/>
        <v>860305</v>
      </c>
      <c r="I1437" s="24">
        <f t="shared" si="46"/>
        <v>-5191.450467289719</v>
      </c>
      <c r="K1437" s="44">
        <v>535</v>
      </c>
    </row>
    <row r="1438" spans="1:11" ht="12.75">
      <c r="A1438" s="14"/>
      <c r="B1438" s="139">
        <v>1647400</v>
      </c>
      <c r="C1438" s="137" t="s">
        <v>651</v>
      </c>
      <c r="D1438" s="137" t="s">
        <v>666</v>
      </c>
      <c r="E1438" s="137"/>
      <c r="F1438" s="138"/>
      <c r="G1438" s="138"/>
      <c r="H1438" s="6">
        <f t="shared" si="47"/>
        <v>-787095</v>
      </c>
      <c r="I1438" s="24">
        <f t="shared" si="46"/>
        <v>3079.2523364485983</v>
      </c>
      <c r="K1438" s="44">
        <v>535</v>
      </c>
    </row>
    <row r="1439" spans="1:11" ht="12.75">
      <c r="A1439" s="14"/>
      <c r="B1439" s="139">
        <v>-1251924</v>
      </c>
      <c r="C1439" s="137" t="s">
        <v>651</v>
      </c>
      <c r="D1439" s="137" t="s">
        <v>667</v>
      </c>
      <c r="E1439" s="137"/>
      <c r="F1439" s="140" t="s">
        <v>668</v>
      </c>
      <c r="G1439" s="138"/>
      <c r="H1439" s="6">
        <f t="shared" si="47"/>
        <v>464829</v>
      </c>
      <c r="I1439" s="24">
        <f t="shared" si="46"/>
        <v>-2430.9203883495147</v>
      </c>
      <c r="K1439" s="44">
        <v>515</v>
      </c>
    </row>
    <row r="1440" spans="1:11" ht="12.75">
      <c r="A1440" s="14"/>
      <c r="B1440" s="141">
        <v>1304333</v>
      </c>
      <c r="C1440" s="137" t="s">
        <v>651</v>
      </c>
      <c r="D1440" s="137" t="s">
        <v>669</v>
      </c>
      <c r="E1440" s="137"/>
      <c r="F1440" s="140"/>
      <c r="G1440" s="138"/>
      <c r="H1440" s="6">
        <f t="shared" si="47"/>
        <v>-839504</v>
      </c>
      <c r="I1440" s="24">
        <f t="shared" si="46"/>
        <v>2532.685436893204</v>
      </c>
      <c r="K1440" s="44">
        <v>515</v>
      </c>
    </row>
    <row r="1441" spans="1:11" ht="12.75">
      <c r="A1441" s="14"/>
      <c r="B1441" s="139">
        <v>-1251924</v>
      </c>
      <c r="C1441" s="137" t="s">
        <v>651</v>
      </c>
      <c r="D1441" s="137" t="s">
        <v>670</v>
      </c>
      <c r="E1441" s="137"/>
      <c r="F1441" s="140" t="s">
        <v>668</v>
      </c>
      <c r="G1441" s="138" t="s">
        <v>671</v>
      </c>
      <c r="H1441" s="6">
        <f t="shared" si="47"/>
        <v>412420</v>
      </c>
      <c r="I1441" s="24">
        <f t="shared" si="46"/>
        <v>-2407.5461538461536</v>
      </c>
      <c r="K1441" s="44">
        <v>520</v>
      </c>
    </row>
    <row r="1442" spans="1:11" ht="12.75">
      <c r="A1442" s="14"/>
      <c r="B1442" s="139">
        <v>2409350</v>
      </c>
      <c r="C1442" s="137" t="s">
        <v>651</v>
      </c>
      <c r="D1442" s="137" t="s">
        <v>672</v>
      </c>
      <c r="E1442" s="137"/>
      <c r="F1442" s="140"/>
      <c r="G1442" s="138"/>
      <c r="H1442" s="6">
        <f t="shared" si="47"/>
        <v>-1996930</v>
      </c>
      <c r="I1442" s="24">
        <f t="shared" si="46"/>
        <v>4633.365384615385</v>
      </c>
      <c r="K1442" s="44">
        <v>520</v>
      </c>
    </row>
    <row r="1443" spans="1:11" ht="12.75">
      <c r="A1443" s="14"/>
      <c r="B1443" s="139">
        <v>-997424</v>
      </c>
      <c r="C1443" s="137" t="s">
        <v>651</v>
      </c>
      <c r="D1443" s="137" t="s">
        <v>687</v>
      </c>
      <c r="E1443" s="137"/>
      <c r="F1443" s="140" t="s">
        <v>689</v>
      </c>
      <c r="G1443" s="142" t="s">
        <v>635</v>
      </c>
      <c r="H1443" s="6">
        <f t="shared" si="47"/>
        <v>-999506</v>
      </c>
      <c r="I1443" s="24">
        <f>+B1443/K1443</f>
        <v>-1918.123076923077</v>
      </c>
      <c r="K1443" s="44">
        <v>520</v>
      </c>
    </row>
    <row r="1444" spans="1:11" ht="12.75">
      <c r="A1444" s="14"/>
      <c r="B1444" s="139">
        <v>-2810896</v>
      </c>
      <c r="C1444" s="137" t="s">
        <v>651</v>
      </c>
      <c r="D1444" s="137" t="s">
        <v>687</v>
      </c>
      <c r="E1444" s="137"/>
      <c r="F1444" s="140" t="s">
        <v>689</v>
      </c>
      <c r="G1444" s="142" t="s">
        <v>636</v>
      </c>
      <c r="H1444" s="6">
        <f t="shared" si="47"/>
        <v>1811390</v>
      </c>
      <c r="I1444" s="24">
        <f>+B1444/K1444</f>
        <v>-5405.569230769231</v>
      </c>
      <c r="K1444" s="44">
        <v>520</v>
      </c>
    </row>
    <row r="1445" spans="1:11" ht="12.75">
      <c r="A1445" s="14"/>
      <c r="B1445" s="139">
        <v>898600</v>
      </c>
      <c r="C1445" s="137" t="s">
        <v>651</v>
      </c>
      <c r="D1445" s="137" t="s">
        <v>688</v>
      </c>
      <c r="E1445" s="137"/>
      <c r="F1445" s="140"/>
      <c r="G1445" s="138"/>
      <c r="H1445" s="6">
        <f t="shared" si="47"/>
        <v>912790</v>
      </c>
      <c r="I1445" s="24">
        <f>+B1445/K1445</f>
        <v>1728.076923076923</v>
      </c>
      <c r="K1445" s="44">
        <v>520</v>
      </c>
    </row>
    <row r="1446" spans="1:11" ht="12.75">
      <c r="A1446" s="14"/>
      <c r="B1446" s="139">
        <f>+B1425</f>
        <v>673850</v>
      </c>
      <c r="C1446" s="137" t="s">
        <v>651</v>
      </c>
      <c r="D1446" s="137" t="s">
        <v>697</v>
      </c>
      <c r="E1446" s="137"/>
      <c r="F1446" s="140"/>
      <c r="G1446" s="138"/>
      <c r="H1446" s="6">
        <f>H1445-B1446</f>
        <v>238940</v>
      </c>
      <c r="I1446" s="24">
        <f>+B1446/K1446</f>
        <v>1308.4466019417475</v>
      </c>
      <c r="K1446" s="44">
        <v>515</v>
      </c>
    </row>
    <row r="1447" spans="1:11" s="48" customFormat="1" ht="12.75">
      <c r="A1447" s="14"/>
      <c r="B1447" s="143">
        <f>SUM(B1432:B1446)</f>
        <v>-238940</v>
      </c>
      <c r="C1447" s="144" t="s">
        <v>651</v>
      </c>
      <c r="D1447" s="144" t="s">
        <v>698</v>
      </c>
      <c r="E1447" s="144"/>
      <c r="F1447" s="145" t="s">
        <v>660</v>
      </c>
      <c r="G1447" s="145"/>
      <c r="H1447" s="146">
        <v>0</v>
      </c>
      <c r="I1447" s="47">
        <f t="shared" si="46"/>
        <v>-463.9611650485437</v>
      </c>
      <c r="K1447" s="44">
        <v>515</v>
      </c>
    </row>
    <row r="1448" spans="1:11" ht="12.75">
      <c r="A1448" s="14"/>
      <c r="B1448" s="136"/>
      <c r="C1448" s="147"/>
      <c r="D1448" s="147"/>
      <c r="E1448" s="147"/>
      <c r="F1448" s="142"/>
      <c r="G1448" s="142"/>
      <c r="H1448" s="31"/>
      <c r="I1448" s="24"/>
      <c r="J1448" s="17"/>
      <c r="K1448" s="2"/>
    </row>
    <row r="1449" spans="1:11" ht="12.75">
      <c r="A1449" s="14"/>
      <c r="B1449" s="148"/>
      <c r="C1449" s="149"/>
      <c r="D1449" s="149"/>
      <c r="E1449" s="149"/>
      <c r="F1449" s="150"/>
      <c r="G1449" s="150"/>
      <c r="H1449" s="31"/>
      <c r="I1449" s="43"/>
      <c r="J1449" s="17"/>
      <c r="K1449" s="44"/>
    </row>
    <row r="1450" spans="1:11" s="17" customFormat="1" ht="12.75">
      <c r="A1450" s="14"/>
      <c r="B1450" s="151"/>
      <c r="C1450" s="152"/>
      <c r="D1450" s="152"/>
      <c r="E1450" s="152"/>
      <c r="F1450" s="153"/>
      <c r="G1450" s="153"/>
      <c r="H1450" s="154"/>
      <c r="I1450" s="155"/>
      <c r="K1450" s="2"/>
    </row>
    <row r="1451" spans="1:11" s="17" customFormat="1" ht="12.75">
      <c r="A1451" s="14"/>
      <c r="B1451" s="151"/>
      <c r="C1451" s="152"/>
      <c r="D1451" s="152"/>
      <c r="E1451" s="152"/>
      <c r="F1451" s="153"/>
      <c r="G1451" s="153"/>
      <c r="H1451" s="154">
        <f>H1450-B1451</f>
        <v>0</v>
      </c>
      <c r="I1451" s="155"/>
      <c r="K1451" s="2"/>
    </row>
    <row r="1452" spans="1:11" s="17" customFormat="1" ht="12.75">
      <c r="A1452" s="14"/>
      <c r="B1452" s="156">
        <v>-564</v>
      </c>
      <c r="C1452" s="157" t="s">
        <v>673</v>
      </c>
      <c r="D1452" s="157" t="s">
        <v>674</v>
      </c>
      <c r="E1452" s="157"/>
      <c r="F1452" s="158"/>
      <c r="G1452" s="158"/>
      <c r="H1452" s="154">
        <f>H1451-B1452</f>
        <v>564</v>
      </c>
      <c r="I1452" s="43">
        <f>+B1452/K1452</f>
        <v>-1.0951456310679613</v>
      </c>
      <c r="K1452" s="2">
        <v>515</v>
      </c>
    </row>
    <row r="1453" spans="1:11" s="17" customFormat="1" ht="12.75">
      <c r="A1453" s="14"/>
      <c r="B1453" s="156">
        <v>1954881</v>
      </c>
      <c r="C1453" s="157" t="s">
        <v>673</v>
      </c>
      <c r="D1453" s="157" t="s">
        <v>672</v>
      </c>
      <c r="E1453" s="157"/>
      <c r="F1453" s="158"/>
      <c r="G1453" s="158"/>
      <c r="H1453" s="154">
        <f>H1452-B1453</f>
        <v>-1954317</v>
      </c>
      <c r="I1453" s="43">
        <f>+B1453/K1453</f>
        <v>3759.3865384615383</v>
      </c>
      <c r="K1453" s="2">
        <v>520</v>
      </c>
    </row>
    <row r="1454" spans="1:11" s="17" customFormat="1" ht="12.75">
      <c r="A1454" s="14"/>
      <c r="B1454" s="156">
        <v>1842013</v>
      </c>
      <c r="C1454" s="157" t="s">
        <v>673</v>
      </c>
      <c r="D1454" s="157" t="s">
        <v>688</v>
      </c>
      <c r="E1454" s="157"/>
      <c r="F1454" s="158"/>
      <c r="G1454" s="158"/>
      <c r="H1454" s="154">
        <f>H1452-B1454</f>
        <v>-1841449</v>
      </c>
      <c r="I1454" s="43">
        <f>+B1454/K1454</f>
        <v>3542.3326923076925</v>
      </c>
      <c r="K1454" s="2">
        <v>520</v>
      </c>
    </row>
    <row r="1455" spans="1:11" s="17" customFormat="1" ht="12.75">
      <c r="A1455" s="14"/>
      <c r="B1455" s="156">
        <f>+B1426</f>
        <v>1521820</v>
      </c>
      <c r="C1455" s="157" t="s">
        <v>673</v>
      </c>
      <c r="D1455" s="157" t="s">
        <v>697</v>
      </c>
      <c r="E1455" s="157"/>
      <c r="F1455" s="158"/>
      <c r="G1455" s="158"/>
      <c r="H1455" s="154">
        <f>H1453-B1455</f>
        <v>-3476137</v>
      </c>
      <c r="I1455" s="43">
        <f>+B1455/K1455</f>
        <v>2954.990291262136</v>
      </c>
      <c r="K1455" s="2">
        <v>515</v>
      </c>
    </row>
    <row r="1456" spans="1:11" s="48" customFormat="1" ht="12.75">
      <c r="A1456" s="13"/>
      <c r="B1456" s="159">
        <f>SUM(B1452:B1455)</f>
        <v>5318150</v>
      </c>
      <c r="C1456" s="160" t="s">
        <v>673</v>
      </c>
      <c r="D1456" s="160" t="s">
        <v>698</v>
      </c>
      <c r="E1456" s="160"/>
      <c r="F1456" s="161"/>
      <c r="G1456" s="161"/>
      <c r="H1456" s="162"/>
      <c r="I1456" s="163">
        <f>+B1456/K1456</f>
        <v>10326.504854368932</v>
      </c>
      <c r="K1456" s="44">
        <v>515</v>
      </c>
    </row>
    <row r="1457" spans="1:11" s="17" customFormat="1" ht="12.75">
      <c r="A1457" s="14"/>
      <c r="B1457" s="151"/>
      <c r="C1457" s="152"/>
      <c r="D1457" s="152"/>
      <c r="E1457" s="152"/>
      <c r="F1457" s="153"/>
      <c r="G1457" s="153"/>
      <c r="H1457" s="154"/>
      <c r="I1457" s="155"/>
      <c r="K1457" s="2"/>
    </row>
    <row r="1458" spans="1:11" s="17" customFormat="1" ht="12.75">
      <c r="A1458" s="14"/>
      <c r="B1458" s="164"/>
      <c r="C1458" s="165"/>
      <c r="D1458" s="165"/>
      <c r="E1458" s="165"/>
      <c r="F1458" s="166"/>
      <c r="G1458" s="166"/>
      <c r="H1458" s="167"/>
      <c r="I1458" s="43"/>
      <c r="K1458" s="44"/>
    </row>
    <row r="1459" spans="1:11" s="170" customFormat="1" ht="12.75">
      <c r="A1459" s="117"/>
      <c r="B1459" s="168">
        <v>-1456</v>
      </c>
      <c r="C1459" s="117" t="s">
        <v>654</v>
      </c>
      <c r="D1459" s="117" t="s">
        <v>675</v>
      </c>
      <c r="E1459" s="117"/>
      <c r="F1459" s="169"/>
      <c r="G1459" s="169"/>
      <c r="H1459" s="154">
        <f aca="true" t="shared" si="48" ref="H1459:H1465">H1458-B1459</f>
        <v>1456</v>
      </c>
      <c r="I1459" s="43">
        <f aca="true" t="shared" si="49" ref="I1459:I1470">+B1459/K1459</f>
        <v>-2.696296296296296</v>
      </c>
      <c r="K1459" s="171">
        <v>540</v>
      </c>
    </row>
    <row r="1460" spans="1:11" s="170" customFormat="1" ht="12.75">
      <c r="A1460" s="117"/>
      <c r="B1460" s="168">
        <v>-1604510</v>
      </c>
      <c r="C1460" s="117" t="s">
        <v>654</v>
      </c>
      <c r="D1460" s="117" t="s">
        <v>665</v>
      </c>
      <c r="E1460" s="117"/>
      <c r="F1460" s="169"/>
      <c r="G1460" s="169"/>
      <c r="H1460" s="154">
        <f t="shared" si="48"/>
        <v>1605966</v>
      </c>
      <c r="I1460" s="43">
        <f t="shared" si="49"/>
        <v>-2944.0550458715597</v>
      </c>
      <c r="K1460" s="171">
        <v>545</v>
      </c>
    </row>
    <row r="1461" spans="1:11" s="170" customFormat="1" ht="12.75">
      <c r="A1461" s="117"/>
      <c r="B1461" s="168">
        <v>1603660</v>
      </c>
      <c r="C1461" s="117" t="s">
        <v>654</v>
      </c>
      <c r="D1461" s="117" t="s">
        <v>666</v>
      </c>
      <c r="E1461" s="117"/>
      <c r="F1461" s="169"/>
      <c r="G1461" s="169"/>
      <c r="H1461" s="154">
        <f t="shared" si="48"/>
        <v>2306</v>
      </c>
      <c r="I1461" s="43">
        <f t="shared" si="49"/>
        <v>2997.495327102804</v>
      </c>
      <c r="K1461" s="171">
        <v>535</v>
      </c>
    </row>
    <row r="1462" spans="1:11" s="170" customFormat="1" ht="12.75">
      <c r="A1462" s="117"/>
      <c r="B1462" s="168">
        <v>-1595182</v>
      </c>
      <c r="C1462" s="117" t="s">
        <v>654</v>
      </c>
      <c r="D1462" s="117" t="s">
        <v>667</v>
      </c>
      <c r="E1462" s="117"/>
      <c r="F1462" s="169"/>
      <c r="G1462" s="169"/>
      <c r="H1462" s="154">
        <f t="shared" si="48"/>
        <v>1597488</v>
      </c>
      <c r="I1462" s="43">
        <f t="shared" si="49"/>
        <v>-3097.440776699029</v>
      </c>
      <c r="K1462" s="171">
        <v>515</v>
      </c>
    </row>
    <row r="1463" spans="1:11" s="170" customFormat="1" ht="12.75">
      <c r="A1463" s="117"/>
      <c r="B1463" s="172">
        <v>1551010</v>
      </c>
      <c r="C1463" s="117" t="s">
        <v>654</v>
      </c>
      <c r="D1463" s="117" t="s">
        <v>669</v>
      </c>
      <c r="E1463" s="117"/>
      <c r="F1463" s="169"/>
      <c r="G1463" s="169"/>
      <c r="H1463" s="154">
        <f t="shared" si="48"/>
        <v>46478</v>
      </c>
      <c r="I1463" s="43">
        <f t="shared" si="49"/>
        <v>3011.669902912621</v>
      </c>
      <c r="K1463" s="171">
        <v>515</v>
      </c>
    </row>
    <row r="1464" spans="1:11" s="170" customFormat="1" ht="12.75">
      <c r="A1464" s="117"/>
      <c r="B1464" s="168">
        <v>-1618322</v>
      </c>
      <c r="C1464" s="117" t="s">
        <v>654</v>
      </c>
      <c r="D1464" s="117" t="s">
        <v>670</v>
      </c>
      <c r="E1464" s="169"/>
      <c r="G1464" s="169"/>
      <c r="H1464" s="154">
        <f t="shared" si="48"/>
        <v>1664800</v>
      </c>
      <c r="I1464" s="43">
        <f t="shared" si="49"/>
        <v>-3112.1576923076923</v>
      </c>
      <c r="K1464" s="171">
        <v>520</v>
      </c>
    </row>
    <row r="1465" spans="1:11" s="170" customFormat="1" ht="12.75">
      <c r="A1465" s="117"/>
      <c r="B1465" s="168">
        <v>1777600</v>
      </c>
      <c r="C1465" s="117" t="s">
        <v>654</v>
      </c>
      <c r="D1465" s="117" t="s">
        <v>672</v>
      </c>
      <c r="E1465" s="117"/>
      <c r="F1465" s="169"/>
      <c r="G1465" s="169"/>
      <c r="H1465" s="154">
        <f t="shared" si="48"/>
        <v>-112800</v>
      </c>
      <c r="I1465" s="43">
        <f t="shared" si="49"/>
        <v>3418.4615384615386</v>
      </c>
      <c r="K1465" s="171">
        <v>520</v>
      </c>
    </row>
    <row r="1466" spans="1:11" s="170" customFormat="1" ht="12.75">
      <c r="A1466" s="117"/>
      <c r="B1466" s="168">
        <v>-1625449</v>
      </c>
      <c r="C1466" s="117" t="s">
        <v>654</v>
      </c>
      <c r="D1466" s="117" t="s">
        <v>687</v>
      </c>
      <c r="E1466" s="169"/>
      <c r="G1466" s="169"/>
      <c r="H1466" s="154">
        <f>H1465-B1466</f>
        <v>1512649</v>
      </c>
      <c r="I1466" s="43">
        <f>+B1466/K1466</f>
        <v>-3125.8634615384617</v>
      </c>
      <c r="K1466" s="171">
        <v>520</v>
      </c>
    </row>
    <row r="1467" spans="1:11" s="170" customFormat="1" ht="12.75">
      <c r="A1467" s="117"/>
      <c r="B1467" s="168">
        <v>2007800</v>
      </c>
      <c r="C1467" s="117" t="s">
        <v>654</v>
      </c>
      <c r="D1467" s="117" t="s">
        <v>688</v>
      </c>
      <c r="E1467" s="117"/>
      <c r="F1467" s="169"/>
      <c r="G1467" s="169"/>
      <c r="H1467" s="154">
        <f>H1464-B1467</f>
        <v>-343000</v>
      </c>
      <c r="I1467" s="43">
        <f>+B1467/K1467</f>
        <v>3861.153846153846</v>
      </c>
      <c r="K1467" s="171">
        <v>520</v>
      </c>
    </row>
    <row r="1468" spans="1:11" s="170" customFormat="1" ht="12.75">
      <c r="A1468" s="117"/>
      <c r="B1468" s="168">
        <v>-1622927</v>
      </c>
      <c r="C1468" s="117" t="s">
        <v>654</v>
      </c>
      <c r="D1468" s="117" t="s">
        <v>699</v>
      </c>
      <c r="E1468" s="169"/>
      <c r="G1468" s="169"/>
      <c r="H1468" s="154">
        <f>H1467-B1468</f>
        <v>1279927</v>
      </c>
      <c r="I1468" s="43">
        <f>+B1468/K1468</f>
        <v>-3151.314563106796</v>
      </c>
      <c r="K1468" s="171">
        <v>515</v>
      </c>
    </row>
    <row r="1469" spans="1:11" s="170" customFormat="1" ht="12.75">
      <c r="A1469" s="117"/>
      <c r="B1469" s="168">
        <f>+B1427</f>
        <v>1204525</v>
      </c>
      <c r="C1469" s="117" t="s">
        <v>654</v>
      </c>
      <c r="D1469" s="117" t="s">
        <v>697</v>
      </c>
      <c r="E1469" s="117"/>
      <c r="F1469" s="169"/>
      <c r="G1469" s="169"/>
      <c r="H1469" s="154">
        <f>H1466-B1469</f>
        <v>308124</v>
      </c>
      <c r="I1469" s="43">
        <f>+B1469/K1469</f>
        <v>2338.883495145631</v>
      </c>
      <c r="K1469" s="171">
        <v>515</v>
      </c>
    </row>
    <row r="1470" spans="1:11" s="176" customFormat="1" ht="12.75">
      <c r="A1470" s="117"/>
      <c r="B1470" s="173">
        <f>SUM(B1459:B1469)</f>
        <v>76749</v>
      </c>
      <c r="C1470" s="174" t="s">
        <v>654</v>
      </c>
      <c r="D1470" s="174" t="s">
        <v>698</v>
      </c>
      <c r="E1470" s="174"/>
      <c r="F1470" s="175"/>
      <c r="G1470" s="175"/>
      <c r="H1470" s="162"/>
      <c r="I1470" s="47">
        <f t="shared" si="49"/>
        <v>149.0271844660194</v>
      </c>
      <c r="K1470" s="2">
        <v>515</v>
      </c>
    </row>
    <row r="1471" spans="1:11" s="170" customFormat="1" ht="12.75">
      <c r="A1471" s="117"/>
      <c r="B1471" s="168"/>
      <c r="C1471" s="117"/>
      <c r="D1471" s="117"/>
      <c r="E1471" s="117"/>
      <c r="F1471" s="169"/>
      <c r="G1471" s="169"/>
      <c r="H1471" s="177"/>
      <c r="I1471" s="178"/>
      <c r="K1471" s="171"/>
    </row>
    <row r="1472" spans="1:11" s="183" customFormat="1" ht="12.75">
      <c r="A1472" s="123"/>
      <c r="B1472" s="179"/>
      <c r="C1472" s="123"/>
      <c r="D1472" s="123"/>
      <c r="E1472" s="123"/>
      <c r="F1472" s="180"/>
      <c r="G1472" s="180"/>
      <c r="H1472" s="181"/>
      <c r="I1472" s="182"/>
      <c r="K1472" s="184"/>
    </row>
    <row r="1473" spans="1:11" s="183" customFormat="1" ht="12.75">
      <c r="A1473" s="123"/>
      <c r="B1473" s="179"/>
      <c r="C1473" s="123"/>
      <c r="D1473" s="123"/>
      <c r="E1473" s="123"/>
      <c r="F1473" s="180"/>
      <c r="G1473" s="180"/>
      <c r="H1473" s="181"/>
      <c r="I1473" s="182"/>
      <c r="K1473" s="184"/>
    </row>
    <row r="1474" spans="1:11" s="183" customFormat="1" ht="12.75">
      <c r="A1474" s="123"/>
      <c r="B1474" s="179"/>
      <c r="C1474" s="123"/>
      <c r="D1474" s="123"/>
      <c r="E1474" s="123"/>
      <c r="F1474" s="180"/>
      <c r="G1474" s="180"/>
      <c r="H1474" s="181"/>
      <c r="I1474" s="182"/>
      <c r="K1474" s="184"/>
    </row>
    <row r="1475" spans="1:11" s="190" customFormat="1" ht="12.75">
      <c r="A1475" s="185"/>
      <c r="B1475" s="186">
        <v>-13553085</v>
      </c>
      <c r="C1475" s="185" t="s">
        <v>656</v>
      </c>
      <c r="D1475" s="185" t="s">
        <v>676</v>
      </c>
      <c r="E1475" s="185"/>
      <c r="F1475" s="187" t="s">
        <v>306</v>
      </c>
      <c r="G1475" s="187" t="s">
        <v>677</v>
      </c>
      <c r="H1475" s="188">
        <f aca="true" t="shared" si="50" ref="H1475:H1481">H1474-B1475</f>
        <v>13553085</v>
      </c>
      <c r="I1475" s="189">
        <f aca="true" t="shared" si="51" ref="I1475:I1484">+B1475/K1475</f>
        <v>-25098.305555555555</v>
      </c>
      <c r="K1475" s="191">
        <v>540</v>
      </c>
    </row>
    <row r="1476" spans="1:11" s="190" customFormat="1" ht="12.75">
      <c r="A1476" s="185"/>
      <c r="B1476" s="186">
        <v>460805</v>
      </c>
      <c r="C1476" s="185" t="s">
        <v>656</v>
      </c>
      <c r="D1476" s="185" t="s">
        <v>662</v>
      </c>
      <c r="E1476" s="185"/>
      <c r="F1476" s="187"/>
      <c r="G1476" s="187"/>
      <c r="H1476" s="188">
        <f t="shared" si="50"/>
        <v>13092280</v>
      </c>
      <c r="I1476" s="189">
        <f t="shared" si="51"/>
        <v>853.3425925925926</v>
      </c>
      <c r="K1476" s="191">
        <v>540</v>
      </c>
    </row>
    <row r="1477" spans="1:11" s="190" customFormat="1" ht="12.75">
      <c r="A1477" s="185"/>
      <c r="B1477" s="186">
        <v>1632135</v>
      </c>
      <c r="C1477" s="185" t="s">
        <v>656</v>
      </c>
      <c r="D1477" s="185" t="s">
        <v>663</v>
      </c>
      <c r="E1477" s="185"/>
      <c r="F1477" s="187"/>
      <c r="G1477" s="187"/>
      <c r="H1477" s="188">
        <f t="shared" si="50"/>
        <v>11460145</v>
      </c>
      <c r="I1477" s="189">
        <f t="shared" si="51"/>
        <v>2967.518181818182</v>
      </c>
      <c r="K1477" s="191">
        <v>550</v>
      </c>
    </row>
    <row r="1478" spans="1:11" s="190" customFormat="1" ht="12.75">
      <c r="A1478" s="185"/>
      <c r="B1478" s="186">
        <v>811550</v>
      </c>
      <c r="C1478" s="185" t="s">
        <v>656</v>
      </c>
      <c r="D1478" s="185" t="s">
        <v>664</v>
      </c>
      <c r="E1478" s="185"/>
      <c r="F1478" s="187"/>
      <c r="G1478" s="187"/>
      <c r="H1478" s="188">
        <f t="shared" si="50"/>
        <v>10648595</v>
      </c>
      <c r="I1478" s="189">
        <f t="shared" si="51"/>
        <v>1489.0825688073394</v>
      </c>
      <c r="K1478" s="191">
        <v>545</v>
      </c>
    </row>
    <row r="1479" spans="1:11" s="190" customFormat="1" ht="12.75">
      <c r="A1479" s="185"/>
      <c r="B1479" s="186">
        <v>1000150</v>
      </c>
      <c r="C1479" s="185" t="s">
        <v>656</v>
      </c>
      <c r="D1479" s="185" t="s">
        <v>666</v>
      </c>
      <c r="E1479" s="185"/>
      <c r="F1479" s="187"/>
      <c r="G1479" s="187"/>
      <c r="H1479" s="188">
        <f t="shared" si="50"/>
        <v>9648445</v>
      </c>
      <c r="I1479" s="189">
        <f t="shared" si="51"/>
        <v>1869.4392523364486</v>
      </c>
      <c r="K1479" s="191">
        <v>535</v>
      </c>
    </row>
    <row r="1480" spans="1:11" s="190" customFormat="1" ht="12.75">
      <c r="A1480" s="185"/>
      <c r="B1480" s="192">
        <v>1160500</v>
      </c>
      <c r="C1480" s="185" t="s">
        <v>656</v>
      </c>
      <c r="D1480" s="185" t="s">
        <v>669</v>
      </c>
      <c r="E1480" s="185"/>
      <c r="F1480" s="187"/>
      <c r="G1480" s="187"/>
      <c r="H1480" s="188">
        <f t="shared" si="50"/>
        <v>8487945</v>
      </c>
      <c r="I1480" s="189">
        <f t="shared" si="51"/>
        <v>2253.3980582524273</v>
      </c>
      <c r="K1480" s="191">
        <v>515</v>
      </c>
    </row>
    <row r="1481" spans="1:11" s="190" customFormat="1" ht="12.75">
      <c r="A1481" s="185"/>
      <c r="B1481" s="186">
        <v>1103000</v>
      </c>
      <c r="C1481" s="185" t="s">
        <v>656</v>
      </c>
      <c r="D1481" s="185" t="s">
        <v>672</v>
      </c>
      <c r="E1481" s="185"/>
      <c r="F1481" s="187"/>
      <c r="G1481" s="187"/>
      <c r="H1481" s="188">
        <f t="shared" si="50"/>
        <v>7384945</v>
      </c>
      <c r="I1481" s="189">
        <f t="shared" si="51"/>
        <v>2121.153846153846</v>
      </c>
      <c r="K1481" s="191">
        <v>520</v>
      </c>
    </row>
    <row r="1482" spans="1:11" s="190" customFormat="1" ht="12.75">
      <c r="A1482" s="185"/>
      <c r="B1482" s="186">
        <v>707500</v>
      </c>
      <c r="C1482" s="185" t="s">
        <v>656</v>
      </c>
      <c r="D1482" s="185" t="s">
        <v>688</v>
      </c>
      <c r="E1482" s="185"/>
      <c r="F1482" s="187"/>
      <c r="G1482" s="187"/>
      <c r="H1482" s="188">
        <f>H1480-B1482</f>
        <v>7780445</v>
      </c>
      <c r="I1482" s="189">
        <f>+B1482/K1482</f>
        <v>1360.576923076923</v>
      </c>
      <c r="K1482" s="191">
        <v>520</v>
      </c>
    </row>
    <row r="1483" spans="1:11" s="190" customFormat="1" ht="12.75">
      <c r="A1483" s="185"/>
      <c r="B1483" s="186">
        <f>+B1429</f>
        <v>1015900</v>
      </c>
      <c r="C1483" s="185" t="s">
        <v>656</v>
      </c>
      <c r="D1483" s="185" t="s">
        <v>697</v>
      </c>
      <c r="E1483" s="185"/>
      <c r="F1483" s="187"/>
      <c r="G1483" s="187"/>
      <c r="H1483" s="188">
        <f>H1481-B1483</f>
        <v>6369045</v>
      </c>
      <c r="I1483" s="189">
        <f>+B1483/K1483</f>
        <v>1972.621359223301</v>
      </c>
      <c r="K1483" s="191">
        <v>515</v>
      </c>
    </row>
    <row r="1484" spans="1:11" s="198" customFormat="1" ht="12.75">
      <c r="A1484" s="185"/>
      <c r="B1484" s="193">
        <f>SUM(B1475:B1483)</f>
        <v>-5661545</v>
      </c>
      <c r="C1484" s="194" t="s">
        <v>656</v>
      </c>
      <c r="D1484" s="194" t="s">
        <v>698</v>
      </c>
      <c r="E1484" s="194"/>
      <c r="F1484" s="195"/>
      <c r="G1484" s="195"/>
      <c r="H1484" s="196"/>
      <c r="I1484" s="197">
        <f t="shared" si="51"/>
        <v>-10993.291262135923</v>
      </c>
      <c r="K1484" s="191">
        <v>515</v>
      </c>
    </row>
    <row r="1485" spans="1:11" s="183" customFormat="1" ht="12.75">
      <c r="A1485" s="123"/>
      <c r="B1485" s="179"/>
      <c r="C1485" s="123"/>
      <c r="D1485" s="123"/>
      <c r="E1485" s="123"/>
      <c r="F1485" s="180"/>
      <c r="G1485" s="180"/>
      <c r="H1485" s="181"/>
      <c r="I1485" s="182"/>
      <c r="K1485" s="184"/>
    </row>
    <row r="1486" spans="1:11" s="183" customFormat="1" ht="12.75">
      <c r="A1486" s="123"/>
      <c r="B1486" s="179"/>
      <c r="C1486" s="123"/>
      <c r="D1486" s="123"/>
      <c r="E1486" s="123"/>
      <c r="F1486" s="180"/>
      <c r="G1486" s="180"/>
      <c r="H1486" s="181"/>
      <c r="I1486" s="182"/>
      <c r="K1486" s="184"/>
    </row>
    <row r="1487" spans="1:11" s="17" customFormat="1" ht="12.75">
      <c r="A1487" s="14"/>
      <c r="B1487" s="199">
        <v>2019950</v>
      </c>
      <c r="C1487" s="152" t="s">
        <v>678</v>
      </c>
      <c r="D1487" s="152" t="s">
        <v>669</v>
      </c>
      <c r="E1487" s="157"/>
      <c r="F1487" s="158"/>
      <c r="G1487" s="158"/>
      <c r="H1487" s="154">
        <f>H1486-B1487</f>
        <v>-2019950</v>
      </c>
      <c r="I1487" s="43">
        <f>+B1487/K1487</f>
        <v>3922.233009708738</v>
      </c>
      <c r="K1487" s="2">
        <v>515</v>
      </c>
    </row>
    <row r="1488" spans="1:11" s="17" customFormat="1" ht="12.75">
      <c r="A1488" s="14"/>
      <c r="B1488" s="151">
        <v>1817475</v>
      </c>
      <c r="C1488" s="152" t="s">
        <v>678</v>
      </c>
      <c r="D1488" s="152" t="s">
        <v>672</v>
      </c>
      <c r="E1488" s="157"/>
      <c r="F1488" s="158"/>
      <c r="G1488" s="158"/>
      <c r="H1488" s="154">
        <f>H1487-B1488</f>
        <v>-3837425</v>
      </c>
      <c r="I1488" s="43">
        <f>+B1488/K1488</f>
        <v>3495.144230769231</v>
      </c>
      <c r="K1488" s="2">
        <v>520</v>
      </c>
    </row>
    <row r="1489" spans="1:11" s="17" customFormat="1" ht="12.75">
      <c r="A1489" s="14"/>
      <c r="B1489" s="151">
        <v>1578250</v>
      </c>
      <c r="C1489" s="152" t="s">
        <v>678</v>
      </c>
      <c r="D1489" s="152" t="s">
        <v>688</v>
      </c>
      <c r="E1489" s="157"/>
      <c r="F1489" s="158"/>
      <c r="G1489" s="158"/>
      <c r="H1489" s="154">
        <f>H1487-B1489</f>
        <v>-3598200</v>
      </c>
      <c r="I1489" s="43">
        <f>+B1489/K1489</f>
        <v>3035.096153846154</v>
      </c>
      <c r="K1489" s="2">
        <v>520</v>
      </c>
    </row>
    <row r="1490" spans="1:11" s="17" customFormat="1" ht="12.75">
      <c r="A1490" s="14"/>
      <c r="B1490" s="151">
        <f>+B1428</f>
        <v>1325150</v>
      </c>
      <c r="C1490" s="152" t="s">
        <v>678</v>
      </c>
      <c r="D1490" s="152" t="s">
        <v>697</v>
      </c>
      <c r="E1490" s="157"/>
      <c r="F1490" s="158"/>
      <c r="G1490" s="158"/>
      <c r="H1490" s="154">
        <f>H1488-B1490</f>
        <v>-5162575</v>
      </c>
      <c r="I1490" s="43">
        <f>+B1490/K1490</f>
        <v>2573.106796116505</v>
      </c>
      <c r="K1490" s="2">
        <v>515</v>
      </c>
    </row>
    <row r="1491" spans="1:11" s="48" customFormat="1" ht="12.75">
      <c r="A1491" s="14"/>
      <c r="B1491" s="200">
        <f>SUM(B1487:B1490)</f>
        <v>6740825</v>
      </c>
      <c r="C1491" s="201" t="s">
        <v>678</v>
      </c>
      <c r="D1491" s="201" t="s">
        <v>698</v>
      </c>
      <c r="E1491" s="160"/>
      <c r="F1491" s="161"/>
      <c r="G1491" s="161"/>
      <c r="H1491" s="162"/>
      <c r="I1491" s="163">
        <f>+B1491/K1491</f>
        <v>13088.980582524271</v>
      </c>
      <c r="K1491" s="2">
        <v>515</v>
      </c>
    </row>
    <row r="1492" spans="1:11" s="170" customFormat="1" ht="12.75">
      <c r="A1492" s="117"/>
      <c r="B1492" s="168"/>
      <c r="C1492" s="117"/>
      <c r="D1492" s="117"/>
      <c r="E1492" s="117"/>
      <c r="F1492" s="169"/>
      <c r="G1492" s="169"/>
      <c r="H1492" s="154"/>
      <c r="I1492" s="43"/>
      <c r="K1492" s="2">
        <v>520</v>
      </c>
    </row>
    <row r="1493" spans="1:11" ht="12.75">
      <c r="A1493" s="14"/>
      <c r="B1493" s="151"/>
      <c r="C1493" s="152"/>
      <c r="D1493" s="152"/>
      <c r="E1493" s="152"/>
      <c r="F1493" s="153"/>
      <c r="G1493" s="153"/>
      <c r="H1493" s="31">
        <v>0</v>
      </c>
      <c r="I1493" s="43"/>
      <c r="J1493" s="17"/>
      <c r="K1493" s="2">
        <v>515</v>
      </c>
    </row>
    <row r="1494" spans="1:11" ht="13.5" thickBot="1">
      <c r="A1494" s="14"/>
      <c r="B1494" s="202">
        <f>+B1497</f>
        <v>525000</v>
      </c>
      <c r="C1494" s="73" t="s">
        <v>679</v>
      </c>
      <c r="D1494" s="73"/>
      <c r="E1494" s="73"/>
      <c r="F1494" s="203"/>
      <c r="G1494" s="203"/>
      <c r="H1494" s="72">
        <f>H1493-B1494</f>
        <v>-525000</v>
      </c>
      <c r="I1494" s="69">
        <f>+B1494/K1494</f>
        <v>1019.4174757281553</v>
      </c>
      <c r="J1494" s="204"/>
      <c r="K1494" s="2">
        <v>515</v>
      </c>
    </row>
    <row r="1495" spans="1:11" ht="12.75">
      <c r="A1495" s="14"/>
      <c r="B1495" s="205"/>
      <c r="H1495" s="6">
        <v>0</v>
      </c>
      <c r="I1495" s="24">
        <f>+B1495/K1495</f>
        <v>0</v>
      </c>
      <c r="K1495" s="2">
        <v>515</v>
      </c>
    </row>
    <row r="1496" spans="1:11" ht="12.75">
      <c r="A1496" s="14"/>
      <c r="B1496" s="205">
        <v>525000</v>
      </c>
      <c r="C1496" s="1" t="s">
        <v>680</v>
      </c>
      <c r="D1496" s="1" t="s">
        <v>681</v>
      </c>
      <c r="F1496" s="29" t="s">
        <v>682</v>
      </c>
      <c r="G1496" s="29" t="s">
        <v>634</v>
      </c>
      <c r="H1496" s="6">
        <f>H1495-B1496</f>
        <v>-525000</v>
      </c>
      <c r="I1496" s="24">
        <f>+B1496/K1496</f>
        <v>1019.4174757281553</v>
      </c>
      <c r="K1496" s="2">
        <v>515</v>
      </c>
    </row>
    <row r="1497" spans="1:11" ht="12.75">
      <c r="A1497" s="14"/>
      <c r="B1497" s="206">
        <f>SUM(B1496:B1496)</f>
        <v>525000</v>
      </c>
      <c r="C1497" s="13"/>
      <c r="D1497" s="13" t="s">
        <v>681</v>
      </c>
      <c r="E1497" s="13"/>
      <c r="F1497" s="20"/>
      <c r="G1497" s="20"/>
      <c r="H1497" s="46">
        <v>0</v>
      </c>
      <c r="I1497" s="47">
        <f>+B1497/K1497</f>
        <v>1019.4174757281553</v>
      </c>
      <c r="J1497" s="48"/>
      <c r="K1497" s="2">
        <v>515</v>
      </c>
    </row>
    <row r="1498" spans="1:11" ht="12.75">
      <c r="A1498" s="14"/>
      <c r="H1498" s="6">
        <f>G1497-B1498</f>
        <v>0</v>
      </c>
      <c r="I1498" s="24">
        <f>+B1498/K1498</f>
        <v>0</v>
      </c>
      <c r="K1498" s="2">
        <v>515</v>
      </c>
    </row>
    <row r="1499" ht="12.75"/>
    <row r="1500" ht="12.75"/>
    <row r="1501" ht="12.75"/>
    <row r="1502" ht="12.75">
      <c r="C1502" s="207"/>
    </row>
    <row r="1503" spans="1:9" s="210" customFormat="1" ht="12.75">
      <c r="A1503" s="137"/>
      <c r="B1503" s="139"/>
      <c r="C1503" s="147"/>
      <c r="D1503" s="147"/>
      <c r="E1503" s="147"/>
      <c r="F1503" s="142"/>
      <c r="G1503" s="142"/>
      <c r="H1503" s="208"/>
      <c r="I1503" s="209"/>
    </row>
    <row r="1504" spans="1:11" s="210" customFormat="1" ht="12.75">
      <c r="A1504" s="137"/>
      <c r="B1504" s="139"/>
      <c r="C1504" s="208"/>
      <c r="D1504" s="147"/>
      <c r="E1504" s="147"/>
      <c r="F1504" s="142"/>
      <c r="G1504" s="142"/>
      <c r="H1504" s="139"/>
      <c r="I1504" s="211"/>
      <c r="K1504" s="212"/>
    </row>
    <row r="1505" spans="1:11" s="210" customFormat="1" ht="12.75">
      <c r="A1505" s="137"/>
      <c r="B1505" s="139"/>
      <c r="C1505" s="147"/>
      <c r="D1505" s="147"/>
      <c r="E1505" s="147"/>
      <c r="F1505" s="142"/>
      <c r="G1505" s="142"/>
      <c r="H1505" s="139"/>
      <c r="I1505" s="211"/>
      <c r="K1505" s="212"/>
    </row>
    <row r="1506" spans="1:11" s="210" customFormat="1" ht="12.75">
      <c r="A1506" s="137"/>
      <c r="B1506" s="139"/>
      <c r="C1506" s="213"/>
      <c r="D1506" s="147"/>
      <c r="E1506" s="147"/>
      <c r="F1506" s="142"/>
      <c r="G1506" s="142"/>
      <c r="H1506" s="139"/>
      <c r="I1506" s="211"/>
      <c r="K1506" s="212"/>
    </row>
    <row r="1507" spans="1:11" s="210" customFormat="1" ht="12.75">
      <c r="A1507" s="137"/>
      <c r="B1507" s="139"/>
      <c r="C1507" s="137"/>
      <c r="D1507" s="137"/>
      <c r="E1507" s="137"/>
      <c r="F1507" s="138"/>
      <c r="G1507" s="138"/>
      <c r="H1507" s="139"/>
      <c r="I1507" s="211"/>
      <c r="K1507" s="212"/>
    </row>
    <row r="1508" spans="9:11" ht="12.75">
      <c r="I1508" s="24"/>
      <c r="K1508" s="2"/>
    </row>
    <row r="1509" spans="9:11" ht="12.75">
      <c r="I1509" s="24"/>
      <c r="K1509" s="2"/>
    </row>
    <row r="1510" spans="9:11" ht="12.75">
      <c r="I1510" s="24"/>
      <c r="K1510" s="2"/>
    </row>
    <row r="1511" spans="9:11" ht="12.75">
      <c r="I1511" s="24"/>
      <c r="K1511" s="2"/>
    </row>
    <row r="1512" spans="9:11" ht="12.75">
      <c r="I1512" s="24"/>
      <c r="K1512" s="2"/>
    </row>
    <row r="1513" spans="9:11" ht="12.75">
      <c r="I1513" s="24"/>
      <c r="K1513" s="2"/>
    </row>
    <row r="1514" spans="9:11" ht="12.75">
      <c r="I1514" s="24"/>
      <c r="K1514" s="2"/>
    </row>
    <row r="1515" spans="9:11" ht="12.75">
      <c r="I1515" s="24"/>
      <c r="K1515" s="2"/>
    </row>
    <row r="1516" spans="9:11" ht="12.75">
      <c r="I1516" s="24"/>
      <c r="K1516" s="2"/>
    </row>
    <row r="1517" spans="9:11" ht="12.75">
      <c r="I1517" s="24"/>
      <c r="K1517" s="2"/>
    </row>
    <row r="1518" spans="9:11" ht="12.75">
      <c r="I1518" s="24"/>
      <c r="K1518" s="2"/>
    </row>
    <row r="1519" spans="9:11" ht="12.75">
      <c r="I1519" s="24"/>
      <c r="K1519" s="2"/>
    </row>
    <row r="1520" spans="9:11" ht="12.75">
      <c r="I1520" s="24"/>
      <c r="K1520" s="2"/>
    </row>
    <row r="1521" spans="9:11" ht="12.75">
      <c r="I1521" s="24"/>
      <c r="K1521" s="2"/>
    </row>
    <row r="1522" spans="8:11" ht="12.75" hidden="1">
      <c r="H1522" s="6">
        <f aca="true" t="shared" si="52" ref="H1522:H1563">H1521-B1522</f>
        <v>0</v>
      </c>
      <c r="I1522" s="24">
        <f aca="true" t="shared" si="53" ref="I1522:I1546">+B1522/K1522</f>
        <v>0</v>
      </c>
      <c r="K1522" s="2">
        <v>515</v>
      </c>
    </row>
    <row r="1523" spans="8:11" ht="12.75" hidden="1">
      <c r="H1523" s="6">
        <f t="shared" si="52"/>
        <v>0</v>
      </c>
      <c r="I1523" s="24">
        <f t="shared" si="53"/>
        <v>0</v>
      </c>
      <c r="K1523" s="2">
        <v>515</v>
      </c>
    </row>
    <row r="1524" spans="8:11" ht="12.75" hidden="1">
      <c r="H1524" s="6">
        <f t="shared" si="52"/>
        <v>0</v>
      </c>
      <c r="I1524" s="24">
        <f t="shared" si="53"/>
        <v>0</v>
      </c>
      <c r="K1524" s="2">
        <v>515</v>
      </c>
    </row>
    <row r="1525" spans="8:11" ht="12.75" hidden="1">
      <c r="H1525" s="6">
        <f t="shared" si="52"/>
        <v>0</v>
      </c>
      <c r="I1525" s="24">
        <f t="shared" si="53"/>
        <v>0</v>
      </c>
      <c r="K1525" s="2">
        <v>515</v>
      </c>
    </row>
    <row r="1526" spans="8:11" ht="12.75" hidden="1">
      <c r="H1526" s="6">
        <f t="shared" si="52"/>
        <v>0</v>
      </c>
      <c r="I1526" s="24">
        <f t="shared" si="53"/>
        <v>0</v>
      </c>
      <c r="K1526" s="2">
        <v>515</v>
      </c>
    </row>
    <row r="1527" spans="8:11" ht="12.75" hidden="1">
      <c r="H1527" s="6">
        <f t="shared" si="52"/>
        <v>0</v>
      </c>
      <c r="I1527" s="24">
        <f t="shared" si="53"/>
        <v>0</v>
      </c>
      <c r="K1527" s="2">
        <v>515</v>
      </c>
    </row>
    <row r="1528" spans="8:11" ht="12.75" hidden="1">
      <c r="H1528" s="6">
        <f t="shared" si="52"/>
        <v>0</v>
      </c>
      <c r="I1528" s="24">
        <f t="shared" si="53"/>
        <v>0</v>
      </c>
      <c r="K1528" s="2">
        <v>515</v>
      </c>
    </row>
    <row r="1529" spans="8:11" ht="12.75" hidden="1">
      <c r="H1529" s="6">
        <f t="shared" si="52"/>
        <v>0</v>
      </c>
      <c r="I1529" s="24">
        <f t="shared" si="53"/>
        <v>0</v>
      </c>
      <c r="K1529" s="2">
        <v>515</v>
      </c>
    </row>
    <row r="1530" spans="8:11" ht="12.75" hidden="1">
      <c r="H1530" s="6">
        <f t="shared" si="52"/>
        <v>0</v>
      </c>
      <c r="I1530" s="24">
        <f t="shared" si="53"/>
        <v>0</v>
      </c>
      <c r="K1530" s="2">
        <v>515</v>
      </c>
    </row>
    <row r="1531" spans="8:11" ht="12.75" hidden="1">
      <c r="H1531" s="6">
        <f t="shared" si="52"/>
        <v>0</v>
      </c>
      <c r="I1531" s="24">
        <f t="shared" si="53"/>
        <v>0</v>
      </c>
      <c r="K1531" s="2">
        <v>515</v>
      </c>
    </row>
    <row r="1532" spans="8:11" ht="12.75" hidden="1">
      <c r="H1532" s="6">
        <f t="shared" si="52"/>
        <v>0</v>
      </c>
      <c r="I1532" s="24">
        <f t="shared" si="53"/>
        <v>0</v>
      </c>
      <c r="K1532" s="2">
        <v>515</v>
      </c>
    </row>
    <row r="1533" spans="8:11" ht="12.75" hidden="1">
      <c r="H1533" s="6">
        <f t="shared" si="52"/>
        <v>0</v>
      </c>
      <c r="I1533" s="24">
        <f t="shared" si="53"/>
        <v>0</v>
      </c>
      <c r="K1533" s="2">
        <v>515</v>
      </c>
    </row>
    <row r="1534" spans="8:11" ht="12.75" hidden="1">
      <c r="H1534" s="6">
        <f t="shared" si="52"/>
        <v>0</v>
      </c>
      <c r="I1534" s="24">
        <f t="shared" si="53"/>
        <v>0</v>
      </c>
      <c r="K1534" s="2">
        <v>515</v>
      </c>
    </row>
    <row r="1535" spans="8:11" ht="12.75" hidden="1">
      <c r="H1535" s="6">
        <f t="shared" si="52"/>
        <v>0</v>
      </c>
      <c r="I1535" s="24">
        <f t="shared" si="53"/>
        <v>0</v>
      </c>
      <c r="K1535" s="2">
        <v>515</v>
      </c>
    </row>
    <row r="1536" spans="8:11" ht="12.75" hidden="1">
      <c r="H1536" s="6">
        <f t="shared" si="52"/>
        <v>0</v>
      </c>
      <c r="I1536" s="24">
        <f t="shared" si="53"/>
        <v>0</v>
      </c>
      <c r="K1536" s="2">
        <v>515</v>
      </c>
    </row>
    <row r="1537" spans="8:11" ht="12.75" hidden="1">
      <c r="H1537" s="6">
        <f t="shared" si="52"/>
        <v>0</v>
      </c>
      <c r="I1537" s="24">
        <f t="shared" si="53"/>
        <v>0</v>
      </c>
      <c r="K1537" s="2">
        <v>515</v>
      </c>
    </row>
    <row r="1538" spans="8:11" ht="12.75" hidden="1">
      <c r="H1538" s="6">
        <f t="shared" si="52"/>
        <v>0</v>
      </c>
      <c r="I1538" s="24">
        <f t="shared" si="53"/>
        <v>0</v>
      </c>
      <c r="K1538" s="2">
        <v>515</v>
      </c>
    </row>
    <row r="1539" spans="8:11" ht="12.75" hidden="1">
      <c r="H1539" s="6">
        <f t="shared" si="52"/>
        <v>0</v>
      </c>
      <c r="I1539" s="24">
        <f t="shared" si="53"/>
        <v>0</v>
      </c>
      <c r="K1539" s="2">
        <v>515</v>
      </c>
    </row>
    <row r="1540" spans="8:11" ht="12.75" hidden="1">
      <c r="H1540" s="6">
        <f t="shared" si="52"/>
        <v>0</v>
      </c>
      <c r="I1540" s="24">
        <f t="shared" si="53"/>
        <v>0</v>
      </c>
      <c r="K1540" s="2">
        <v>515</v>
      </c>
    </row>
    <row r="1541" spans="8:11" ht="12.75" hidden="1">
      <c r="H1541" s="6">
        <f t="shared" si="52"/>
        <v>0</v>
      </c>
      <c r="I1541" s="24">
        <f t="shared" si="53"/>
        <v>0</v>
      </c>
      <c r="K1541" s="2">
        <v>515</v>
      </c>
    </row>
    <row r="1542" spans="8:11" ht="12.75" hidden="1">
      <c r="H1542" s="6">
        <f t="shared" si="52"/>
        <v>0</v>
      </c>
      <c r="I1542" s="24">
        <f t="shared" si="53"/>
        <v>0</v>
      </c>
      <c r="K1542" s="2">
        <v>515</v>
      </c>
    </row>
    <row r="1543" spans="8:11" ht="12.75" hidden="1">
      <c r="H1543" s="6">
        <f t="shared" si="52"/>
        <v>0</v>
      </c>
      <c r="I1543" s="24">
        <f t="shared" si="53"/>
        <v>0</v>
      </c>
      <c r="K1543" s="2">
        <v>515</v>
      </c>
    </row>
    <row r="1544" spans="8:11" ht="12.75" hidden="1">
      <c r="H1544" s="6">
        <f t="shared" si="52"/>
        <v>0</v>
      </c>
      <c r="I1544" s="24">
        <f t="shared" si="53"/>
        <v>0</v>
      </c>
      <c r="K1544" s="2">
        <v>515</v>
      </c>
    </row>
    <row r="1545" spans="8:11" ht="12.75" hidden="1">
      <c r="H1545" s="6">
        <f t="shared" si="52"/>
        <v>0</v>
      </c>
      <c r="I1545" s="24">
        <f t="shared" si="53"/>
        <v>0</v>
      </c>
      <c r="K1545" s="2">
        <v>515</v>
      </c>
    </row>
    <row r="1546" spans="8:11" ht="12.75" hidden="1">
      <c r="H1546" s="6">
        <f t="shared" si="52"/>
        <v>0</v>
      </c>
      <c r="I1546" s="24">
        <f t="shared" si="53"/>
        <v>0</v>
      </c>
      <c r="K1546" s="2">
        <v>515</v>
      </c>
    </row>
    <row r="1547" spans="8:11" ht="12.75" hidden="1">
      <c r="H1547" s="6">
        <f t="shared" si="52"/>
        <v>0</v>
      </c>
      <c r="I1547" s="24">
        <f aca="true" t="shared" si="54" ref="I1547:I1610">+B1547/K1547</f>
        <v>0</v>
      </c>
      <c r="K1547" s="2">
        <v>515</v>
      </c>
    </row>
    <row r="1548" spans="8:11" ht="12.75" hidden="1">
      <c r="H1548" s="6">
        <f t="shared" si="52"/>
        <v>0</v>
      </c>
      <c r="I1548" s="24">
        <f t="shared" si="54"/>
        <v>0</v>
      </c>
      <c r="K1548" s="2">
        <v>515</v>
      </c>
    </row>
    <row r="1549" spans="8:11" ht="12.75" hidden="1">
      <c r="H1549" s="6">
        <f t="shared" si="52"/>
        <v>0</v>
      </c>
      <c r="I1549" s="24">
        <f t="shared" si="54"/>
        <v>0</v>
      </c>
      <c r="K1549" s="2">
        <v>515</v>
      </c>
    </row>
    <row r="1550" spans="8:11" ht="12.75" hidden="1">
      <c r="H1550" s="6">
        <f t="shared" si="52"/>
        <v>0</v>
      </c>
      <c r="I1550" s="24">
        <f t="shared" si="54"/>
        <v>0</v>
      </c>
      <c r="K1550" s="2">
        <v>515</v>
      </c>
    </row>
    <row r="1551" spans="8:11" ht="12.75" hidden="1">
      <c r="H1551" s="6">
        <f t="shared" si="52"/>
        <v>0</v>
      </c>
      <c r="I1551" s="24">
        <f t="shared" si="54"/>
        <v>0</v>
      </c>
      <c r="K1551" s="2">
        <v>515</v>
      </c>
    </row>
    <row r="1552" spans="8:11" ht="12.75" hidden="1">
      <c r="H1552" s="6">
        <f t="shared" si="52"/>
        <v>0</v>
      </c>
      <c r="I1552" s="24">
        <f t="shared" si="54"/>
        <v>0</v>
      </c>
      <c r="K1552" s="2">
        <v>515</v>
      </c>
    </row>
    <row r="1553" spans="8:11" ht="12.75" hidden="1">
      <c r="H1553" s="6">
        <f t="shared" si="52"/>
        <v>0</v>
      </c>
      <c r="I1553" s="24">
        <f t="shared" si="54"/>
        <v>0</v>
      </c>
      <c r="K1553" s="2">
        <v>515</v>
      </c>
    </row>
    <row r="1554" spans="8:11" ht="12.75" hidden="1">
      <c r="H1554" s="6">
        <f t="shared" si="52"/>
        <v>0</v>
      </c>
      <c r="I1554" s="24">
        <f t="shared" si="54"/>
        <v>0</v>
      </c>
      <c r="K1554" s="2">
        <v>515</v>
      </c>
    </row>
    <row r="1555" spans="8:11" ht="12.75" hidden="1">
      <c r="H1555" s="6">
        <f t="shared" si="52"/>
        <v>0</v>
      </c>
      <c r="I1555" s="24">
        <f t="shared" si="54"/>
        <v>0</v>
      </c>
      <c r="K1555" s="2">
        <v>515</v>
      </c>
    </row>
    <row r="1556" spans="8:11" ht="12.75" hidden="1">
      <c r="H1556" s="6">
        <f t="shared" si="52"/>
        <v>0</v>
      </c>
      <c r="I1556" s="24">
        <f t="shared" si="54"/>
        <v>0</v>
      </c>
      <c r="K1556" s="2">
        <v>515</v>
      </c>
    </row>
    <row r="1557" spans="8:11" ht="12.75" hidden="1">
      <c r="H1557" s="6">
        <f t="shared" si="52"/>
        <v>0</v>
      </c>
      <c r="I1557" s="24">
        <f t="shared" si="54"/>
        <v>0</v>
      </c>
      <c r="K1557" s="2">
        <v>515</v>
      </c>
    </row>
    <row r="1558" spans="8:11" ht="12.75" hidden="1">
      <c r="H1558" s="6">
        <f t="shared" si="52"/>
        <v>0</v>
      </c>
      <c r="I1558" s="24">
        <f t="shared" si="54"/>
        <v>0</v>
      </c>
      <c r="K1558" s="2">
        <v>515</v>
      </c>
    </row>
    <row r="1559" spans="8:11" ht="12.75" hidden="1">
      <c r="H1559" s="6">
        <f t="shared" si="52"/>
        <v>0</v>
      </c>
      <c r="I1559" s="24">
        <f t="shared" si="54"/>
        <v>0</v>
      </c>
      <c r="K1559" s="2">
        <v>515</v>
      </c>
    </row>
    <row r="1560" spans="8:11" ht="12.75" hidden="1">
      <c r="H1560" s="6">
        <f t="shared" si="52"/>
        <v>0</v>
      </c>
      <c r="I1560" s="24">
        <f t="shared" si="54"/>
        <v>0</v>
      </c>
      <c r="K1560" s="2">
        <v>515</v>
      </c>
    </row>
    <row r="1561" spans="8:11" ht="12.75" hidden="1">
      <c r="H1561" s="6">
        <f t="shared" si="52"/>
        <v>0</v>
      </c>
      <c r="I1561" s="24">
        <f t="shared" si="54"/>
        <v>0</v>
      </c>
      <c r="K1561" s="2">
        <v>515</v>
      </c>
    </row>
    <row r="1562" spans="8:11" ht="12.75" hidden="1">
      <c r="H1562" s="6">
        <f t="shared" si="52"/>
        <v>0</v>
      </c>
      <c r="I1562" s="24">
        <f t="shared" si="54"/>
        <v>0</v>
      </c>
      <c r="K1562" s="2">
        <v>515</v>
      </c>
    </row>
    <row r="1563" spans="8:11" ht="12.75" hidden="1">
      <c r="H1563" s="6">
        <f t="shared" si="52"/>
        <v>0</v>
      </c>
      <c r="I1563" s="24">
        <f t="shared" si="54"/>
        <v>0</v>
      </c>
      <c r="K1563" s="2">
        <v>515</v>
      </c>
    </row>
    <row r="1564" spans="8:11" ht="12.75" hidden="1">
      <c r="H1564" s="6">
        <f aca="true" t="shared" si="55" ref="H1564:H1616">H1563-B1564</f>
        <v>0</v>
      </c>
      <c r="I1564" s="24">
        <f t="shared" si="54"/>
        <v>0</v>
      </c>
      <c r="K1564" s="2">
        <v>515</v>
      </c>
    </row>
    <row r="1565" spans="8:11" ht="12.75" hidden="1">
      <c r="H1565" s="6">
        <f t="shared" si="55"/>
        <v>0</v>
      </c>
      <c r="I1565" s="24">
        <f t="shared" si="54"/>
        <v>0</v>
      </c>
      <c r="K1565" s="2">
        <v>515</v>
      </c>
    </row>
    <row r="1566" spans="8:11" ht="12.75" hidden="1">
      <c r="H1566" s="6">
        <f t="shared" si="55"/>
        <v>0</v>
      </c>
      <c r="I1566" s="24">
        <f t="shared" si="54"/>
        <v>0</v>
      </c>
      <c r="K1566" s="2">
        <v>515</v>
      </c>
    </row>
    <row r="1567" spans="8:11" ht="12.75" hidden="1">
      <c r="H1567" s="6">
        <f t="shared" si="55"/>
        <v>0</v>
      </c>
      <c r="I1567" s="24">
        <f t="shared" si="54"/>
        <v>0</v>
      </c>
      <c r="K1567" s="2">
        <v>515</v>
      </c>
    </row>
    <row r="1568" spans="8:11" ht="12.75" hidden="1">
      <c r="H1568" s="6">
        <f t="shared" si="55"/>
        <v>0</v>
      </c>
      <c r="I1568" s="24">
        <f t="shared" si="54"/>
        <v>0</v>
      </c>
      <c r="K1568" s="2">
        <v>515</v>
      </c>
    </row>
    <row r="1569" spans="8:11" ht="12.75" hidden="1">
      <c r="H1569" s="6">
        <f t="shared" si="55"/>
        <v>0</v>
      </c>
      <c r="I1569" s="24">
        <f t="shared" si="54"/>
        <v>0</v>
      </c>
      <c r="K1569" s="2">
        <v>515</v>
      </c>
    </row>
    <row r="1570" spans="8:11" ht="12.75" hidden="1">
      <c r="H1570" s="6">
        <f t="shared" si="55"/>
        <v>0</v>
      </c>
      <c r="I1570" s="24">
        <f t="shared" si="54"/>
        <v>0</v>
      </c>
      <c r="K1570" s="2">
        <v>515</v>
      </c>
    </row>
    <row r="1571" spans="8:11" ht="12.75" hidden="1">
      <c r="H1571" s="6">
        <f t="shared" si="55"/>
        <v>0</v>
      </c>
      <c r="I1571" s="24">
        <f t="shared" si="54"/>
        <v>0</v>
      </c>
      <c r="K1571" s="2">
        <v>515</v>
      </c>
    </row>
    <row r="1572" spans="8:11" ht="12.75" hidden="1">
      <c r="H1572" s="6">
        <f t="shared" si="55"/>
        <v>0</v>
      </c>
      <c r="I1572" s="24">
        <f t="shared" si="54"/>
        <v>0</v>
      </c>
      <c r="K1572" s="2">
        <v>515</v>
      </c>
    </row>
    <row r="1573" spans="8:11" ht="12.75" hidden="1">
      <c r="H1573" s="6">
        <f t="shared" si="55"/>
        <v>0</v>
      </c>
      <c r="I1573" s="24">
        <f t="shared" si="54"/>
        <v>0</v>
      </c>
      <c r="K1573" s="2">
        <v>515</v>
      </c>
    </row>
    <row r="1574" spans="8:11" ht="12.75" hidden="1">
      <c r="H1574" s="6">
        <f t="shared" si="55"/>
        <v>0</v>
      </c>
      <c r="I1574" s="24">
        <f t="shared" si="54"/>
        <v>0</v>
      </c>
      <c r="K1574" s="2">
        <v>515</v>
      </c>
    </row>
    <row r="1575" spans="8:11" ht="12.75" hidden="1">
      <c r="H1575" s="6">
        <f t="shared" si="55"/>
        <v>0</v>
      </c>
      <c r="I1575" s="24">
        <f t="shared" si="54"/>
        <v>0</v>
      </c>
      <c r="K1575" s="2">
        <v>515</v>
      </c>
    </row>
    <row r="1576" spans="8:11" ht="12.75" hidden="1">
      <c r="H1576" s="6">
        <f t="shared" si="55"/>
        <v>0</v>
      </c>
      <c r="I1576" s="24">
        <f t="shared" si="54"/>
        <v>0</v>
      </c>
      <c r="K1576" s="2">
        <v>515</v>
      </c>
    </row>
    <row r="1577" spans="8:11" ht="12.75" hidden="1">
      <c r="H1577" s="6">
        <f t="shared" si="55"/>
        <v>0</v>
      </c>
      <c r="I1577" s="24">
        <f t="shared" si="54"/>
        <v>0</v>
      </c>
      <c r="K1577" s="2">
        <v>515</v>
      </c>
    </row>
    <row r="1578" spans="8:11" ht="12.75" hidden="1">
      <c r="H1578" s="6">
        <f t="shared" si="55"/>
        <v>0</v>
      </c>
      <c r="I1578" s="24">
        <f t="shared" si="54"/>
        <v>0</v>
      </c>
      <c r="K1578" s="2">
        <v>515</v>
      </c>
    </row>
    <row r="1579" spans="8:11" ht="12.75" hidden="1">
      <c r="H1579" s="6">
        <f t="shared" si="55"/>
        <v>0</v>
      </c>
      <c r="I1579" s="24">
        <f t="shared" si="54"/>
        <v>0</v>
      </c>
      <c r="K1579" s="2">
        <v>515</v>
      </c>
    </row>
    <row r="1580" spans="8:11" ht="12.75" hidden="1">
      <c r="H1580" s="6">
        <f t="shared" si="55"/>
        <v>0</v>
      </c>
      <c r="I1580" s="24">
        <f t="shared" si="54"/>
        <v>0</v>
      </c>
      <c r="K1580" s="2">
        <v>515</v>
      </c>
    </row>
    <row r="1581" spans="8:11" ht="12.75" hidden="1">
      <c r="H1581" s="6">
        <f t="shared" si="55"/>
        <v>0</v>
      </c>
      <c r="I1581" s="24">
        <f t="shared" si="54"/>
        <v>0</v>
      </c>
      <c r="K1581" s="2">
        <v>515</v>
      </c>
    </row>
    <row r="1582" spans="8:11" ht="12.75" hidden="1">
      <c r="H1582" s="6">
        <f t="shared" si="55"/>
        <v>0</v>
      </c>
      <c r="I1582" s="24">
        <f t="shared" si="54"/>
        <v>0</v>
      </c>
      <c r="K1582" s="2">
        <v>515</v>
      </c>
    </row>
    <row r="1583" spans="8:11" ht="12.75" hidden="1">
      <c r="H1583" s="6">
        <f t="shared" si="55"/>
        <v>0</v>
      </c>
      <c r="I1583" s="24">
        <f t="shared" si="54"/>
        <v>0</v>
      </c>
      <c r="K1583" s="2">
        <v>515</v>
      </c>
    </row>
    <row r="1584" spans="8:11" ht="12.75" hidden="1">
      <c r="H1584" s="6">
        <f t="shared" si="55"/>
        <v>0</v>
      </c>
      <c r="I1584" s="24">
        <f t="shared" si="54"/>
        <v>0</v>
      </c>
      <c r="K1584" s="2">
        <v>515</v>
      </c>
    </row>
    <row r="1585" spans="8:11" ht="12.75" hidden="1">
      <c r="H1585" s="6">
        <f t="shared" si="55"/>
        <v>0</v>
      </c>
      <c r="I1585" s="24">
        <f t="shared" si="54"/>
        <v>0</v>
      </c>
      <c r="K1585" s="2">
        <v>515</v>
      </c>
    </row>
    <row r="1586" spans="8:11" ht="12.75" hidden="1">
      <c r="H1586" s="6">
        <f t="shared" si="55"/>
        <v>0</v>
      </c>
      <c r="I1586" s="24">
        <f t="shared" si="54"/>
        <v>0</v>
      </c>
      <c r="K1586" s="2">
        <v>515</v>
      </c>
    </row>
    <row r="1587" spans="8:11" ht="12.75" hidden="1">
      <c r="H1587" s="6">
        <f t="shared" si="55"/>
        <v>0</v>
      </c>
      <c r="I1587" s="24">
        <f t="shared" si="54"/>
        <v>0</v>
      </c>
      <c r="K1587" s="2">
        <v>515</v>
      </c>
    </row>
    <row r="1588" spans="8:11" ht="12.75" hidden="1">
      <c r="H1588" s="6">
        <f t="shared" si="55"/>
        <v>0</v>
      </c>
      <c r="I1588" s="24">
        <f t="shared" si="54"/>
        <v>0</v>
      </c>
      <c r="K1588" s="2">
        <v>515</v>
      </c>
    </row>
    <row r="1589" spans="8:11" ht="12.75" hidden="1">
      <c r="H1589" s="6">
        <f t="shared" si="55"/>
        <v>0</v>
      </c>
      <c r="I1589" s="24">
        <f t="shared" si="54"/>
        <v>0</v>
      </c>
      <c r="K1589" s="2">
        <v>515</v>
      </c>
    </row>
    <row r="1590" spans="8:11" ht="12.75" hidden="1">
      <c r="H1590" s="6">
        <f t="shared" si="55"/>
        <v>0</v>
      </c>
      <c r="I1590" s="24">
        <f t="shared" si="54"/>
        <v>0</v>
      </c>
      <c r="K1590" s="2">
        <v>515</v>
      </c>
    </row>
    <row r="1591" spans="8:11" ht="12.75" hidden="1">
      <c r="H1591" s="6">
        <f t="shared" si="55"/>
        <v>0</v>
      </c>
      <c r="I1591" s="24">
        <f t="shared" si="54"/>
        <v>0</v>
      </c>
      <c r="K1591" s="2">
        <v>515</v>
      </c>
    </row>
    <row r="1592" spans="8:11" ht="12.75" hidden="1">
      <c r="H1592" s="6">
        <f t="shared" si="55"/>
        <v>0</v>
      </c>
      <c r="I1592" s="24">
        <f t="shared" si="54"/>
        <v>0</v>
      </c>
      <c r="K1592" s="2">
        <v>515</v>
      </c>
    </row>
    <row r="1593" spans="8:11" ht="12.75" hidden="1">
      <c r="H1593" s="6">
        <f t="shared" si="55"/>
        <v>0</v>
      </c>
      <c r="I1593" s="24">
        <f t="shared" si="54"/>
        <v>0</v>
      </c>
      <c r="K1593" s="2">
        <v>515</v>
      </c>
    </row>
    <row r="1594" spans="8:11" ht="12.75" hidden="1">
      <c r="H1594" s="6">
        <f t="shared" si="55"/>
        <v>0</v>
      </c>
      <c r="I1594" s="24">
        <f t="shared" si="54"/>
        <v>0</v>
      </c>
      <c r="K1594" s="2">
        <v>515</v>
      </c>
    </row>
    <row r="1595" spans="8:11" ht="12.75" hidden="1">
      <c r="H1595" s="6">
        <f t="shared" si="55"/>
        <v>0</v>
      </c>
      <c r="I1595" s="24">
        <f t="shared" si="54"/>
        <v>0</v>
      </c>
      <c r="K1595" s="2">
        <v>515</v>
      </c>
    </row>
    <row r="1596" spans="8:11" ht="12.75" hidden="1">
      <c r="H1596" s="6">
        <f t="shared" si="55"/>
        <v>0</v>
      </c>
      <c r="I1596" s="24">
        <f t="shared" si="54"/>
        <v>0</v>
      </c>
      <c r="K1596" s="2">
        <v>515</v>
      </c>
    </row>
    <row r="1597" spans="8:11" ht="12.75" hidden="1">
      <c r="H1597" s="6">
        <f t="shared" si="55"/>
        <v>0</v>
      </c>
      <c r="I1597" s="24">
        <f t="shared" si="54"/>
        <v>0</v>
      </c>
      <c r="K1597" s="2">
        <v>515</v>
      </c>
    </row>
    <row r="1598" spans="8:11" ht="12.75" hidden="1">
      <c r="H1598" s="6">
        <f t="shared" si="55"/>
        <v>0</v>
      </c>
      <c r="I1598" s="24">
        <f t="shared" si="54"/>
        <v>0</v>
      </c>
      <c r="K1598" s="2">
        <v>515</v>
      </c>
    </row>
    <row r="1599" spans="8:11" ht="12.75" hidden="1">
      <c r="H1599" s="6">
        <f t="shared" si="55"/>
        <v>0</v>
      </c>
      <c r="I1599" s="24">
        <f t="shared" si="54"/>
        <v>0</v>
      </c>
      <c r="K1599" s="2">
        <v>515</v>
      </c>
    </row>
    <row r="1600" spans="8:11" ht="12.75" hidden="1">
      <c r="H1600" s="6">
        <f t="shared" si="55"/>
        <v>0</v>
      </c>
      <c r="I1600" s="24">
        <f t="shared" si="54"/>
        <v>0</v>
      </c>
      <c r="K1600" s="2">
        <v>515</v>
      </c>
    </row>
    <row r="1601" spans="8:11" ht="12.75" hidden="1">
      <c r="H1601" s="6">
        <f t="shared" si="55"/>
        <v>0</v>
      </c>
      <c r="I1601" s="24">
        <f t="shared" si="54"/>
        <v>0</v>
      </c>
      <c r="K1601" s="2">
        <v>515</v>
      </c>
    </row>
    <row r="1602" spans="8:11" ht="12.75" hidden="1">
      <c r="H1602" s="6">
        <f t="shared" si="55"/>
        <v>0</v>
      </c>
      <c r="I1602" s="24">
        <f t="shared" si="54"/>
        <v>0</v>
      </c>
      <c r="K1602" s="2">
        <v>515</v>
      </c>
    </row>
    <row r="1603" spans="8:11" ht="12.75" hidden="1">
      <c r="H1603" s="6">
        <f t="shared" si="55"/>
        <v>0</v>
      </c>
      <c r="I1603" s="24">
        <f t="shared" si="54"/>
        <v>0</v>
      </c>
      <c r="K1603" s="2">
        <v>515</v>
      </c>
    </row>
    <row r="1604" spans="8:11" ht="12.75" hidden="1">
      <c r="H1604" s="6">
        <f t="shared" si="55"/>
        <v>0</v>
      </c>
      <c r="I1604" s="24">
        <f t="shared" si="54"/>
        <v>0</v>
      </c>
      <c r="K1604" s="2">
        <v>515</v>
      </c>
    </row>
    <row r="1605" spans="8:11" ht="12.75" hidden="1">
      <c r="H1605" s="6">
        <f t="shared" si="55"/>
        <v>0</v>
      </c>
      <c r="I1605" s="24">
        <f t="shared" si="54"/>
        <v>0</v>
      </c>
      <c r="K1605" s="2">
        <v>515</v>
      </c>
    </row>
    <row r="1606" spans="8:11" ht="12.75" hidden="1">
      <c r="H1606" s="6">
        <f t="shared" si="55"/>
        <v>0</v>
      </c>
      <c r="I1606" s="24">
        <f t="shared" si="54"/>
        <v>0</v>
      </c>
      <c r="K1606" s="2">
        <v>515</v>
      </c>
    </row>
    <row r="1607" spans="8:11" ht="12.75" hidden="1">
      <c r="H1607" s="6">
        <f t="shared" si="55"/>
        <v>0</v>
      </c>
      <c r="I1607" s="24">
        <f t="shared" si="54"/>
        <v>0</v>
      </c>
      <c r="K1607" s="2">
        <v>515</v>
      </c>
    </row>
    <row r="1608" spans="8:11" ht="12.75" hidden="1">
      <c r="H1608" s="6">
        <f t="shared" si="55"/>
        <v>0</v>
      </c>
      <c r="I1608" s="24">
        <f t="shared" si="54"/>
        <v>0</v>
      </c>
      <c r="K1608" s="2">
        <v>515</v>
      </c>
    </row>
    <row r="1609" spans="8:11" ht="12.75" hidden="1">
      <c r="H1609" s="6">
        <f t="shared" si="55"/>
        <v>0</v>
      </c>
      <c r="I1609" s="24">
        <f t="shared" si="54"/>
        <v>0</v>
      </c>
      <c r="K1609" s="2">
        <v>515</v>
      </c>
    </row>
    <row r="1610" spans="8:11" ht="12.75" hidden="1">
      <c r="H1610" s="6">
        <f t="shared" si="55"/>
        <v>0</v>
      </c>
      <c r="I1610" s="24">
        <f t="shared" si="54"/>
        <v>0</v>
      </c>
      <c r="K1610" s="2">
        <v>515</v>
      </c>
    </row>
    <row r="1611" spans="8:11" ht="12.75" hidden="1">
      <c r="H1611" s="6">
        <f t="shared" si="55"/>
        <v>0</v>
      </c>
      <c r="I1611" s="24">
        <f aca="true" t="shared" si="56" ref="I1611:I1674">+B1611/K1611</f>
        <v>0</v>
      </c>
      <c r="K1611" s="2">
        <v>515</v>
      </c>
    </row>
    <row r="1612" spans="8:11" ht="12.75" hidden="1">
      <c r="H1612" s="6">
        <f t="shared" si="55"/>
        <v>0</v>
      </c>
      <c r="I1612" s="24">
        <f t="shared" si="56"/>
        <v>0</v>
      </c>
      <c r="K1612" s="2">
        <v>515</v>
      </c>
    </row>
    <row r="1613" spans="8:11" ht="12.75" hidden="1">
      <c r="H1613" s="6">
        <f t="shared" si="55"/>
        <v>0</v>
      </c>
      <c r="I1613" s="24">
        <f t="shared" si="56"/>
        <v>0</v>
      </c>
      <c r="K1613" s="2">
        <v>515</v>
      </c>
    </row>
    <row r="1614" spans="8:11" ht="12.75" hidden="1">
      <c r="H1614" s="6">
        <f t="shared" si="55"/>
        <v>0</v>
      </c>
      <c r="I1614" s="24">
        <f t="shared" si="56"/>
        <v>0</v>
      </c>
      <c r="K1614" s="2">
        <v>515</v>
      </c>
    </row>
    <row r="1615" spans="8:11" ht="12.75" hidden="1">
      <c r="H1615" s="6">
        <f t="shared" si="55"/>
        <v>0</v>
      </c>
      <c r="I1615" s="24">
        <f t="shared" si="56"/>
        <v>0</v>
      </c>
      <c r="K1615" s="2">
        <v>515</v>
      </c>
    </row>
    <row r="1616" spans="8:11" ht="12.75" hidden="1">
      <c r="H1616" s="6">
        <f t="shared" si="55"/>
        <v>0</v>
      </c>
      <c r="I1616" s="24">
        <f t="shared" si="56"/>
        <v>0</v>
      </c>
      <c r="K1616" s="2">
        <v>515</v>
      </c>
    </row>
    <row r="1617" spans="8:11" ht="12.75" hidden="1">
      <c r="H1617" s="6">
        <f>H1616-B1617</f>
        <v>0</v>
      </c>
      <c r="I1617" s="24">
        <f t="shared" si="56"/>
        <v>0</v>
      </c>
      <c r="K1617" s="2">
        <v>515</v>
      </c>
    </row>
    <row r="1618" spans="8:11" ht="12.75" hidden="1">
      <c r="H1618" s="6">
        <f aca="true" t="shared" si="57" ref="H1618:H1681">H1617-B1618</f>
        <v>0</v>
      </c>
      <c r="I1618" s="24">
        <f t="shared" si="56"/>
        <v>0</v>
      </c>
      <c r="K1618" s="2">
        <v>515</v>
      </c>
    </row>
    <row r="1619" spans="8:11" ht="12.75" hidden="1">
      <c r="H1619" s="6">
        <f t="shared" si="57"/>
        <v>0</v>
      </c>
      <c r="I1619" s="24">
        <f t="shared" si="56"/>
        <v>0</v>
      </c>
      <c r="K1619" s="2">
        <v>515</v>
      </c>
    </row>
    <row r="1620" spans="8:11" ht="12.75" hidden="1">
      <c r="H1620" s="6">
        <f t="shared" si="57"/>
        <v>0</v>
      </c>
      <c r="I1620" s="24">
        <f t="shared" si="56"/>
        <v>0</v>
      </c>
      <c r="K1620" s="2">
        <v>515</v>
      </c>
    </row>
    <row r="1621" spans="8:11" ht="12.75" hidden="1">
      <c r="H1621" s="6">
        <f t="shared" si="57"/>
        <v>0</v>
      </c>
      <c r="I1621" s="24">
        <f t="shared" si="56"/>
        <v>0</v>
      </c>
      <c r="K1621" s="2">
        <v>515</v>
      </c>
    </row>
    <row r="1622" spans="8:11" ht="12.75" hidden="1">
      <c r="H1622" s="6">
        <f t="shared" si="57"/>
        <v>0</v>
      </c>
      <c r="I1622" s="24">
        <f t="shared" si="56"/>
        <v>0</v>
      </c>
      <c r="K1622" s="2">
        <v>515</v>
      </c>
    </row>
    <row r="1623" spans="8:11" ht="12.75" hidden="1">
      <c r="H1623" s="6">
        <f t="shared" si="57"/>
        <v>0</v>
      </c>
      <c r="I1623" s="24">
        <f t="shared" si="56"/>
        <v>0</v>
      </c>
      <c r="K1623" s="2">
        <v>515</v>
      </c>
    </row>
    <row r="1624" spans="8:11" ht="12.75" hidden="1">
      <c r="H1624" s="6">
        <f t="shared" si="57"/>
        <v>0</v>
      </c>
      <c r="I1624" s="24">
        <f t="shared" si="56"/>
        <v>0</v>
      </c>
      <c r="K1624" s="2">
        <v>515</v>
      </c>
    </row>
    <row r="1625" spans="8:11" ht="12.75" hidden="1">
      <c r="H1625" s="6">
        <f t="shared" si="57"/>
        <v>0</v>
      </c>
      <c r="I1625" s="24">
        <f t="shared" si="56"/>
        <v>0</v>
      </c>
      <c r="K1625" s="2">
        <v>515</v>
      </c>
    </row>
    <row r="1626" spans="8:11" ht="12.75" hidden="1">
      <c r="H1626" s="6">
        <f t="shared" si="57"/>
        <v>0</v>
      </c>
      <c r="I1626" s="24">
        <f t="shared" si="56"/>
        <v>0</v>
      </c>
      <c r="K1626" s="2">
        <v>515</v>
      </c>
    </row>
    <row r="1627" spans="8:11" ht="12.75" hidden="1">
      <c r="H1627" s="6">
        <f t="shared" si="57"/>
        <v>0</v>
      </c>
      <c r="I1627" s="24">
        <f t="shared" si="56"/>
        <v>0</v>
      </c>
      <c r="K1627" s="2">
        <v>515</v>
      </c>
    </row>
    <row r="1628" spans="8:11" ht="12.75" hidden="1">
      <c r="H1628" s="6">
        <f t="shared" si="57"/>
        <v>0</v>
      </c>
      <c r="I1628" s="24">
        <f t="shared" si="56"/>
        <v>0</v>
      </c>
      <c r="K1628" s="2">
        <v>515</v>
      </c>
    </row>
    <row r="1629" spans="8:11" ht="12.75" hidden="1">
      <c r="H1629" s="6">
        <f t="shared" si="57"/>
        <v>0</v>
      </c>
      <c r="I1629" s="24">
        <f t="shared" si="56"/>
        <v>0</v>
      </c>
      <c r="K1629" s="2">
        <v>515</v>
      </c>
    </row>
    <row r="1630" spans="8:11" ht="12.75" hidden="1">
      <c r="H1630" s="6">
        <f t="shared" si="57"/>
        <v>0</v>
      </c>
      <c r="I1630" s="24">
        <f t="shared" si="56"/>
        <v>0</v>
      </c>
      <c r="K1630" s="2">
        <v>515</v>
      </c>
    </row>
    <row r="1631" spans="8:11" ht="12.75" hidden="1">
      <c r="H1631" s="6">
        <f t="shared" si="57"/>
        <v>0</v>
      </c>
      <c r="I1631" s="24">
        <f t="shared" si="56"/>
        <v>0</v>
      </c>
      <c r="K1631" s="2">
        <v>515</v>
      </c>
    </row>
    <row r="1632" spans="8:11" ht="12.75" hidden="1">
      <c r="H1632" s="6">
        <f t="shared" si="57"/>
        <v>0</v>
      </c>
      <c r="I1632" s="24">
        <f t="shared" si="56"/>
        <v>0</v>
      </c>
      <c r="K1632" s="2">
        <v>515</v>
      </c>
    </row>
    <row r="1633" spans="8:11" ht="12.75" hidden="1">
      <c r="H1633" s="6">
        <f t="shared" si="57"/>
        <v>0</v>
      </c>
      <c r="I1633" s="24">
        <f t="shared" si="56"/>
        <v>0</v>
      </c>
      <c r="K1633" s="2">
        <v>515</v>
      </c>
    </row>
    <row r="1634" spans="8:11" ht="12.75" hidden="1">
      <c r="H1634" s="6">
        <f t="shared" si="57"/>
        <v>0</v>
      </c>
      <c r="I1634" s="24">
        <f t="shared" si="56"/>
        <v>0</v>
      </c>
      <c r="K1634" s="2">
        <v>515</v>
      </c>
    </row>
    <row r="1635" spans="8:11" ht="12.75" hidden="1">
      <c r="H1635" s="6">
        <f t="shared" si="57"/>
        <v>0</v>
      </c>
      <c r="I1635" s="24">
        <f t="shared" si="56"/>
        <v>0</v>
      </c>
      <c r="K1635" s="2">
        <v>515</v>
      </c>
    </row>
    <row r="1636" spans="8:11" ht="12.75" hidden="1">
      <c r="H1636" s="6">
        <f t="shared" si="57"/>
        <v>0</v>
      </c>
      <c r="I1636" s="24">
        <f t="shared" si="56"/>
        <v>0</v>
      </c>
      <c r="K1636" s="2">
        <v>515</v>
      </c>
    </row>
    <row r="1637" spans="8:11" ht="12.75" hidden="1">
      <c r="H1637" s="6">
        <f t="shared" si="57"/>
        <v>0</v>
      </c>
      <c r="I1637" s="24">
        <f t="shared" si="56"/>
        <v>0</v>
      </c>
      <c r="K1637" s="2">
        <v>515</v>
      </c>
    </row>
    <row r="1638" spans="8:11" ht="12.75" hidden="1">
      <c r="H1638" s="6">
        <f t="shared" si="57"/>
        <v>0</v>
      </c>
      <c r="I1638" s="24">
        <f t="shared" si="56"/>
        <v>0</v>
      </c>
      <c r="K1638" s="2">
        <v>515</v>
      </c>
    </row>
    <row r="1639" spans="8:11" ht="12.75" hidden="1">
      <c r="H1639" s="6">
        <f t="shared" si="57"/>
        <v>0</v>
      </c>
      <c r="I1639" s="24">
        <f t="shared" si="56"/>
        <v>0</v>
      </c>
      <c r="K1639" s="2">
        <v>515</v>
      </c>
    </row>
    <row r="1640" spans="8:11" ht="12.75" hidden="1">
      <c r="H1640" s="6">
        <f t="shared" si="57"/>
        <v>0</v>
      </c>
      <c r="I1640" s="24">
        <f t="shared" si="56"/>
        <v>0</v>
      </c>
      <c r="K1640" s="2">
        <v>515</v>
      </c>
    </row>
    <row r="1641" spans="8:11" ht="12.75" hidden="1">
      <c r="H1641" s="6">
        <f t="shared" si="57"/>
        <v>0</v>
      </c>
      <c r="I1641" s="24">
        <f t="shared" si="56"/>
        <v>0</v>
      </c>
      <c r="K1641" s="2">
        <v>515</v>
      </c>
    </row>
    <row r="1642" spans="8:11" ht="12.75" hidden="1">
      <c r="H1642" s="6">
        <f t="shared" si="57"/>
        <v>0</v>
      </c>
      <c r="I1642" s="24">
        <f t="shared" si="56"/>
        <v>0</v>
      </c>
      <c r="K1642" s="2">
        <v>515</v>
      </c>
    </row>
    <row r="1643" spans="8:11" ht="12.75" hidden="1">
      <c r="H1643" s="6">
        <f t="shared" si="57"/>
        <v>0</v>
      </c>
      <c r="I1643" s="24">
        <f t="shared" si="56"/>
        <v>0</v>
      </c>
      <c r="K1643" s="2">
        <v>515</v>
      </c>
    </row>
    <row r="1644" spans="8:11" ht="12.75" hidden="1">
      <c r="H1644" s="6">
        <f t="shared" si="57"/>
        <v>0</v>
      </c>
      <c r="I1644" s="24">
        <f t="shared" si="56"/>
        <v>0</v>
      </c>
      <c r="K1644" s="2">
        <v>515</v>
      </c>
    </row>
    <row r="1645" spans="8:11" ht="12.75" hidden="1">
      <c r="H1645" s="6">
        <f t="shared" si="57"/>
        <v>0</v>
      </c>
      <c r="I1645" s="24">
        <f t="shared" si="56"/>
        <v>0</v>
      </c>
      <c r="K1645" s="2">
        <v>515</v>
      </c>
    </row>
    <row r="1646" spans="8:11" ht="12.75" hidden="1">
      <c r="H1646" s="6">
        <f t="shared" si="57"/>
        <v>0</v>
      </c>
      <c r="I1646" s="24">
        <f t="shared" si="56"/>
        <v>0</v>
      </c>
      <c r="K1646" s="2">
        <v>515</v>
      </c>
    </row>
    <row r="1647" spans="8:11" ht="12.75" hidden="1">
      <c r="H1647" s="6">
        <f t="shared" si="57"/>
        <v>0</v>
      </c>
      <c r="I1647" s="24">
        <f t="shared" si="56"/>
        <v>0</v>
      </c>
      <c r="K1647" s="2">
        <v>515</v>
      </c>
    </row>
    <row r="1648" spans="8:11" ht="12.75" hidden="1">
      <c r="H1648" s="6">
        <f t="shared" si="57"/>
        <v>0</v>
      </c>
      <c r="I1648" s="24">
        <f t="shared" si="56"/>
        <v>0</v>
      </c>
      <c r="K1648" s="2">
        <v>515</v>
      </c>
    </row>
    <row r="1649" spans="8:11" ht="12.75" hidden="1">
      <c r="H1649" s="6">
        <f t="shared" si="57"/>
        <v>0</v>
      </c>
      <c r="I1649" s="24">
        <f t="shared" si="56"/>
        <v>0</v>
      </c>
      <c r="K1649" s="2">
        <v>515</v>
      </c>
    </row>
    <row r="1650" spans="8:11" ht="12.75" hidden="1">
      <c r="H1650" s="6">
        <f t="shared" si="57"/>
        <v>0</v>
      </c>
      <c r="I1650" s="24">
        <f t="shared" si="56"/>
        <v>0</v>
      </c>
      <c r="K1650" s="2">
        <v>515</v>
      </c>
    </row>
    <row r="1651" spans="8:11" ht="12.75" hidden="1">
      <c r="H1651" s="6">
        <f t="shared" si="57"/>
        <v>0</v>
      </c>
      <c r="I1651" s="24">
        <f t="shared" si="56"/>
        <v>0</v>
      </c>
      <c r="K1651" s="2">
        <v>515</v>
      </c>
    </row>
    <row r="1652" spans="8:11" ht="12.75" hidden="1">
      <c r="H1652" s="6">
        <f t="shared" si="57"/>
        <v>0</v>
      </c>
      <c r="I1652" s="24">
        <f t="shared" si="56"/>
        <v>0</v>
      </c>
      <c r="K1652" s="2">
        <v>515</v>
      </c>
    </row>
    <row r="1653" spans="8:11" ht="12.75" hidden="1">
      <c r="H1653" s="6">
        <f t="shared" si="57"/>
        <v>0</v>
      </c>
      <c r="I1653" s="24">
        <f t="shared" si="56"/>
        <v>0</v>
      </c>
      <c r="K1653" s="2">
        <v>515</v>
      </c>
    </row>
    <row r="1654" spans="8:11" ht="12.75" hidden="1">
      <c r="H1654" s="6">
        <f t="shared" si="57"/>
        <v>0</v>
      </c>
      <c r="I1654" s="24">
        <f t="shared" si="56"/>
        <v>0</v>
      </c>
      <c r="K1654" s="2">
        <v>515</v>
      </c>
    </row>
    <row r="1655" spans="8:11" ht="12.75" hidden="1">
      <c r="H1655" s="6">
        <f t="shared" si="57"/>
        <v>0</v>
      </c>
      <c r="I1655" s="24">
        <f t="shared" si="56"/>
        <v>0</v>
      </c>
      <c r="K1655" s="2">
        <v>515</v>
      </c>
    </row>
    <row r="1656" spans="8:11" ht="12.75" hidden="1">
      <c r="H1656" s="6">
        <f t="shared" si="57"/>
        <v>0</v>
      </c>
      <c r="I1656" s="24">
        <f t="shared" si="56"/>
        <v>0</v>
      </c>
      <c r="K1656" s="2">
        <v>515</v>
      </c>
    </row>
    <row r="1657" spans="8:11" ht="12.75" hidden="1">
      <c r="H1657" s="6">
        <f t="shared" si="57"/>
        <v>0</v>
      </c>
      <c r="I1657" s="24">
        <f t="shared" si="56"/>
        <v>0</v>
      </c>
      <c r="K1657" s="2">
        <v>515</v>
      </c>
    </row>
    <row r="1658" spans="8:11" ht="12.75" hidden="1">
      <c r="H1658" s="6">
        <f t="shared" si="57"/>
        <v>0</v>
      </c>
      <c r="I1658" s="24">
        <f t="shared" si="56"/>
        <v>0</v>
      </c>
      <c r="K1658" s="2">
        <v>515</v>
      </c>
    </row>
    <row r="1659" spans="8:11" ht="12.75" hidden="1">
      <c r="H1659" s="6">
        <f t="shared" si="57"/>
        <v>0</v>
      </c>
      <c r="I1659" s="24">
        <f t="shared" si="56"/>
        <v>0</v>
      </c>
      <c r="K1659" s="2">
        <v>515</v>
      </c>
    </row>
    <row r="1660" spans="8:11" ht="12.75" hidden="1">
      <c r="H1660" s="6">
        <f t="shared" si="57"/>
        <v>0</v>
      </c>
      <c r="I1660" s="24">
        <f t="shared" si="56"/>
        <v>0</v>
      </c>
      <c r="K1660" s="2">
        <v>515</v>
      </c>
    </row>
    <row r="1661" spans="8:11" ht="12.75" hidden="1">
      <c r="H1661" s="6">
        <f t="shared" si="57"/>
        <v>0</v>
      </c>
      <c r="I1661" s="24">
        <f t="shared" si="56"/>
        <v>0</v>
      </c>
      <c r="K1661" s="2">
        <v>515</v>
      </c>
    </row>
    <row r="1662" spans="8:11" ht="12.75" hidden="1">
      <c r="H1662" s="6">
        <f t="shared" si="57"/>
        <v>0</v>
      </c>
      <c r="I1662" s="24">
        <f t="shared" si="56"/>
        <v>0</v>
      </c>
      <c r="K1662" s="2">
        <v>515</v>
      </c>
    </row>
    <row r="1663" spans="8:11" ht="12.75" hidden="1">
      <c r="H1663" s="6">
        <f t="shared" si="57"/>
        <v>0</v>
      </c>
      <c r="I1663" s="24">
        <f t="shared" si="56"/>
        <v>0</v>
      </c>
      <c r="K1663" s="2">
        <v>515</v>
      </c>
    </row>
    <row r="1664" spans="8:11" ht="12.75" hidden="1">
      <c r="H1664" s="6">
        <f t="shared" si="57"/>
        <v>0</v>
      </c>
      <c r="I1664" s="24">
        <f t="shared" si="56"/>
        <v>0</v>
      </c>
      <c r="K1664" s="2">
        <v>515</v>
      </c>
    </row>
    <row r="1665" spans="8:11" ht="12.75" hidden="1">
      <c r="H1665" s="6">
        <f t="shared" si="57"/>
        <v>0</v>
      </c>
      <c r="I1665" s="24">
        <f t="shared" si="56"/>
        <v>0</v>
      </c>
      <c r="K1665" s="2">
        <v>515</v>
      </c>
    </row>
    <row r="1666" spans="8:11" ht="12.75" hidden="1">
      <c r="H1666" s="6">
        <f t="shared" si="57"/>
        <v>0</v>
      </c>
      <c r="I1666" s="24">
        <f t="shared" si="56"/>
        <v>0</v>
      </c>
      <c r="K1666" s="2">
        <v>515</v>
      </c>
    </row>
    <row r="1667" spans="8:11" ht="12.75" hidden="1">
      <c r="H1667" s="6">
        <f t="shared" si="57"/>
        <v>0</v>
      </c>
      <c r="I1667" s="24">
        <f t="shared" si="56"/>
        <v>0</v>
      </c>
      <c r="K1667" s="2">
        <v>515</v>
      </c>
    </row>
    <row r="1668" spans="8:11" ht="12.75" hidden="1">
      <c r="H1668" s="6">
        <f t="shared" si="57"/>
        <v>0</v>
      </c>
      <c r="I1668" s="24">
        <f t="shared" si="56"/>
        <v>0</v>
      </c>
      <c r="K1668" s="2">
        <v>515</v>
      </c>
    </row>
    <row r="1669" spans="8:11" ht="12.75" hidden="1">
      <c r="H1669" s="6">
        <f t="shared" si="57"/>
        <v>0</v>
      </c>
      <c r="I1669" s="24">
        <f t="shared" si="56"/>
        <v>0</v>
      </c>
      <c r="K1669" s="2">
        <v>515</v>
      </c>
    </row>
    <row r="1670" spans="8:11" ht="12.75" hidden="1">
      <c r="H1670" s="6">
        <f t="shared" si="57"/>
        <v>0</v>
      </c>
      <c r="I1670" s="24">
        <f t="shared" si="56"/>
        <v>0</v>
      </c>
      <c r="K1670" s="2">
        <v>515</v>
      </c>
    </row>
    <row r="1671" spans="8:11" ht="12.75" hidden="1">
      <c r="H1671" s="6">
        <f t="shared" si="57"/>
        <v>0</v>
      </c>
      <c r="I1671" s="24">
        <f t="shared" si="56"/>
        <v>0</v>
      </c>
      <c r="K1671" s="2">
        <v>515</v>
      </c>
    </row>
    <row r="1672" spans="8:11" ht="12.75" hidden="1">
      <c r="H1672" s="6">
        <f t="shared" si="57"/>
        <v>0</v>
      </c>
      <c r="I1672" s="24">
        <f t="shared" si="56"/>
        <v>0</v>
      </c>
      <c r="K1672" s="2">
        <v>515</v>
      </c>
    </row>
    <row r="1673" spans="8:11" ht="12.75" hidden="1">
      <c r="H1673" s="6">
        <f t="shared" si="57"/>
        <v>0</v>
      </c>
      <c r="I1673" s="24">
        <f t="shared" si="56"/>
        <v>0</v>
      </c>
      <c r="K1673" s="2">
        <v>515</v>
      </c>
    </row>
    <row r="1674" spans="8:11" ht="12.75" hidden="1">
      <c r="H1674" s="6">
        <f t="shared" si="57"/>
        <v>0</v>
      </c>
      <c r="I1674" s="24">
        <f t="shared" si="56"/>
        <v>0</v>
      </c>
      <c r="K1674" s="2">
        <v>515</v>
      </c>
    </row>
    <row r="1675" spans="8:11" ht="12.75" hidden="1">
      <c r="H1675" s="6">
        <f t="shared" si="57"/>
        <v>0</v>
      </c>
      <c r="I1675" s="24">
        <f aca="true" t="shared" si="58" ref="I1675:I1738">+B1675/K1675</f>
        <v>0</v>
      </c>
      <c r="K1675" s="2">
        <v>515</v>
      </c>
    </row>
    <row r="1676" spans="8:11" ht="12.75" hidden="1">
      <c r="H1676" s="6">
        <f t="shared" si="57"/>
        <v>0</v>
      </c>
      <c r="I1676" s="24">
        <f t="shared" si="58"/>
        <v>0</v>
      </c>
      <c r="K1676" s="2">
        <v>515</v>
      </c>
    </row>
    <row r="1677" spans="8:11" ht="12.75" hidden="1">
      <c r="H1677" s="6">
        <f t="shared" si="57"/>
        <v>0</v>
      </c>
      <c r="I1677" s="24">
        <f t="shared" si="58"/>
        <v>0</v>
      </c>
      <c r="K1677" s="2">
        <v>515</v>
      </c>
    </row>
    <row r="1678" spans="8:11" ht="12.75" hidden="1">
      <c r="H1678" s="6">
        <f t="shared" si="57"/>
        <v>0</v>
      </c>
      <c r="I1678" s="24">
        <f t="shared" si="58"/>
        <v>0</v>
      </c>
      <c r="K1678" s="2">
        <v>515</v>
      </c>
    </row>
    <row r="1679" spans="8:11" ht="12.75" hidden="1">
      <c r="H1679" s="6">
        <f t="shared" si="57"/>
        <v>0</v>
      </c>
      <c r="I1679" s="24">
        <f t="shared" si="58"/>
        <v>0</v>
      </c>
      <c r="K1679" s="2">
        <v>515</v>
      </c>
    </row>
    <row r="1680" spans="8:11" ht="12.75" hidden="1">
      <c r="H1680" s="6">
        <f t="shared" si="57"/>
        <v>0</v>
      </c>
      <c r="I1680" s="24">
        <f t="shared" si="58"/>
        <v>0</v>
      </c>
      <c r="K1680" s="2">
        <v>515</v>
      </c>
    </row>
    <row r="1681" spans="8:11" ht="12.75" hidden="1">
      <c r="H1681" s="6">
        <f t="shared" si="57"/>
        <v>0</v>
      </c>
      <c r="I1681" s="24">
        <f t="shared" si="58"/>
        <v>0</v>
      </c>
      <c r="K1681" s="2">
        <v>515</v>
      </c>
    </row>
    <row r="1682" spans="8:11" ht="12.75" hidden="1">
      <c r="H1682" s="6">
        <f aca="true" t="shared" si="59" ref="H1682:H1694">H1681-B1682</f>
        <v>0</v>
      </c>
      <c r="I1682" s="24">
        <f t="shared" si="58"/>
        <v>0</v>
      </c>
      <c r="K1682" s="2">
        <v>515</v>
      </c>
    </row>
    <row r="1683" spans="8:11" ht="12.75" hidden="1">
      <c r="H1683" s="6">
        <f t="shared" si="59"/>
        <v>0</v>
      </c>
      <c r="I1683" s="24">
        <f t="shared" si="58"/>
        <v>0</v>
      </c>
      <c r="K1683" s="2">
        <v>515</v>
      </c>
    </row>
    <row r="1684" spans="8:11" ht="12.75" hidden="1">
      <c r="H1684" s="6">
        <f t="shared" si="59"/>
        <v>0</v>
      </c>
      <c r="I1684" s="24">
        <f t="shared" si="58"/>
        <v>0</v>
      </c>
      <c r="K1684" s="2">
        <v>515</v>
      </c>
    </row>
    <row r="1685" spans="8:11" ht="12.75" hidden="1">
      <c r="H1685" s="6">
        <f t="shared" si="59"/>
        <v>0</v>
      </c>
      <c r="I1685" s="24">
        <f t="shared" si="58"/>
        <v>0</v>
      </c>
      <c r="K1685" s="2">
        <v>515</v>
      </c>
    </row>
    <row r="1686" spans="8:11" ht="12.75" hidden="1">
      <c r="H1686" s="6">
        <f t="shared" si="59"/>
        <v>0</v>
      </c>
      <c r="I1686" s="24">
        <f t="shared" si="58"/>
        <v>0</v>
      </c>
      <c r="K1686" s="2">
        <v>515</v>
      </c>
    </row>
    <row r="1687" spans="8:11" ht="12.75" hidden="1">
      <c r="H1687" s="6">
        <f t="shared" si="59"/>
        <v>0</v>
      </c>
      <c r="I1687" s="24">
        <f t="shared" si="58"/>
        <v>0</v>
      </c>
      <c r="K1687" s="2">
        <v>515</v>
      </c>
    </row>
    <row r="1688" spans="8:11" ht="12.75" hidden="1">
      <c r="H1688" s="6">
        <f t="shared" si="59"/>
        <v>0</v>
      </c>
      <c r="I1688" s="24">
        <f t="shared" si="58"/>
        <v>0</v>
      </c>
      <c r="K1688" s="2">
        <v>515</v>
      </c>
    </row>
    <row r="1689" spans="8:11" ht="12.75" hidden="1">
      <c r="H1689" s="6">
        <f t="shared" si="59"/>
        <v>0</v>
      </c>
      <c r="I1689" s="24">
        <f t="shared" si="58"/>
        <v>0</v>
      </c>
      <c r="K1689" s="2">
        <v>515</v>
      </c>
    </row>
    <row r="1690" spans="8:11" ht="12.75" hidden="1">
      <c r="H1690" s="6">
        <f t="shared" si="59"/>
        <v>0</v>
      </c>
      <c r="I1690" s="24">
        <f t="shared" si="58"/>
        <v>0</v>
      </c>
      <c r="K1690" s="2">
        <v>515</v>
      </c>
    </row>
    <row r="1691" spans="8:11" ht="12.75" hidden="1">
      <c r="H1691" s="6">
        <f t="shared" si="59"/>
        <v>0</v>
      </c>
      <c r="I1691" s="24">
        <f t="shared" si="58"/>
        <v>0</v>
      </c>
      <c r="K1691" s="2">
        <v>515</v>
      </c>
    </row>
    <row r="1692" spans="8:11" ht="12.75" hidden="1">
      <c r="H1692" s="6">
        <f t="shared" si="59"/>
        <v>0</v>
      </c>
      <c r="I1692" s="24">
        <f t="shared" si="58"/>
        <v>0</v>
      </c>
      <c r="K1692" s="2">
        <v>515</v>
      </c>
    </row>
    <row r="1693" spans="8:11" ht="12.75" hidden="1">
      <c r="H1693" s="6">
        <f t="shared" si="59"/>
        <v>0</v>
      </c>
      <c r="I1693" s="24">
        <f t="shared" si="58"/>
        <v>0</v>
      </c>
      <c r="K1693" s="2">
        <v>515</v>
      </c>
    </row>
    <row r="1694" spans="8:11" ht="12.75" hidden="1">
      <c r="H1694" s="6">
        <f t="shared" si="59"/>
        <v>0</v>
      </c>
      <c r="I1694" s="24">
        <f t="shared" si="58"/>
        <v>0</v>
      </c>
      <c r="K1694" s="2">
        <v>515</v>
      </c>
    </row>
    <row r="1695" spans="2:11" ht="12.75" hidden="1">
      <c r="B1695" s="34"/>
      <c r="C1695" s="35"/>
      <c r="D1695" s="14"/>
      <c r="E1695" s="35"/>
      <c r="G1695" s="33"/>
      <c r="H1695" s="6">
        <f aca="true" t="shared" si="60" ref="H1695:H1702">H1694-B1695</f>
        <v>0</v>
      </c>
      <c r="I1695" s="24">
        <f t="shared" si="58"/>
        <v>0</v>
      </c>
      <c r="K1695" s="2">
        <v>515</v>
      </c>
    </row>
    <row r="1696" spans="2:11" ht="12.75" hidden="1">
      <c r="B1696" s="36"/>
      <c r="C1696" s="14"/>
      <c r="D1696" s="14"/>
      <c r="E1696" s="37"/>
      <c r="G1696" s="38"/>
      <c r="H1696" s="6">
        <f t="shared" si="60"/>
        <v>0</v>
      </c>
      <c r="I1696" s="24">
        <f t="shared" si="58"/>
        <v>0</v>
      </c>
      <c r="K1696" s="2">
        <v>515</v>
      </c>
    </row>
    <row r="1697" spans="2:11" ht="12.75" hidden="1">
      <c r="B1697" s="31"/>
      <c r="C1697" s="14"/>
      <c r="D1697" s="14"/>
      <c r="E1697" s="14"/>
      <c r="G1697" s="32"/>
      <c r="H1697" s="6">
        <f t="shared" si="60"/>
        <v>0</v>
      </c>
      <c r="I1697" s="24">
        <f t="shared" si="58"/>
        <v>0</v>
      </c>
      <c r="K1697" s="2">
        <v>515</v>
      </c>
    </row>
    <row r="1698" spans="1:11" s="17" customFormat="1" ht="12.75" hidden="1">
      <c r="A1698" s="14"/>
      <c r="B1698" s="31"/>
      <c r="C1698" s="14"/>
      <c r="D1698" s="14"/>
      <c r="E1698" s="14"/>
      <c r="F1698" s="29"/>
      <c r="G1698" s="32"/>
      <c r="H1698" s="6">
        <f t="shared" si="60"/>
        <v>0</v>
      </c>
      <c r="I1698" s="43">
        <f t="shared" si="58"/>
        <v>0</v>
      </c>
      <c r="K1698" s="2">
        <v>515</v>
      </c>
    </row>
    <row r="1699" spans="3:11" ht="12.75" hidden="1">
      <c r="C1699" s="14"/>
      <c r="D1699" s="14"/>
      <c r="H1699" s="6">
        <f t="shared" si="60"/>
        <v>0</v>
      </c>
      <c r="I1699" s="24">
        <f t="shared" si="58"/>
        <v>0</v>
      </c>
      <c r="K1699" s="2">
        <v>515</v>
      </c>
    </row>
    <row r="1700" spans="8:11" ht="12.75" hidden="1">
      <c r="H1700" s="6">
        <f t="shared" si="60"/>
        <v>0</v>
      </c>
      <c r="I1700" s="24">
        <f t="shared" si="58"/>
        <v>0</v>
      </c>
      <c r="K1700" s="2">
        <v>515</v>
      </c>
    </row>
    <row r="1701" spans="8:11" ht="12.75" hidden="1">
      <c r="H1701" s="6">
        <f t="shared" si="60"/>
        <v>0</v>
      </c>
      <c r="I1701" s="24">
        <f t="shared" si="58"/>
        <v>0</v>
      </c>
      <c r="K1701" s="2">
        <v>515</v>
      </c>
    </row>
    <row r="1702" spans="2:12" ht="12.75" hidden="1">
      <c r="B1702" s="39"/>
      <c r="C1702" s="40"/>
      <c r="D1702" s="40"/>
      <c r="E1702" s="40"/>
      <c r="G1702" s="41"/>
      <c r="H1702" s="6">
        <f t="shared" si="60"/>
        <v>0</v>
      </c>
      <c r="I1702" s="24">
        <f t="shared" si="58"/>
        <v>0</v>
      </c>
      <c r="J1702" s="39"/>
      <c r="K1702" s="2">
        <v>515</v>
      </c>
      <c r="L1702" s="42">
        <v>500</v>
      </c>
    </row>
    <row r="1703" spans="8:11" ht="12.75" hidden="1">
      <c r="H1703" s="6">
        <f aca="true" t="shared" si="61" ref="H1703:H1766">H1702-B1703</f>
        <v>0</v>
      </c>
      <c r="I1703" s="24">
        <f t="shared" si="58"/>
        <v>0</v>
      </c>
      <c r="K1703" s="2">
        <v>515</v>
      </c>
    </row>
    <row r="1704" spans="8:11" ht="12.75" hidden="1">
      <c r="H1704" s="6">
        <f t="shared" si="61"/>
        <v>0</v>
      </c>
      <c r="I1704" s="24">
        <f t="shared" si="58"/>
        <v>0</v>
      </c>
      <c r="K1704" s="2">
        <v>515</v>
      </c>
    </row>
    <row r="1705" spans="8:11" ht="12.75" hidden="1">
      <c r="H1705" s="6">
        <f t="shared" si="61"/>
        <v>0</v>
      </c>
      <c r="I1705" s="24">
        <f t="shared" si="58"/>
        <v>0</v>
      </c>
      <c r="K1705" s="2">
        <v>515</v>
      </c>
    </row>
    <row r="1706" spans="6:11" ht="12.75" hidden="1">
      <c r="F1706" s="32"/>
      <c r="H1706" s="6">
        <f t="shared" si="61"/>
        <v>0</v>
      </c>
      <c r="I1706" s="24">
        <f t="shared" si="58"/>
        <v>0</v>
      </c>
      <c r="K1706" s="2">
        <v>515</v>
      </c>
    </row>
    <row r="1707" spans="6:11" ht="12.75" hidden="1">
      <c r="F1707" s="32"/>
      <c r="H1707" s="6">
        <f t="shared" si="61"/>
        <v>0</v>
      </c>
      <c r="I1707" s="24">
        <f t="shared" si="58"/>
        <v>0</v>
      </c>
      <c r="K1707" s="2">
        <v>515</v>
      </c>
    </row>
    <row r="1708" spans="6:11" ht="12.75" hidden="1">
      <c r="F1708" s="32"/>
      <c r="H1708" s="6">
        <f t="shared" si="61"/>
        <v>0</v>
      </c>
      <c r="I1708" s="24">
        <f t="shared" si="58"/>
        <v>0</v>
      </c>
      <c r="K1708" s="2">
        <v>515</v>
      </c>
    </row>
    <row r="1709" spans="6:11" ht="12.75" hidden="1">
      <c r="F1709" s="32"/>
      <c r="H1709" s="6">
        <f t="shared" si="61"/>
        <v>0</v>
      </c>
      <c r="I1709" s="24">
        <f t="shared" si="58"/>
        <v>0</v>
      </c>
      <c r="K1709" s="2">
        <v>515</v>
      </c>
    </row>
    <row r="1710" spans="6:11" ht="12.75" hidden="1">
      <c r="F1710" s="32"/>
      <c r="H1710" s="6">
        <f t="shared" si="61"/>
        <v>0</v>
      </c>
      <c r="I1710" s="24">
        <f t="shared" si="58"/>
        <v>0</v>
      </c>
      <c r="K1710" s="2">
        <v>515</v>
      </c>
    </row>
    <row r="1711" spans="6:11" ht="12.75" hidden="1">
      <c r="F1711" s="32"/>
      <c r="H1711" s="6">
        <f t="shared" si="61"/>
        <v>0</v>
      </c>
      <c r="I1711" s="24">
        <f t="shared" si="58"/>
        <v>0</v>
      </c>
      <c r="K1711" s="2">
        <v>515</v>
      </c>
    </row>
    <row r="1712" spans="8:11" ht="12.75" hidden="1">
      <c r="H1712" s="6">
        <f t="shared" si="61"/>
        <v>0</v>
      </c>
      <c r="I1712" s="24">
        <f t="shared" si="58"/>
        <v>0</v>
      </c>
      <c r="K1712" s="2">
        <v>515</v>
      </c>
    </row>
    <row r="1713" spans="8:11" ht="12.75" hidden="1">
      <c r="H1713" s="6">
        <f t="shared" si="61"/>
        <v>0</v>
      </c>
      <c r="I1713" s="24">
        <f t="shared" si="58"/>
        <v>0</v>
      </c>
      <c r="K1713" s="2">
        <v>515</v>
      </c>
    </row>
    <row r="1714" spans="8:11" ht="12.75" hidden="1">
      <c r="H1714" s="6">
        <f t="shared" si="61"/>
        <v>0</v>
      </c>
      <c r="I1714" s="24">
        <f t="shared" si="58"/>
        <v>0</v>
      </c>
      <c r="K1714" s="2">
        <v>515</v>
      </c>
    </row>
    <row r="1715" spans="8:11" ht="12.75" hidden="1">
      <c r="H1715" s="6">
        <f t="shared" si="61"/>
        <v>0</v>
      </c>
      <c r="I1715" s="24">
        <f t="shared" si="58"/>
        <v>0</v>
      </c>
      <c r="K1715" s="2">
        <v>515</v>
      </c>
    </row>
    <row r="1716" spans="8:11" ht="12.75" hidden="1">
      <c r="H1716" s="6">
        <f t="shared" si="61"/>
        <v>0</v>
      </c>
      <c r="I1716" s="24">
        <f t="shared" si="58"/>
        <v>0</v>
      </c>
      <c r="K1716" s="2">
        <v>515</v>
      </c>
    </row>
    <row r="1717" spans="8:11" ht="12.75" hidden="1">
      <c r="H1717" s="6">
        <f t="shared" si="61"/>
        <v>0</v>
      </c>
      <c r="I1717" s="24">
        <f t="shared" si="58"/>
        <v>0</v>
      </c>
      <c r="K1717" s="2">
        <v>515</v>
      </c>
    </row>
    <row r="1718" spans="8:11" ht="12.75" hidden="1">
      <c r="H1718" s="6">
        <f t="shared" si="61"/>
        <v>0</v>
      </c>
      <c r="I1718" s="24">
        <f t="shared" si="58"/>
        <v>0</v>
      </c>
      <c r="K1718" s="2">
        <v>515</v>
      </c>
    </row>
    <row r="1719" spans="8:11" ht="12.75" hidden="1">
      <c r="H1719" s="6">
        <f t="shared" si="61"/>
        <v>0</v>
      </c>
      <c r="I1719" s="24">
        <f t="shared" si="58"/>
        <v>0</v>
      </c>
      <c r="K1719" s="2">
        <v>515</v>
      </c>
    </row>
    <row r="1720" spans="8:11" ht="12.75" hidden="1">
      <c r="H1720" s="6">
        <f t="shared" si="61"/>
        <v>0</v>
      </c>
      <c r="I1720" s="24">
        <f t="shared" si="58"/>
        <v>0</v>
      </c>
      <c r="K1720" s="2">
        <v>515</v>
      </c>
    </row>
    <row r="1721" spans="8:11" ht="12.75" hidden="1">
      <c r="H1721" s="6">
        <f t="shared" si="61"/>
        <v>0</v>
      </c>
      <c r="I1721" s="24">
        <f t="shared" si="58"/>
        <v>0</v>
      </c>
      <c r="K1721" s="2">
        <v>515</v>
      </c>
    </row>
    <row r="1722" spans="8:11" ht="12.75" hidden="1">
      <c r="H1722" s="6">
        <f t="shared" si="61"/>
        <v>0</v>
      </c>
      <c r="I1722" s="24">
        <f t="shared" si="58"/>
        <v>0</v>
      </c>
      <c r="K1722" s="2">
        <v>515</v>
      </c>
    </row>
    <row r="1723" spans="8:11" ht="12.75" hidden="1">
      <c r="H1723" s="6">
        <f t="shared" si="61"/>
        <v>0</v>
      </c>
      <c r="I1723" s="24">
        <f t="shared" si="58"/>
        <v>0</v>
      </c>
      <c r="K1723" s="2">
        <v>515</v>
      </c>
    </row>
    <row r="1724" spans="8:11" ht="12.75" hidden="1">
      <c r="H1724" s="6">
        <f t="shared" si="61"/>
        <v>0</v>
      </c>
      <c r="I1724" s="24">
        <f t="shared" si="58"/>
        <v>0</v>
      </c>
      <c r="K1724" s="2">
        <v>515</v>
      </c>
    </row>
    <row r="1725" spans="8:11" ht="12.75" hidden="1">
      <c r="H1725" s="6">
        <f t="shared" si="61"/>
        <v>0</v>
      </c>
      <c r="I1725" s="24">
        <f t="shared" si="58"/>
        <v>0</v>
      </c>
      <c r="K1725" s="2">
        <v>515</v>
      </c>
    </row>
    <row r="1726" spans="8:11" ht="12.75" hidden="1">
      <c r="H1726" s="6">
        <f t="shared" si="61"/>
        <v>0</v>
      </c>
      <c r="I1726" s="24">
        <f t="shared" si="58"/>
        <v>0</v>
      </c>
      <c r="K1726" s="2">
        <v>515</v>
      </c>
    </row>
    <row r="1727" spans="8:11" ht="12.75" hidden="1">
      <c r="H1727" s="6">
        <f t="shared" si="61"/>
        <v>0</v>
      </c>
      <c r="I1727" s="24">
        <f t="shared" si="58"/>
        <v>0</v>
      </c>
      <c r="K1727" s="2">
        <v>515</v>
      </c>
    </row>
    <row r="1728" spans="8:11" ht="12.75" hidden="1">
      <c r="H1728" s="6">
        <f t="shared" si="61"/>
        <v>0</v>
      </c>
      <c r="I1728" s="24">
        <f t="shared" si="58"/>
        <v>0</v>
      </c>
      <c r="K1728" s="2">
        <v>515</v>
      </c>
    </row>
    <row r="1729" spans="8:11" ht="12.75" hidden="1">
      <c r="H1729" s="6">
        <f t="shared" si="61"/>
        <v>0</v>
      </c>
      <c r="I1729" s="24">
        <f t="shared" si="58"/>
        <v>0</v>
      </c>
      <c r="K1729" s="2">
        <v>515</v>
      </c>
    </row>
    <row r="1730" spans="8:11" ht="12.75" hidden="1">
      <c r="H1730" s="6">
        <f t="shared" si="61"/>
        <v>0</v>
      </c>
      <c r="I1730" s="24">
        <f t="shared" si="58"/>
        <v>0</v>
      </c>
      <c r="K1730" s="2">
        <v>515</v>
      </c>
    </row>
    <row r="1731" spans="8:11" ht="12.75" hidden="1">
      <c r="H1731" s="6">
        <f t="shared" si="61"/>
        <v>0</v>
      </c>
      <c r="I1731" s="24">
        <f t="shared" si="58"/>
        <v>0</v>
      </c>
      <c r="K1731" s="2">
        <v>515</v>
      </c>
    </row>
    <row r="1732" spans="8:11" ht="12.75" hidden="1">
      <c r="H1732" s="6">
        <f t="shared" si="61"/>
        <v>0</v>
      </c>
      <c r="I1732" s="24">
        <f t="shared" si="58"/>
        <v>0</v>
      </c>
      <c r="K1732" s="2">
        <v>515</v>
      </c>
    </row>
    <row r="1733" spans="8:11" ht="12.75" hidden="1">
      <c r="H1733" s="6">
        <f t="shared" si="61"/>
        <v>0</v>
      </c>
      <c r="I1733" s="24">
        <f t="shared" si="58"/>
        <v>0</v>
      </c>
      <c r="K1733" s="2">
        <v>515</v>
      </c>
    </row>
    <row r="1734" spans="8:11" ht="12.75" hidden="1">
      <c r="H1734" s="6">
        <f t="shared" si="61"/>
        <v>0</v>
      </c>
      <c r="I1734" s="24">
        <f t="shared" si="58"/>
        <v>0</v>
      </c>
      <c r="K1734" s="2">
        <v>515</v>
      </c>
    </row>
    <row r="1735" spans="8:11" ht="12.75" hidden="1">
      <c r="H1735" s="6">
        <f t="shared" si="61"/>
        <v>0</v>
      </c>
      <c r="I1735" s="24">
        <f t="shared" si="58"/>
        <v>0</v>
      </c>
      <c r="K1735" s="2">
        <v>515</v>
      </c>
    </row>
    <row r="1736" spans="8:11" ht="12.75" hidden="1">
      <c r="H1736" s="6">
        <f t="shared" si="61"/>
        <v>0</v>
      </c>
      <c r="I1736" s="24">
        <f t="shared" si="58"/>
        <v>0</v>
      </c>
      <c r="K1736" s="2">
        <v>515</v>
      </c>
    </row>
    <row r="1737" spans="8:11" ht="12.75" hidden="1">
      <c r="H1737" s="6">
        <f t="shared" si="61"/>
        <v>0</v>
      </c>
      <c r="I1737" s="24">
        <f t="shared" si="58"/>
        <v>0</v>
      </c>
      <c r="K1737" s="2">
        <v>515</v>
      </c>
    </row>
    <row r="1738" spans="8:11" ht="12.75" hidden="1">
      <c r="H1738" s="6">
        <f t="shared" si="61"/>
        <v>0</v>
      </c>
      <c r="I1738" s="24">
        <f t="shared" si="58"/>
        <v>0</v>
      </c>
      <c r="K1738" s="2">
        <v>515</v>
      </c>
    </row>
    <row r="1739" spans="8:11" ht="12.75" hidden="1">
      <c r="H1739" s="6">
        <f t="shared" si="61"/>
        <v>0</v>
      </c>
      <c r="I1739" s="24">
        <f aca="true" t="shared" si="62" ref="I1739:I1802">+B1739/K1739</f>
        <v>0</v>
      </c>
      <c r="K1739" s="2">
        <v>515</v>
      </c>
    </row>
    <row r="1740" spans="8:11" ht="12.75" hidden="1">
      <c r="H1740" s="6">
        <f t="shared" si="61"/>
        <v>0</v>
      </c>
      <c r="I1740" s="24">
        <f t="shared" si="62"/>
        <v>0</v>
      </c>
      <c r="K1740" s="2">
        <v>515</v>
      </c>
    </row>
    <row r="1741" spans="8:11" ht="12.75" hidden="1">
      <c r="H1741" s="6">
        <f t="shared" si="61"/>
        <v>0</v>
      </c>
      <c r="I1741" s="24">
        <f t="shared" si="62"/>
        <v>0</v>
      </c>
      <c r="K1741" s="2">
        <v>515</v>
      </c>
    </row>
    <row r="1742" spans="8:11" ht="12.75" hidden="1">
      <c r="H1742" s="6">
        <f t="shared" si="61"/>
        <v>0</v>
      </c>
      <c r="I1742" s="24">
        <f t="shared" si="62"/>
        <v>0</v>
      </c>
      <c r="K1742" s="2">
        <v>515</v>
      </c>
    </row>
    <row r="1743" spans="8:11" ht="12.75" hidden="1">
      <c r="H1743" s="6">
        <f t="shared" si="61"/>
        <v>0</v>
      </c>
      <c r="I1743" s="24">
        <f t="shared" si="62"/>
        <v>0</v>
      </c>
      <c r="K1743" s="2">
        <v>515</v>
      </c>
    </row>
    <row r="1744" spans="8:11" ht="12.75" hidden="1">
      <c r="H1744" s="6">
        <f t="shared" si="61"/>
        <v>0</v>
      </c>
      <c r="I1744" s="24">
        <f t="shared" si="62"/>
        <v>0</v>
      </c>
      <c r="K1744" s="2">
        <v>515</v>
      </c>
    </row>
    <row r="1745" spans="8:11" ht="12.75" hidden="1">
      <c r="H1745" s="6">
        <f t="shared" si="61"/>
        <v>0</v>
      </c>
      <c r="I1745" s="24">
        <f t="shared" si="62"/>
        <v>0</v>
      </c>
      <c r="K1745" s="2">
        <v>515</v>
      </c>
    </row>
    <row r="1746" spans="8:11" ht="12.75" hidden="1">
      <c r="H1746" s="6">
        <f t="shared" si="61"/>
        <v>0</v>
      </c>
      <c r="I1746" s="24">
        <f t="shared" si="62"/>
        <v>0</v>
      </c>
      <c r="K1746" s="2">
        <v>515</v>
      </c>
    </row>
    <row r="1747" spans="8:11" ht="12.75" hidden="1">
      <c r="H1747" s="6">
        <f t="shared" si="61"/>
        <v>0</v>
      </c>
      <c r="I1747" s="24">
        <f t="shared" si="62"/>
        <v>0</v>
      </c>
      <c r="K1747" s="2">
        <v>515</v>
      </c>
    </row>
    <row r="1748" spans="8:11" ht="12.75" hidden="1">
      <c r="H1748" s="6">
        <f t="shared" si="61"/>
        <v>0</v>
      </c>
      <c r="I1748" s="24">
        <f t="shared" si="62"/>
        <v>0</v>
      </c>
      <c r="K1748" s="2">
        <v>515</v>
      </c>
    </row>
    <row r="1749" spans="8:11" ht="12.75" hidden="1">
      <c r="H1749" s="6">
        <f t="shared" si="61"/>
        <v>0</v>
      </c>
      <c r="I1749" s="24">
        <f t="shared" si="62"/>
        <v>0</v>
      </c>
      <c r="K1749" s="2">
        <v>515</v>
      </c>
    </row>
    <row r="1750" spans="8:11" ht="12.75" hidden="1">
      <c r="H1750" s="6">
        <f t="shared" si="61"/>
        <v>0</v>
      </c>
      <c r="I1750" s="24">
        <f t="shared" si="62"/>
        <v>0</v>
      </c>
      <c r="K1750" s="2">
        <v>515</v>
      </c>
    </row>
    <row r="1751" spans="8:11" ht="12.75" hidden="1">
      <c r="H1751" s="6">
        <f t="shared" si="61"/>
        <v>0</v>
      </c>
      <c r="I1751" s="24">
        <f t="shared" si="62"/>
        <v>0</v>
      </c>
      <c r="K1751" s="2">
        <v>515</v>
      </c>
    </row>
    <row r="1752" spans="8:11" ht="12.75" hidden="1">
      <c r="H1752" s="6">
        <f t="shared" si="61"/>
        <v>0</v>
      </c>
      <c r="I1752" s="24">
        <f t="shared" si="62"/>
        <v>0</v>
      </c>
      <c r="K1752" s="2">
        <v>515</v>
      </c>
    </row>
    <row r="1753" spans="8:11" ht="12.75" hidden="1">
      <c r="H1753" s="6">
        <f t="shared" si="61"/>
        <v>0</v>
      </c>
      <c r="I1753" s="24">
        <f t="shared" si="62"/>
        <v>0</v>
      </c>
      <c r="K1753" s="2">
        <v>515</v>
      </c>
    </row>
    <row r="1754" spans="8:11" ht="12.75" hidden="1">
      <c r="H1754" s="6">
        <f t="shared" si="61"/>
        <v>0</v>
      </c>
      <c r="I1754" s="24">
        <f t="shared" si="62"/>
        <v>0</v>
      </c>
      <c r="K1754" s="2">
        <v>515</v>
      </c>
    </row>
    <row r="1755" spans="8:11" ht="12.75" hidden="1">
      <c r="H1755" s="6">
        <f t="shared" si="61"/>
        <v>0</v>
      </c>
      <c r="I1755" s="24">
        <f t="shared" si="62"/>
        <v>0</v>
      </c>
      <c r="K1755" s="2">
        <v>515</v>
      </c>
    </row>
    <row r="1756" spans="8:11" ht="12.75" hidden="1">
      <c r="H1756" s="6">
        <f t="shared" si="61"/>
        <v>0</v>
      </c>
      <c r="I1756" s="24">
        <f t="shared" si="62"/>
        <v>0</v>
      </c>
      <c r="K1756" s="2">
        <v>515</v>
      </c>
    </row>
    <row r="1757" spans="8:11" ht="12.75" hidden="1">
      <c r="H1757" s="6">
        <f t="shared" si="61"/>
        <v>0</v>
      </c>
      <c r="I1757" s="24">
        <f t="shared" si="62"/>
        <v>0</v>
      </c>
      <c r="K1757" s="2">
        <v>515</v>
      </c>
    </row>
    <row r="1758" spans="8:11" ht="12.75" hidden="1">
      <c r="H1758" s="6">
        <f t="shared" si="61"/>
        <v>0</v>
      </c>
      <c r="I1758" s="24">
        <f t="shared" si="62"/>
        <v>0</v>
      </c>
      <c r="K1758" s="2">
        <v>515</v>
      </c>
    </row>
    <row r="1759" spans="8:11" ht="12.75" hidden="1">
      <c r="H1759" s="6">
        <f t="shared" si="61"/>
        <v>0</v>
      </c>
      <c r="I1759" s="24">
        <f t="shared" si="62"/>
        <v>0</v>
      </c>
      <c r="K1759" s="2">
        <v>515</v>
      </c>
    </row>
    <row r="1760" spans="8:11" ht="12.75" hidden="1">
      <c r="H1760" s="6">
        <f t="shared" si="61"/>
        <v>0</v>
      </c>
      <c r="I1760" s="24">
        <f t="shared" si="62"/>
        <v>0</v>
      </c>
      <c r="K1760" s="2">
        <v>515</v>
      </c>
    </row>
    <row r="1761" spans="8:11" ht="12.75" hidden="1">
      <c r="H1761" s="6">
        <f t="shared" si="61"/>
        <v>0</v>
      </c>
      <c r="I1761" s="24">
        <f t="shared" si="62"/>
        <v>0</v>
      </c>
      <c r="K1761" s="2">
        <v>515</v>
      </c>
    </row>
    <row r="1762" spans="8:11" ht="12.75" hidden="1">
      <c r="H1762" s="6">
        <f t="shared" si="61"/>
        <v>0</v>
      </c>
      <c r="I1762" s="24">
        <f t="shared" si="62"/>
        <v>0</v>
      </c>
      <c r="K1762" s="2">
        <v>515</v>
      </c>
    </row>
    <row r="1763" spans="8:11" ht="12.75" hidden="1">
      <c r="H1763" s="6">
        <f t="shared" si="61"/>
        <v>0</v>
      </c>
      <c r="I1763" s="24">
        <f t="shared" si="62"/>
        <v>0</v>
      </c>
      <c r="K1763" s="2">
        <v>515</v>
      </c>
    </row>
    <row r="1764" spans="8:11" ht="12.75" hidden="1">
      <c r="H1764" s="6">
        <f t="shared" si="61"/>
        <v>0</v>
      </c>
      <c r="I1764" s="24">
        <f t="shared" si="62"/>
        <v>0</v>
      </c>
      <c r="K1764" s="2">
        <v>515</v>
      </c>
    </row>
    <row r="1765" spans="8:11" ht="12.75" hidden="1">
      <c r="H1765" s="6">
        <f t="shared" si="61"/>
        <v>0</v>
      </c>
      <c r="I1765" s="24">
        <f t="shared" si="62"/>
        <v>0</v>
      </c>
      <c r="K1765" s="2">
        <v>515</v>
      </c>
    </row>
    <row r="1766" spans="8:11" ht="12.75" hidden="1">
      <c r="H1766" s="6">
        <f t="shared" si="61"/>
        <v>0</v>
      </c>
      <c r="I1766" s="24">
        <f t="shared" si="62"/>
        <v>0</v>
      </c>
      <c r="K1766" s="2">
        <v>515</v>
      </c>
    </row>
    <row r="1767" spans="8:11" ht="12.75" hidden="1">
      <c r="H1767" s="6">
        <f aca="true" t="shared" si="63" ref="H1767:H1842">H1766-B1767</f>
        <v>0</v>
      </c>
      <c r="I1767" s="24">
        <f t="shared" si="62"/>
        <v>0</v>
      </c>
      <c r="K1767" s="2">
        <v>515</v>
      </c>
    </row>
    <row r="1768" spans="8:11" ht="12.75" hidden="1">
      <c r="H1768" s="6">
        <f t="shared" si="63"/>
        <v>0</v>
      </c>
      <c r="I1768" s="24">
        <f t="shared" si="62"/>
        <v>0</v>
      </c>
      <c r="K1768" s="2">
        <v>515</v>
      </c>
    </row>
    <row r="1769" spans="8:11" ht="12.75" hidden="1">
      <c r="H1769" s="6">
        <f t="shared" si="63"/>
        <v>0</v>
      </c>
      <c r="I1769" s="24">
        <f t="shared" si="62"/>
        <v>0</v>
      </c>
      <c r="K1769" s="2">
        <v>515</v>
      </c>
    </row>
    <row r="1770" spans="8:11" ht="12.75" hidden="1">
      <c r="H1770" s="6">
        <f t="shared" si="63"/>
        <v>0</v>
      </c>
      <c r="I1770" s="24">
        <f t="shared" si="62"/>
        <v>0</v>
      </c>
      <c r="K1770" s="2">
        <v>515</v>
      </c>
    </row>
    <row r="1771" spans="8:11" ht="12.75" hidden="1">
      <c r="H1771" s="6">
        <f t="shared" si="63"/>
        <v>0</v>
      </c>
      <c r="I1771" s="24">
        <f t="shared" si="62"/>
        <v>0</v>
      </c>
      <c r="K1771" s="2">
        <v>515</v>
      </c>
    </row>
    <row r="1772" spans="8:11" ht="12.75" hidden="1">
      <c r="H1772" s="6">
        <f t="shared" si="63"/>
        <v>0</v>
      </c>
      <c r="I1772" s="24">
        <f t="shared" si="62"/>
        <v>0</v>
      </c>
      <c r="K1772" s="2">
        <v>515</v>
      </c>
    </row>
    <row r="1773" spans="8:11" ht="12.75" hidden="1">
      <c r="H1773" s="6">
        <f t="shared" si="63"/>
        <v>0</v>
      </c>
      <c r="I1773" s="24">
        <f t="shared" si="62"/>
        <v>0</v>
      </c>
      <c r="K1773" s="2">
        <v>515</v>
      </c>
    </row>
    <row r="1774" spans="8:11" ht="12.75" hidden="1">
      <c r="H1774" s="6">
        <f t="shared" si="63"/>
        <v>0</v>
      </c>
      <c r="I1774" s="24">
        <f t="shared" si="62"/>
        <v>0</v>
      </c>
      <c r="K1774" s="2">
        <v>515</v>
      </c>
    </row>
    <row r="1775" spans="8:11" ht="12.75" hidden="1">
      <c r="H1775" s="6">
        <f t="shared" si="63"/>
        <v>0</v>
      </c>
      <c r="I1775" s="24">
        <f t="shared" si="62"/>
        <v>0</v>
      </c>
      <c r="K1775" s="2">
        <v>515</v>
      </c>
    </row>
    <row r="1776" spans="8:11" ht="12.75" hidden="1">
      <c r="H1776" s="6">
        <f t="shared" si="63"/>
        <v>0</v>
      </c>
      <c r="I1776" s="24">
        <f t="shared" si="62"/>
        <v>0</v>
      </c>
      <c r="K1776" s="2">
        <v>515</v>
      </c>
    </row>
    <row r="1777" spans="8:11" ht="12.75" hidden="1">
      <c r="H1777" s="6">
        <f t="shared" si="63"/>
        <v>0</v>
      </c>
      <c r="I1777" s="24">
        <f t="shared" si="62"/>
        <v>0</v>
      </c>
      <c r="K1777" s="2">
        <v>515</v>
      </c>
    </row>
    <row r="1778" spans="8:11" ht="12.75" hidden="1">
      <c r="H1778" s="6">
        <f t="shared" si="63"/>
        <v>0</v>
      </c>
      <c r="I1778" s="24">
        <f t="shared" si="62"/>
        <v>0</v>
      </c>
      <c r="K1778" s="2">
        <v>515</v>
      </c>
    </row>
    <row r="1779" spans="8:11" ht="12.75" hidden="1">
      <c r="H1779" s="6">
        <f t="shared" si="63"/>
        <v>0</v>
      </c>
      <c r="I1779" s="24">
        <f t="shared" si="62"/>
        <v>0</v>
      </c>
      <c r="K1779" s="2">
        <v>515</v>
      </c>
    </row>
    <row r="1780" spans="8:11" ht="12.75" hidden="1">
      <c r="H1780" s="6">
        <f t="shared" si="63"/>
        <v>0</v>
      </c>
      <c r="I1780" s="24">
        <f t="shared" si="62"/>
        <v>0</v>
      </c>
      <c r="K1780" s="2">
        <v>515</v>
      </c>
    </row>
    <row r="1781" spans="8:11" ht="12.75" hidden="1">
      <c r="H1781" s="6">
        <f t="shared" si="63"/>
        <v>0</v>
      </c>
      <c r="I1781" s="24">
        <f t="shared" si="62"/>
        <v>0</v>
      </c>
      <c r="K1781" s="2">
        <v>515</v>
      </c>
    </row>
    <row r="1782" spans="2:11" ht="12.75" hidden="1">
      <c r="B1782" s="57"/>
      <c r="H1782" s="6">
        <f t="shared" si="63"/>
        <v>0</v>
      </c>
      <c r="I1782" s="24">
        <f t="shared" si="62"/>
        <v>0</v>
      </c>
      <c r="K1782" s="2">
        <v>515</v>
      </c>
    </row>
    <row r="1783" spans="8:11" ht="12.75" hidden="1">
      <c r="H1783" s="6">
        <f t="shared" si="63"/>
        <v>0</v>
      </c>
      <c r="I1783" s="24">
        <f t="shared" si="62"/>
        <v>0</v>
      </c>
      <c r="K1783" s="2">
        <v>515</v>
      </c>
    </row>
    <row r="1784" spans="8:11" ht="12.75" hidden="1">
      <c r="H1784" s="6">
        <f t="shared" si="63"/>
        <v>0</v>
      </c>
      <c r="I1784" s="24">
        <f t="shared" si="62"/>
        <v>0</v>
      </c>
      <c r="K1784" s="2">
        <v>515</v>
      </c>
    </row>
    <row r="1785" spans="8:11" ht="12.75" hidden="1">
      <c r="H1785" s="6">
        <f t="shared" si="63"/>
        <v>0</v>
      </c>
      <c r="I1785" s="24">
        <f t="shared" si="62"/>
        <v>0</v>
      </c>
      <c r="K1785" s="2">
        <v>515</v>
      </c>
    </row>
    <row r="1786" spans="8:11" ht="12.75" hidden="1">
      <c r="H1786" s="6">
        <f t="shared" si="63"/>
        <v>0</v>
      </c>
      <c r="I1786" s="24">
        <f t="shared" si="62"/>
        <v>0</v>
      </c>
      <c r="K1786" s="2">
        <v>515</v>
      </c>
    </row>
    <row r="1787" spans="2:11" ht="12.75" hidden="1">
      <c r="B1787" s="58"/>
      <c r="H1787" s="6">
        <f t="shared" si="63"/>
        <v>0</v>
      </c>
      <c r="I1787" s="24">
        <f t="shared" si="62"/>
        <v>0</v>
      </c>
      <c r="K1787" s="2">
        <v>515</v>
      </c>
    </row>
    <row r="1788" spans="3:11" ht="12.75" hidden="1">
      <c r="C1788" s="3"/>
      <c r="H1788" s="6">
        <f t="shared" si="63"/>
        <v>0</v>
      </c>
      <c r="I1788" s="24">
        <f t="shared" si="62"/>
        <v>0</v>
      </c>
      <c r="K1788" s="2">
        <v>515</v>
      </c>
    </row>
    <row r="1789" spans="8:11" ht="12.75" hidden="1">
      <c r="H1789" s="6">
        <f t="shared" si="63"/>
        <v>0</v>
      </c>
      <c r="I1789" s="24">
        <f t="shared" si="62"/>
        <v>0</v>
      </c>
      <c r="K1789" s="2">
        <v>515</v>
      </c>
    </row>
    <row r="1790" spans="2:11" ht="12.75" hidden="1">
      <c r="B1790" s="7"/>
      <c r="H1790" s="6">
        <f t="shared" si="63"/>
        <v>0</v>
      </c>
      <c r="I1790" s="24">
        <f t="shared" si="62"/>
        <v>0</v>
      </c>
      <c r="K1790" s="2">
        <v>515</v>
      </c>
    </row>
    <row r="1791" spans="8:11" ht="12.75" hidden="1">
      <c r="H1791" s="6">
        <f t="shared" si="63"/>
        <v>0</v>
      </c>
      <c r="I1791" s="24">
        <f t="shared" si="62"/>
        <v>0</v>
      </c>
      <c r="K1791" s="2">
        <v>515</v>
      </c>
    </row>
    <row r="1792" spans="8:11" ht="12.75" hidden="1">
      <c r="H1792" s="6">
        <f t="shared" si="63"/>
        <v>0</v>
      </c>
      <c r="I1792" s="24">
        <f t="shared" si="62"/>
        <v>0</v>
      </c>
      <c r="K1792" s="2">
        <v>515</v>
      </c>
    </row>
    <row r="1793" spans="8:11" ht="12.75" hidden="1">
      <c r="H1793" s="6">
        <f t="shared" si="63"/>
        <v>0</v>
      </c>
      <c r="I1793" s="24">
        <f t="shared" si="62"/>
        <v>0</v>
      </c>
      <c r="K1793" s="2">
        <v>515</v>
      </c>
    </row>
    <row r="1794" spans="8:11" ht="12.75" hidden="1">
      <c r="H1794" s="6">
        <f t="shared" si="63"/>
        <v>0</v>
      </c>
      <c r="I1794" s="24">
        <f t="shared" si="62"/>
        <v>0</v>
      </c>
      <c r="K1794" s="2">
        <v>515</v>
      </c>
    </row>
    <row r="1795" spans="8:11" ht="12.75" hidden="1">
      <c r="H1795" s="6">
        <f t="shared" si="63"/>
        <v>0</v>
      </c>
      <c r="I1795" s="24">
        <f t="shared" si="62"/>
        <v>0</v>
      </c>
      <c r="K1795" s="2">
        <v>515</v>
      </c>
    </row>
    <row r="1796" spans="8:11" ht="12.75" hidden="1">
      <c r="H1796" s="6">
        <f t="shared" si="63"/>
        <v>0</v>
      </c>
      <c r="I1796" s="24">
        <f t="shared" si="62"/>
        <v>0</v>
      </c>
      <c r="K1796" s="2">
        <v>515</v>
      </c>
    </row>
    <row r="1797" spans="8:11" ht="12.75" hidden="1">
      <c r="H1797" s="6">
        <f t="shared" si="63"/>
        <v>0</v>
      </c>
      <c r="I1797" s="24">
        <f t="shared" si="62"/>
        <v>0</v>
      </c>
      <c r="K1797" s="2">
        <v>515</v>
      </c>
    </row>
    <row r="1798" spans="8:11" ht="12.75" hidden="1">
      <c r="H1798" s="6">
        <f t="shared" si="63"/>
        <v>0</v>
      </c>
      <c r="I1798" s="24">
        <f t="shared" si="62"/>
        <v>0</v>
      </c>
      <c r="K1798" s="2">
        <v>515</v>
      </c>
    </row>
    <row r="1799" spans="8:11" ht="12.75" hidden="1">
      <c r="H1799" s="6">
        <f t="shared" si="63"/>
        <v>0</v>
      </c>
      <c r="I1799" s="24">
        <f t="shared" si="62"/>
        <v>0</v>
      </c>
      <c r="K1799" s="2">
        <v>515</v>
      </c>
    </row>
    <row r="1800" spans="8:11" ht="12.75" hidden="1">
      <c r="H1800" s="6">
        <f t="shared" si="63"/>
        <v>0</v>
      </c>
      <c r="I1800" s="24">
        <f t="shared" si="62"/>
        <v>0</v>
      </c>
      <c r="K1800" s="2">
        <v>515</v>
      </c>
    </row>
    <row r="1801" spans="8:11" ht="12.75" hidden="1">
      <c r="H1801" s="6">
        <f t="shared" si="63"/>
        <v>0</v>
      </c>
      <c r="I1801" s="24">
        <f t="shared" si="62"/>
        <v>0</v>
      </c>
      <c r="K1801" s="2">
        <v>515</v>
      </c>
    </row>
    <row r="1802" spans="8:11" ht="12.75" hidden="1">
      <c r="H1802" s="6">
        <f t="shared" si="63"/>
        <v>0</v>
      </c>
      <c r="I1802" s="24">
        <f t="shared" si="62"/>
        <v>0</v>
      </c>
      <c r="K1802" s="2">
        <v>515</v>
      </c>
    </row>
    <row r="1803" spans="8:11" ht="12.75" hidden="1">
      <c r="H1803" s="6">
        <f t="shared" si="63"/>
        <v>0</v>
      </c>
      <c r="I1803" s="24">
        <f aca="true" t="shared" si="64" ref="I1803:I1866">+B1803/K1803</f>
        <v>0</v>
      </c>
      <c r="K1803" s="2">
        <v>515</v>
      </c>
    </row>
    <row r="1804" spans="8:11" ht="12.75" hidden="1">
      <c r="H1804" s="6">
        <f t="shared" si="63"/>
        <v>0</v>
      </c>
      <c r="I1804" s="24">
        <f t="shared" si="64"/>
        <v>0</v>
      </c>
      <c r="K1804" s="2">
        <v>515</v>
      </c>
    </row>
    <row r="1805" spans="8:11" ht="12.75" hidden="1">
      <c r="H1805" s="6">
        <f t="shared" si="63"/>
        <v>0</v>
      </c>
      <c r="I1805" s="24">
        <f t="shared" si="64"/>
        <v>0</v>
      </c>
      <c r="K1805" s="2">
        <v>515</v>
      </c>
    </row>
    <row r="1806" spans="8:11" ht="12.75" hidden="1">
      <c r="H1806" s="6">
        <f t="shared" si="63"/>
        <v>0</v>
      </c>
      <c r="I1806" s="24">
        <f t="shared" si="64"/>
        <v>0</v>
      </c>
      <c r="K1806" s="2">
        <v>515</v>
      </c>
    </row>
    <row r="1807" spans="8:11" ht="12.75" hidden="1">
      <c r="H1807" s="6">
        <f t="shared" si="63"/>
        <v>0</v>
      </c>
      <c r="I1807" s="24">
        <f t="shared" si="64"/>
        <v>0</v>
      </c>
      <c r="K1807" s="2">
        <v>515</v>
      </c>
    </row>
    <row r="1808" spans="8:11" ht="12.75" hidden="1">
      <c r="H1808" s="6">
        <f t="shared" si="63"/>
        <v>0</v>
      </c>
      <c r="I1808" s="24">
        <f t="shared" si="64"/>
        <v>0</v>
      </c>
      <c r="K1808" s="2">
        <v>515</v>
      </c>
    </row>
    <row r="1809" spans="2:11" ht="12.75" hidden="1">
      <c r="B1809" s="8"/>
      <c r="H1809" s="6">
        <f t="shared" si="63"/>
        <v>0</v>
      </c>
      <c r="I1809" s="24">
        <f t="shared" si="64"/>
        <v>0</v>
      </c>
      <c r="K1809" s="2">
        <v>515</v>
      </c>
    </row>
    <row r="1810" spans="2:11" ht="12.75" hidden="1">
      <c r="B1810" s="7"/>
      <c r="H1810" s="6">
        <f t="shared" si="63"/>
        <v>0</v>
      </c>
      <c r="I1810" s="24">
        <f t="shared" si="64"/>
        <v>0</v>
      </c>
      <c r="K1810" s="2">
        <v>515</v>
      </c>
    </row>
    <row r="1811" spans="2:11" ht="12.75" hidden="1">
      <c r="B1811" s="7"/>
      <c r="H1811" s="6">
        <f t="shared" si="63"/>
        <v>0</v>
      </c>
      <c r="I1811" s="24">
        <f t="shared" si="64"/>
        <v>0</v>
      </c>
      <c r="K1811" s="2">
        <v>515</v>
      </c>
    </row>
    <row r="1812" spans="8:11" ht="12.75" hidden="1">
      <c r="H1812" s="6">
        <f t="shared" si="63"/>
        <v>0</v>
      </c>
      <c r="I1812" s="24">
        <f t="shared" si="64"/>
        <v>0</v>
      </c>
      <c r="K1812" s="2">
        <v>515</v>
      </c>
    </row>
    <row r="1813" spans="2:11" ht="12.75" hidden="1">
      <c r="B1813" s="9"/>
      <c r="H1813" s="6">
        <f t="shared" si="63"/>
        <v>0</v>
      </c>
      <c r="I1813" s="24">
        <f t="shared" si="64"/>
        <v>0</v>
      </c>
      <c r="K1813" s="2">
        <v>515</v>
      </c>
    </row>
    <row r="1814" spans="2:11" ht="12.75" hidden="1">
      <c r="B1814" s="9"/>
      <c r="H1814" s="6">
        <f t="shared" si="63"/>
        <v>0</v>
      </c>
      <c r="I1814" s="24">
        <f t="shared" si="64"/>
        <v>0</v>
      </c>
      <c r="K1814" s="2">
        <v>515</v>
      </c>
    </row>
    <row r="1815" spans="2:11" ht="12.75" hidden="1">
      <c r="B1815" s="9"/>
      <c r="H1815" s="6">
        <f t="shared" si="63"/>
        <v>0</v>
      </c>
      <c r="I1815" s="24">
        <f t="shared" si="64"/>
        <v>0</v>
      </c>
      <c r="K1815" s="2">
        <v>515</v>
      </c>
    </row>
    <row r="1816" spans="2:11" ht="12.75" hidden="1">
      <c r="B1816" s="9"/>
      <c r="H1816" s="6">
        <f t="shared" si="63"/>
        <v>0</v>
      </c>
      <c r="I1816" s="24">
        <f t="shared" si="64"/>
        <v>0</v>
      </c>
      <c r="K1816" s="2">
        <v>515</v>
      </c>
    </row>
    <row r="1817" spans="2:11" ht="12.75" hidden="1">
      <c r="B1817" s="9"/>
      <c r="H1817" s="6">
        <f t="shared" si="63"/>
        <v>0</v>
      </c>
      <c r="I1817" s="24">
        <f t="shared" si="64"/>
        <v>0</v>
      </c>
      <c r="K1817" s="2">
        <v>515</v>
      </c>
    </row>
    <row r="1818" spans="2:11" ht="12.75" hidden="1">
      <c r="B1818" s="9"/>
      <c r="H1818" s="6">
        <f t="shared" si="63"/>
        <v>0</v>
      </c>
      <c r="I1818" s="24">
        <f t="shared" si="64"/>
        <v>0</v>
      </c>
      <c r="K1818" s="2">
        <v>515</v>
      </c>
    </row>
    <row r="1819" spans="2:11" ht="12.75" hidden="1">
      <c r="B1819" s="9"/>
      <c r="H1819" s="6">
        <f t="shared" si="63"/>
        <v>0</v>
      </c>
      <c r="I1819" s="24">
        <f t="shared" si="64"/>
        <v>0</v>
      </c>
      <c r="K1819" s="2">
        <v>515</v>
      </c>
    </row>
    <row r="1820" spans="2:11" ht="12.75" hidden="1">
      <c r="B1820" s="9"/>
      <c r="H1820" s="6">
        <f t="shared" si="63"/>
        <v>0</v>
      </c>
      <c r="I1820" s="24">
        <f t="shared" si="64"/>
        <v>0</v>
      </c>
      <c r="K1820" s="2">
        <v>515</v>
      </c>
    </row>
    <row r="1821" spans="2:11" ht="12.75" hidden="1">
      <c r="B1821" s="9"/>
      <c r="H1821" s="6">
        <f t="shared" si="63"/>
        <v>0</v>
      </c>
      <c r="I1821" s="24">
        <f t="shared" si="64"/>
        <v>0</v>
      </c>
      <c r="K1821" s="2">
        <v>515</v>
      </c>
    </row>
    <row r="1822" spans="2:11" ht="12.75" hidden="1">
      <c r="B1822" s="9"/>
      <c r="H1822" s="6">
        <f t="shared" si="63"/>
        <v>0</v>
      </c>
      <c r="I1822" s="24">
        <f t="shared" si="64"/>
        <v>0</v>
      </c>
      <c r="K1822" s="2">
        <v>515</v>
      </c>
    </row>
    <row r="1823" spans="2:11" ht="12.75" hidden="1">
      <c r="B1823" s="9"/>
      <c r="H1823" s="6">
        <f t="shared" si="63"/>
        <v>0</v>
      </c>
      <c r="I1823" s="24">
        <f t="shared" si="64"/>
        <v>0</v>
      </c>
      <c r="K1823" s="2">
        <v>515</v>
      </c>
    </row>
    <row r="1824" spans="2:11" ht="12.75" hidden="1">
      <c r="B1824" s="9"/>
      <c r="H1824" s="6">
        <f t="shared" si="63"/>
        <v>0</v>
      </c>
      <c r="I1824" s="24">
        <f t="shared" si="64"/>
        <v>0</v>
      </c>
      <c r="K1824" s="2">
        <v>515</v>
      </c>
    </row>
    <row r="1825" spans="8:11" ht="12.75" hidden="1">
      <c r="H1825" s="6">
        <f t="shared" si="63"/>
        <v>0</v>
      </c>
      <c r="I1825" s="24">
        <f t="shared" si="64"/>
        <v>0</v>
      </c>
      <c r="K1825" s="2">
        <v>515</v>
      </c>
    </row>
    <row r="1826" spans="8:11" ht="12.75" hidden="1">
      <c r="H1826" s="6">
        <f t="shared" si="63"/>
        <v>0</v>
      </c>
      <c r="I1826" s="24">
        <f t="shared" si="64"/>
        <v>0</v>
      </c>
      <c r="K1826" s="2">
        <v>515</v>
      </c>
    </row>
    <row r="1827" spans="8:11" ht="12.75" hidden="1">
      <c r="H1827" s="6">
        <f t="shared" si="63"/>
        <v>0</v>
      </c>
      <c r="I1827" s="24">
        <f t="shared" si="64"/>
        <v>0</v>
      </c>
      <c r="K1827" s="2">
        <v>515</v>
      </c>
    </row>
    <row r="1828" spans="8:11" ht="12.75" hidden="1">
      <c r="H1828" s="6">
        <f t="shared" si="63"/>
        <v>0</v>
      </c>
      <c r="I1828" s="24">
        <f t="shared" si="64"/>
        <v>0</v>
      </c>
      <c r="K1828" s="2">
        <v>515</v>
      </c>
    </row>
    <row r="1829" spans="8:11" ht="12.75" hidden="1">
      <c r="H1829" s="6">
        <f t="shared" si="63"/>
        <v>0</v>
      </c>
      <c r="I1829" s="24">
        <f t="shared" si="64"/>
        <v>0</v>
      </c>
      <c r="K1829" s="2">
        <v>515</v>
      </c>
    </row>
    <row r="1830" spans="8:11" ht="12.75" hidden="1">
      <c r="H1830" s="6">
        <f t="shared" si="63"/>
        <v>0</v>
      </c>
      <c r="I1830" s="24">
        <f t="shared" si="64"/>
        <v>0</v>
      </c>
      <c r="K1830" s="2">
        <v>515</v>
      </c>
    </row>
    <row r="1831" spans="8:11" ht="12.75" hidden="1">
      <c r="H1831" s="6">
        <f t="shared" si="63"/>
        <v>0</v>
      </c>
      <c r="I1831" s="24">
        <f t="shared" si="64"/>
        <v>0</v>
      </c>
      <c r="K1831" s="2">
        <v>515</v>
      </c>
    </row>
    <row r="1832" spans="8:11" ht="12.75" hidden="1">
      <c r="H1832" s="6">
        <f t="shared" si="63"/>
        <v>0</v>
      </c>
      <c r="I1832" s="24">
        <f t="shared" si="64"/>
        <v>0</v>
      </c>
      <c r="K1832" s="2">
        <v>515</v>
      </c>
    </row>
    <row r="1833" spans="8:11" ht="12.75" hidden="1">
      <c r="H1833" s="6">
        <f t="shared" si="63"/>
        <v>0</v>
      </c>
      <c r="I1833" s="24">
        <f t="shared" si="64"/>
        <v>0</v>
      </c>
      <c r="K1833" s="2">
        <v>515</v>
      </c>
    </row>
    <row r="1834" spans="8:11" ht="12.75" hidden="1">
      <c r="H1834" s="6">
        <f t="shared" si="63"/>
        <v>0</v>
      </c>
      <c r="I1834" s="24">
        <f t="shared" si="64"/>
        <v>0</v>
      </c>
      <c r="K1834" s="2">
        <v>515</v>
      </c>
    </row>
    <row r="1835" spans="8:11" ht="12.75" hidden="1">
      <c r="H1835" s="6">
        <f t="shared" si="63"/>
        <v>0</v>
      </c>
      <c r="I1835" s="24">
        <f t="shared" si="64"/>
        <v>0</v>
      </c>
      <c r="K1835" s="2">
        <v>515</v>
      </c>
    </row>
    <row r="1836" spans="8:11" ht="12.75" hidden="1">
      <c r="H1836" s="6">
        <f t="shared" si="63"/>
        <v>0</v>
      </c>
      <c r="I1836" s="24">
        <f t="shared" si="64"/>
        <v>0</v>
      </c>
      <c r="K1836" s="2">
        <v>515</v>
      </c>
    </row>
    <row r="1837" spans="8:11" ht="12.75" hidden="1">
      <c r="H1837" s="6">
        <f t="shared" si="63"/>
        <v>0</v>
      </c>
      <c r="I1837" s="24">
        <f t="shared" si="64"/>
        <v>0</v>
      </c>
      <c r="K1837" s="2">
        <v>515</v>
      </c>
    </row>
    <row r="1838" spans="8:11" ht="12.75" hidden="1">
      <c r="H1838" s="6">
        <f t="shared" si="63"/>
        <v>0</v>
      </c>
      <c r="I1838" s="24">
        <f t="shared" si="64"/>
        <v>0</v>
      </c>
      <c r="K1838" s="2">
        <v>515</v>
      </c>
    </row>
    <row r="1839" spans="8:11" ht="12.75" hidden="1">
      <c r="H1839" s="6">
        <f t="shared" si="63"/>
        <v>0</v>
      </c>
      <c r="I1839" s="24">
        <f t="shared" si="64"/>
        <v>0</v>
      </c>
      <c r="K1839" s="2">
        <v>515</v>
      </c>
    </row>
    <row r="1840" spans="8:11" ht="12.75" hidden="1">
      <c r="H1840" s="6">
        <f t="shared" si="63"/>
        <v>0</v>
      </c>
      <c r="I1840" s="24">
        <f t="shared" si="64"/>
        <v>0</v>
      </c>
      <c r="K1840" s="2">
        <v>515</v>
      </c>
    </row>
    <row r="1841" spans="8:11" ht="12.75" hidden="1">
      <c r="H1841" s="6">
        <f t="shared" si="63"/>
        <v>0</v>
      </c>
      <c r="I1841" s="24">
        <f t="shared" si="64"/>
        <v>0</v>
      </c>
      <c r="K1841" s="2">
        <v>515</v>
      </c>
    </row>
    <row r="1842" spans="8:11" ht="12.75" hidden="1">
      <c r="H1842" s="6">
        <f t="shared" si="63"/>
        <v>0</v>
      </c>
      <c r="I1842" s="24">
        <f t="shared" si="64"/>
        <v>0</v>
      </c>
      <c r="K1842" s="2">
        <v>515</v>
      </c>
    </row>
    <row r="1843" spans="8:11" ht="12.75" hidden="1">
      <c r="H1843" s="6">
        <f aca="true" t="shared" si="65" ref="H1843:H1894">H1842-B1843</f>
        <v>0</v>
      </c>
      <c r="I1843" s="24">
        <f t="shared" si="64"/>
        <v>0</v>
      </c>
      <c r="K1843" s="2">
        <v>515</v>
      </c>
    </row>
    <row r="1844" spans="8:11" ht="12.75" hidden="1">
      <c r="H1844" s="6">
        <f t="shared" si="65"/>
        <v>0</v>
      </c>
      <c r="I1844" s="24">
        <f t="shared" si="64"/>
        <v>0</v>
      </c>
      <c r="K1844" s="2">
        <v>515</v>
      </c>
    </row>
    <row r="1845" spans="8:11" ht="12.75" hidden="1">
      <c r="H1845" s="6">
        <f t="shared" si="65"/>
        <v>0</v>
      </c>
      <c r="I1845" s="24">
        <f t="shared" si="64"/>
        <v>0</v>
      </c>
      <c r="K1845" s="2">
        <v>515</v>
      </c>
    </row>
    <row r="1846" spans="8:11" ht="12.75" hidden="1">
      <c r="H1846" s="6">
        <f t="shared" si="65"/>
        <v>0</v>
      </c>
      <c r="I1846" s="24">
        <f t="shared" si="64"/>
        <v>0</v>
      </c>
      <c r="K1846" s="2">
        <v>515</v>
      </c>
    </row>
    <row r="1847" spans="8:11" ht="12.75" hidden="1">
      <c r="H1847" s="6">
        <f t="shared" si="65"/>
        <v>0</v>
      </c>
      <c r="I1847" s="24">
        <f t="shared" si="64"/>
        <v>0</v>
      </c>
      <c r="K1847" s="2">
        <v>515</v>
      </c>
    </row>
    <row r="1848" spans="8:11" ht="12.75" hidden="1">
      <c r="H1848" s="6">
        <f t="shared" si="65"/>
        <v>0</v>
      </c>
      <c r="I1848" s="24">
        <f t="shared" si="64"/>
        <v>0</v>
      </c>
      <c r="K1848" s="2">
        <v>515</v>
      </c>
    </row>
    <row r="1849" spans="8:11" ht="12.75" hidden="1">
      <c r="H1849" s="6">
        <f t="shared" si="65"/>
        <v>0</v>
      </c>
      <c r="I1849" s="24">
        <f t="shared" si="64"/>
        <v>0</v>
      </c>
      <c r="K1849" s="2">
        <v>515</v>
      </c>
    </row>
    <row r="1850" spans="8:11" ht="12.75" hidden="1">
      <c r="H1850" s="6">
        <f t="shared" si="65"/>
        <v>0</v>
      </c>
      <c r="I1850" s="24">
        <f t="shared" si="64"/>
        <v>0</v>
      </c>
      <c r="K1850" s="2">
        <v>515</v>
      </c>
    </row>
    <row r="1851" spans="8:11" ht="12.75" hidden="1">
      <c r="H1851" s="6">
        <f t="shared" si="65"/>
        <v>0</v>
      </c>
      <c r="I1851" s="24">
        <f t="shared" si="64"/>
        <v>0</v>
      </c>
      <c r="K1851" s="2">
        <v>515</v>
      </c>
    </row>
    <row r="1852" spans="8:11" ht="12.75" hidden="1">
      <c r="H1852" s="6">
        <f t="shared" si="65"/>
        <v>0</v>
      </c>
      <c r="I1852" s="24">
        <f t="shared" si="64"/>
        <v>0</v>
      </c>
      <c r="K1852" s="2">
        <v>515</v>
      </c>
    </row>
    <row r="1853" spans="8:11" ht="12.75" hidden="1">
      <c r="H1853" s="6">
        <f t="shared" si="65"/>
        <v>0</v>
      </c>
      <c r="I1853" s="24">
        <f t="shared" si="64"/>
        <v>0</v>
      </c>
      <c r="K1853" s="2">
        <v>515</v>
      </c>
    </row>
    <row r="1854" spans="8:11" ht="12.75" hidden="1">
      <c r="H1854" s="6">
        <f t="shared" si="65"/>
        <v>0</v>
      </c>
      <c r="I1854" s="24">
        <f t="shared" si="64"/>
        <v>0</v>
      </c>
      <c r="K1854" s="2">
        <v>515</v>
      </c>
    </row>
    <row r="1855" spans="8:11" ht="12.75" hidden="1">
      <c r="H1855" s="6">
        <f t="shared" si="65"/>
        <v>0</v>
      </c>
      <c r="I1855" s="24">
        <f t="shared" si="64"/>
        <v>0</v>
      </c>
      <c r="K1855" s="2">
        <v>515</v>
      </c>
    </row>
    <row r="1856" spans="8:11" ht="12.75" hidden="1">
      <c r="H1856" s="6">
        <f t="shared" si="65"/>
        <v>0</v>
      </c>
      <c r="I1856" s="24">
        <f t="shared" si="64"/>
        <v>0</v>
      </c>
      <c r="K1856" s="2">
        <v>515</v>
      </c>
    </row>
    <row r="1857" spans="8:11" ht="12.75" hidden="1">
      <c r="H1857" s="6">
        <f t="shared" si="65"/>
        <v>0</v>
      </c>
      <c r="I1857" s="24">
        <f t="shared" si="64"/>
        <v>0</v>
      </c>
      <c r="K1857" s="2">
        <v>515</v>
      </c>
    </row>
    <row r="1858" spans="8:11" ht="12.75" hidden="1">
      <c r="H1858" s="6">
        <f t="shared" si="65"/>
        <v>0</v>
      </c>
      <c r="I1858" s="24">
        <f t="shared" si="64"/>
        <v>0</v>
      </c>
      <c r="K1858" s="2">
        <v>515</v>
      </c>
    </row>
    <row r="1859" spans="8:11" ht="12.75" hidden="1">
      <c r="H1859" s="6">
        <f t="shared" si="65"/>
        <v>0</v>
      </c>
      <c r="I1859" s="24">
        <f t="shared" si="64"/>
        <v>0</v>
      </c>
      <c r="K1859" s="2">
        <v>515</v>
      </c>
    </row>
    <row r="1860" spans="8:11" ht="12.75" hidden="1">
      <c r="H1860" s="6">
        <f t="shared" si="65"/>
        <v>0</v>
      </c>
      <c r="I1860" s="24">
        <f t="shared" si="64"/>
        <v>0</v>
      </c>
      <c r="K1860" s="2">
        <v>515</v>
      </c>
    </row>
    <row r="1861" spans="8:11" ht="12.75" hidden="1">
      <c r="H1861" s="6">
        <f t="shared" si="65"/>
        <v>0</v>
      </c>
      <c r="I1861" s="24">
        <f t="shared" si="64"/>
        <v>0</v>
      </c>
      <c r="K1861" s="2">
        <v>515</v>
      </c>
    </row>
    <row r="1862" spans="8:11" ht="12.75" hidden="1">
      <c r="H1862" s="6">
        <f t="shared" si="65"/>
        <v>0</v>
      </c>
      <c r="I1862" s="24">
        <f t="shared" si="64"/>
        <v>0</v>
      </c>
      <c r="K1862" s="2">
        <v>515</v>
      </c>
    </row>
    <row r="1863" spans="8:11" ht="12.75" hidden="1">
      <c r="H1863" s="6">
        <f t="shared" si="65"/>
        <v>0</v>
      </c>
      <c r="I1863" s="24">
        <f t="shared" si="64"/>
        <v>0</v>
      </c>
      <c r="K1863" s="2">
        <v>515</v>
      </c>
    </row>
    <row r="1864" spans="8:11" ht="12.75" hidden="1">
      <c r="H1864" s="6">
        <f t="shared" si="65"/>
        <v>0</v>
      </c>
      <c r="I1864" s="24">
        <f t="shared" si="64"/>
        <v>0</v>
      </c>
      <c r="K1864" s="2">
        <v>515</v>
      </c>
    </row>
    <row r="1865" spans="8:11" ht="12.75" hidden="1">
      <c r="H1865" s="6">
        <f t="shared" si="65"/>
        <v>0</v>
      </c>
      <c r="I1865" s="24">
        <f t="shared" si="64"/>
        <v>0</v>
      </c>
      <c r="K1865" s="2">
        <v>515</v>
      </c>
    </row>
    <row r="1866" spans="8:11" ht="12.75" hidden="1">
      <c r="H1866" s="6">
        <f t="shared" si="65"/>
        <v>0</v>
      </c>
      <c r="I1866" s="24">
        <f t="shared" si="64"/>
        <v>0</v>
      </c>
      <c r="K1866" s="2">
        <v>515</v>
      </c>
    </row>
    <row r="1867" spans="8:11" ht="12.75" hidden="1">
      <c r="H1867" s="6">
        <f t="shared" si="65"/>
        <v>0</v>
      </c>
      <c r="I1867" s="24">
        <f aca="true" t="shared" si="66" ref="I1867:I1930">+B1867/K1867</f>
        <v>0</v>
      </c>
      <c r="K1867" s="2">
        <v>515</v>
      </c>
    </row>
    <row r="1868" spans="8:11" ht="12.75" hidden="1">
      <c r="H1868" s="6">
        <f t="shared" si="65"/>
        <v>0</v>
      </c>
      <c r="I1868" s="24">
        <f t="shared" si="66"/>
        <v>0</v>
      </c>
      <c r="K1868" s="2">
        <v>515</v>
      </c>
    </row>
    <row r="1869" spans="8:11" ht="12.75" hidden="1">
      <c r="H1869" s="6">
        <f t="shared" si="65"/>
        <v>0</v>
      </c>
      <c r="I1869" s="24">
        <f t="shared" si="66"/>
        <v>0</v>
      </c>
      <c r="K1869" s="2">
        <v>515</v>
      </c>
    </row>
    <row r="1870" spans="8:11" ht="12.75" hidden="1">
      <c r="H1870" s="6">
        <f t="shared" si="65"/>
        <v>0</v>
      </c>
      <c r="I1870" s="24">
        <f t="shared" si="66"/>
        <v>0</v>
      </c>
      <c r="K1870" s="2">
        <v>515</v>
      </c>
    </row>
    <row r="1871" spans="8:11" ht="12.75" hidden="1">
      <c r="H1871" s="6">
        <f t="shared" si="65"/>
        <v>0</v>
      </c>
      <c r="I1871" s="24">
        <f t="shared" si="66"/>
        <v>0</v>
      </c>
      <c r="K1871" s="2">
        <v>515</v>
      </c>
    </row>
    <row r="1872" spans="8:11" ht="12.75" hidden="1">
      <c r="H1872" s="6">
        <f t="shared" si="65"/>
        <v>0</v>
      </c>
      <c r="I1872" s="24">
        <f t="shared" si="66"/>
        <v>0</v>
      </c>
      <c r="K1872" s="2">
        <v>515</v>
      </c>
    </row>
    <row r="1873" spans="8:11" ht="12.75" hidden="1">
      <c r="H1873" s="6">
        <f t="shared" si="65"/>
        <v>0</v>
      </c>
      <c r="I1873" s="24">
        <f t="shared" si="66"/>
        <v>0</v>
      </c>
      <c r="K1873" s="2">
        <v>515</v>
      </c>
    </row>
    <row r="1874" spans="8:11" ht="12.75" hidden="1">
      <c r="H1874" s="6">
        <f t="shared" si="65"/>
        <v>0</v>
      </c>
      <c r="I1874" s="24">
        <f t="shared" si="66"/>
        <v>0</v>
      </c>
      <c r="K1874" s="2">
        <v>515</v>
      </c>
    </row>
    <row r="1875" spans="8:11" ht="12.75" hidden="1">
      <c r="H1875" s="6">
        <f t="shared" si="65"/>
        <v>0</v>
      </c>
      <c r="I1875" s="24">
        <f t="shared" si="66"/>
        <v>0</v>
      </c>
      <c r="K1875" s="2">
        <v>515</v>
      </c>
    </row>
    <row r="1876" spans="8:11" ht="12.75" hidden="1">
      <c r="H1876" s="6">
        <f t="shared" si="65"/>
        <v>0</v>
      </c>
      <c r="I1876" s="24">
        <f t="shared" si="66"/>
        <v>0</v>
      </c>
      <c r="K1876" s="2">
        <v>515</v>
      </c>
    </row>
    <row r="1877" spans="8:11" ht="12.75" hidden="1">
      <c r="H1877" s="6">
        <f t="shared" si="65"/>
        <v>0</v>
      </c>
      <c r="I1877" s="24">
        <f t="shared" si="66"/>
        <v>0</v>
      </c>
      <c r="K1877" s="2">
        <v>515</v>
      </c>
    </row>
    <row r="1878" spans="8:11" ht="12.75" hidden="1">
      <c r="H1878" s="6">
        <f t="shared" si="65"/>
        <v>0</v>
      </c>
      <c r="I1878" s="24">
        <f t="shared" si="66"/>
        <v>0</v>
      </c>
      <c r="K1878" s="2">
        <v>515</v>
      </c>
    </row>
    <row r="1879" spans="8:11" ht="12.75" hidden="1">
      <c r="H1879" s="6">
        <f t="shared" si="65"/>
        <v>0</v>
      </c>
      <c r="I1879" s="24">
        <f t="shared" si="66"/>
        <v>0</v>
      </c>
      <c r="K1879" s="2">
        <v>515</v>
      </c>
    </row>
    <row r="1880" spans="8:11" ht="12.75" hidden="1">
      <c r="H1880" s="6">
        <f t="shared" si="65"/>
        <v>0</v>
      </c>
      <c r="I1880" s="24">
        <f t="shared" si="66"/>
        <v>0</v>
      </c>
      <c r="K1880" s="2">
        <v>515</v>
      </c>
    </row>
    <row r="1881" spans="8:11" ht="12.75" hidden="1">
      <c r="H1881" s="6">
        <f t="shared" si="65"/>
        <v>0</v>
      </c>
      <c r="I1881" s="24">
        <f t="shared" si="66"/>
        <v>0</v>
      </c>
      <c r="K1881" s="2">
        <v>515</v>
      </c>
    </row>
    <row r="1882" spans="8:11" ht="12.75" hidden="1">
      <c r="H1882" s="6">
        <f t="shared" si="65"/>
        <v>0</v>
      </c>
      <c r="I1882" s="24">
        <f t="shared" si="66"/>
        <v>0</v>
      </c>
      <c r="K1882" s="2">
        <v>515</v>
      </c>
    </row>
    <row r="1883" spans="8:11" ht="12.75" hidden="1">
      <c r="H1883" s="6">
        <f t="shared" si="65"/>
        <v>0</v>
      </c>
      <c r="I1883" s="24">
        <f t="shared" si="66"/>
        <v>0</v>
      </c>
      <c r="K1883" s="2">
        <v>515</v>
      </c>
    </row>
    <row r="1884" spans="8:11" ht="12.75" hidden="1">
      <c r="H1884" s="6">
        <f t="shared" si="65"/>
        <v>0</v>
      </c>
      <c r="I1884" s="24">
        <f t="shared" si="66"/>
        <v>0</v>
      </c>
      <c r="K1884" s="2">
        <v>515</v>
      </c>
    </row>
    <row r="1885" spans="8:11" ht="12.75" hidden="1">
      <c r="H1885" s="6">
        <f t="shared" si="65"/>
        <v>0</v>
      </c>
      <c r="I1885" s="24">
        <f t="shared" si="66"/>
        <v>0</v>
      </c>
      <c r="K1885" s="2">
        <v>515</v>
      </c>
    </row>
    <row r="1886" spans="8:11" ht="12.75" hidden="1">
      <c r="H1886" s="6">
        <f t="shared" si="65"/>
        <v>0</v>
      </c>
      <c r="I1886" s="24">
        <f t="shared" si="66"/>
        <v>0</v>
      </c>
      <c r="K1886" s="2">
        <v>515</v>
      </c>
    </row>
    <row r="1887" spans="2:11" ht="12.75" hidden="1">
      <c r="B1887" s="8"/>
      <c r="H1887" s="6">
        <f t="shared" si="65"/>
        <v>0</v>
      </c>
      <c r="I1887" s="24">
        <f t="shared" si="66"/>
        <v>0</v>
      </c>
      <c r="K1887" s="2">
        <v>515</v>
      </c>
    </row>
    <row r="1888" spans="2:11" ht="12.75" hidden="1">
      <c r="B1888" s="7"/>
      <c r="H1888" s="6">
        <f t="shared" si="65"/>
        <v>0</v>
      </c>
      <c r="I1888" s="24">
        <f t="shared" si="66"/>
        <v>0</v>
      </c>
      <c r="K1888" s="2">
        <v>515</v>
      </c>
    </row>
    <row r="1889" spans="2:11" ht="12.75" hidden="1">
      <c r="B1889" s="7"/>
      <c r="H1889" s="6">
        <f t="shared" si="65"/>
        <v>0</v>
      </c>
      <c r="I1889" s="24">
        <f t="shared" si="66"/>
        <v>0</v>
      </c>
      <c r="K1889" s="2">
        <v>515</v>
      </c>
    </row>
    <row r="1890" spans="8:11" ht="12.75" hidden="1">
      <c r="H1890" s="6">
        <f t="shared" si="65"/>
        <v>0</v>
      </c>
      <c r="I1890" s="24">
        <f t="shared" si="66"/>
        <v>0</v>
      </c>
      <c r="K1890" s="2">
        <v>515</v>
      </c>
    </row>
    <row r="1891" spans="2:11" ht="12.75" hidden="1">
      <c r="B1891" s="9"/>
      <c r="H1891" s="6">
        <f t="shared" si="65"/>
        <v>0</v>
      </c>
      <c r="I1891" s="24">
        <f t="shared" si="66"/>
        <v>0</v>
      </c>
      <c r="K1891" s="2">
        <v>515</v>
      </c>
    </row>
    <row r="1892" spans="2:11" ht="12.75" hidden="1">
      <c r="B1892" s="9"/>
      <c r="H1892" s="6">
        <f t="shared" si="65"/>
        <v>0</v>
      </c>
      <c r="I1892" s="24">
        <f t="shared" si="66"/>
        <v>0</v>
      </c>
      <c r="K1892" s="2">
        <v>515</v>
      </c>
    </row>
    <row r="1893" spans="2:11" ht="12.75" hidden="1">
      <c r="B1893" s="9"/>
      <c r="H1893" s="6">
        <f t="shared" si="65"/>
        <v>0</v>
      </c>
      <c r="I1893" s="24">
        <f t="shared" si="66"/>
        <v>0</v>
      </c>
      <c r="K1893" s="2">
        <v>515</v>
      </c>
    </row>
    <row r="1894" spans="2:11" ht="12.75" hidden="1">
      <c r="B1894" s="9"/>
      <c r="H1894" s="6">
        <f t="shared" si="65"/>
        <v>0</v>
      </c>
      <c r="I1894" s="24">
        <f t="shared" si="66"/>
        <v>0</v>
      </c>
      <c r="K1894" s="2">
        <v>515</v>
      </c>
    </row>
    <row r="1895" spans="2:11" ht="12.75" hidden="1">
      <c r="B1895" s="9"/>
      <c r="H1895" s="6">
        <f>H1894-B1895</f>
        <v>0</v>
      </c>
      <c r="I1895" s="24">
        <f t="shared" si="66"/>
        <v>0</v>
      </c>
      <c r="K1895" s="2">
        <v>515</v>
      </c>
    </row>
    <row r="1896" spans="2:11" ht="12.75" hidden="1">
      <c r="B1896" s="9"/>
      <c r="H1896" s="6">
        <f aca="true" t="shared" si="67" ref="H1896:H1959">H1895-B1896</f>
        <v>0</v>
      </c>
      <c r="I1896" s="24">
        <f t="shared" si="66"/>
        <v>0</v>
      </c>
      <c r="K1896" s="2">
        <v>515</v>
      </c>
    </row>
    <row r="1897" spans="2:11" ht="12.75" hidden="1">
      <c r="B1897" s="9"/>
      <c r="H1897" s="6">
        <f t="shared" si="67"/>
        <v>0</v>
      </c>
      <c r="I1897" s="24">
        <f t="shared" si="66"/>
        <v>0</v>
      </c>
      <c r="K1897" s="2">
        <v>515</v>
      </c>
    </row>
    <row r="1898" spans="2:11" ht="12.75" hidden="1">
      <c r="B1898" s="9"/>
      <c r="H1898" s="6">
        <f t="shared" si="67"/>
        <v>0</v>
      </c>
      <c r="I1898" s="24">
        <f t="shared" si="66"/>
        <v>0</v>
      </c>
      <c r="K1898" s="2">
        <v>515</v>
      </c>
    </row>
    <row r="1899" spans="2:11" ht="12.75" hidden="1">
      <c r="B1899" s="9"/>
      <c r="H1899" s="6">
        <f t="shared" si="67"/>
        <v>0</v>
      </c>
      <c r="I1899" s="24">
        <f t="shared" si="66"/>
        <v>0</v>
      </c>
      <c r="K1899" s="2">
        <v>515</v>
      </c>
    </row>
    <row r="1900" spans="2:11" ht="12.75" hidden="1">
      <c r="B1900" s="9"/>
      <c r="H1900" s="6">
        <f t="shared" si="67"/>
        <v>0</v>
      </c>
      <c r="I1900" s="24">
        <f t="shared" si="66"/>
        <v>0</v>
      </c>
      <c r="K1900" s="2">
        <v>515</v>
      </c>
    </row>
    <row r="1901" spans="2:11" ht="12.75" hidden="1">
      <c r="B1901" s="9"/>
      <c r="H1901" s="6">
        <f t="shared" si="67"/>
        <v>0</v>
      </c>
      <c r="I1901" s="24">
        <f t="shared" si="66"/>
        <v>0</v>
      </c>
      <c r="K1901" s="2">
        <v>515</v>
      </c>
    </row>
    <row r="1902" spans="2:11" ht="12.75" hidden="1">
      <c r="B1902" s="9"/>
      <c r="H1902" s="6">
        <f t="shared" si="67"/>
        <v>0</v>
      </c>
      <c r="I1902" s="24">
        <f t="shared" si="66"/>
        <v>0</v>
      </c>
      <c r="K1902" s="2">
        <v>515</v>
      </c>
    </row>
    <row r="1903" spans="2:11" ht="12.75" hidden="1">
      <c r="B1903" s="9"/>
      <c r="H1903" s="6">
        <f t="shared" si="67"/>
        <v>0</v>
      </c>
      <c r="I1903" s="24">
        <f t="shared" si="66"/>
        <v>0</v>
      </c>
      <c r="K1903" s="2">
        <v>515</v>
      </c>
    </row>
    <row r="1904" spans="2:11" ht="12.75" hidden="1">
      <c r="B1904" s="9"/>
      <c r="H1904" s="6">
        <f t="shared" si="67"/>
        <v>0</v>
      </c>
      <c r="I1904" s="24">
        <f t="shared" si="66"/>
        <v>0</v>
      </c>
      <c r="K1904" s="2">
        <v>515</v>
      </c>
    </row>
    <row r="1905" spans="2:11" ht="12.75" hidden="1">
      <c r="B1905" s="9"/>
      <c r="H1905" s="6">
        <f t="shared" si="67"/>
        <v>0</v>
      </c>
      <c r="I1905" s="24">
        <f t="shared" si="66"/>
        <v>0</v>
      </c>
      <c r="K1905" s="2">
        <v>515</v>
      </c>
    </row>
    <row r="1906" spans="2:11" ht="12.75" hidden="1">
      <c r="B1906" s="9"/>
      <c r="H1906" s="6">
        <f t="shared" si="67"/>
        <v>0</v>
      </c>
      <c r="I1906" s="24">
        <f t="shared" si="66"/>
        <v>0</v>
      </c>
      <c r="K1906" s="2">
        <v>515</v>
      </c>
    </row>
    <row r="1907" spans="2:11" ht="12.75" hidden="1">
      <c r="B1907" s="9"/>
      <c r="H1907" s="6">
        <f t="shared" si="67"/>
        <v>0</v>
      </c>
      <c r="I1907" s="24">
        <f t="shared" si="66"/>
        <v>0</v>
      </c>
      <c r="K1907" s="2">
        <v>515</v>
      </c>
    </row>
    <row r="1908" spans="2:11" ht="12.75" hidden="1">
      <c r="B1908" s="9"/>
      <c r="H1908" s="6">
        <f t="shared" si="67"/>
        <v>0</v>
      </c>
      <c r="I1908" s="24">
        <f t="shared" si="66"/>
        <v>0</v>
      </c>
      <c r="K1908" s="2">
        <v>515</v>
      </c>
    </row>
    <row r="1909" spans="8:11" ht="12.75" hidden="1">
      <c r="H1909" s="6">
        <f t="shared" si="67"/>
        <v>0</v>
      </c>
      <c r="I1909" s="24">
        <f t="shared" si="66"/>
        <v>0</v>
      </c>
      <c r="K1909" s="2">
        <v>515</v>
      </c>
    </row>
    <row r="1910" spans="2:11" ht="12.75" hidden="1">
      <c r="B1910" s="7"/>
      <c r="H1910" s="6">
        <f t="shared" si="67"/>
        <v>0</v>
      </c>
      <c r="I1910" s="24">
        <f t="shared" si="66"/>
        <v>0</v>
      </c>
      <c r="K1910" s="2">
        <v>515</v>
      </c>
    </row>
    <row r="1911" spans="8:11" ht="12.75" hidden="1">
      <c r="H1911" s="6">
        <f t="shared" si="67"/>
        <v>0</v>
      </c>
      <c r="I1911" s="24">
        <f t="shared" si="66"/>
        <v>0</v>
      </c>
      <c r="K1911" s="2">
        <v>515</v>
      </c>
    </row>
    <row r="1912" spans="8:11" ht="12.75" hidden="1">
      <c r="H1912" s="6">
        <f t="shared" si="67"/>
        <v>0</v>
      </c>
      <c r="I1912" s="24">
        <f t="shared" si="66"/>
        <v>0</v>
      </c>
      <c r="K1912" s="2">
        <v>515</v>
      </c>
    </row>
    <row r="1913" spans="8:11" ht="12.75" hidden="1">
      <c r="H1913" s="6">
        <f t="shared" si="67"/>
        <v>0</v>
      </c>
      <c r="I1913" s="24">
        <f t="shared" si="66"/>
        <v>0</v>
      </c>
      <c r="K1913" s="2">
        <v>515</v>
      </c>
    </row>
    <row r="1914" spans="8:11" ht="12.75" hidden="1">
      <c r="H1914" s="6">
        <f t="shared" si="67"/>
        <v>0</v>
      </c>
      <c r="I1914" s="24">
        <f t="shared" si="66"/>
        <v>0</v>
      </c>
      <c r="K1914" s="2">
        <v>515</v>
      </c>
    </row>
    <row r="1915" spans="8:11" ht="12.75" hidden="1">
      <c r="H1915" s="6">
        <f t="shared" si="67"/>
        <v>0</v>
      </c>
      <c r="I1915" s="24">
        <f t="shared" si="66"/>
        <v>0</v>
      </c>
      <c r="K1915" s="2">
        <v>515</v>
      </c>
    </row>
    <row r="1916" spans="8:11" ht="12.75" hidden="1">
      <c r="H1916" s="6">
        <f t="shared" si="67"/>
        <v>0</v>
      </c>
      <c r="I1916" s="24">
        <f t="shared" si="66"/>
        <v>0</v>
      </c>
      <c r="K1916" s="2">
        <v>515</v>
      </c>
    </row>
    <row r="1917" spans="8:11" ht="12.75" hidden="1">
      <c r="H1917" s="6">
        <f t="shared" si="67"/>
        <v>0</v>
      </c>
      <c r="I1917" s="24">
        <f t="shared" si="66"/>
        <v>0</v>
      </c>
      <c r="K1917" s="2">
        <v>515</v>
      </c>
    </row>
    <row r="1918" spans="8:11" ht="12.75" hidden="1">
      <c r="H1918" s="6">
        <f t="shared" si="67"/>
        <v>0</v>
      </c>
      <c r="I1918" s="24">
        <f t="shared" si="66"/>
        <v>0</v>
      </c>
      <c r="K1918" s="2">
        <v>515</v>
      </c>
    </row>
    <row r="1919" spans="8:11" ht="12.75" hidden="1">
      <c r="H1919" s="6">
        <f t="shared" si="67"/>
        <v>0</v>
      </c>
      <c r="I1919" s="24">
        <f t="shared" si="66"/>
        <v>0</v>
      </c>
      <c r="K1919" s="2">
        <v>515</v>
      </c>
    </row>
    <row r="1920" spans="8:11" ht="12.75" hidden="1">
      <c r="H1920" s="6">
        <f t="shared" si="67"/>
        <v>0</v>
      </c>
      <c r="I1920" s="24">
        <f t="shared" si="66"/>
        <v>0</v>
      </c>
      <c r="K1920" s="2">
        <v>515</v>
      </c>
    </row>
    <row r="1921" spans="8:11" ht="12.75" hidden="1">
      <c r="H1921" s="6">
        <f t="shared" si="67"/>
        <v>0</v>
      </c>
      <c r="I1921" s="24">
        <f t="shared" si="66"/>
        <v>0</v>
      </c>
      <c r="K1921" s="2">
        <v>515</v>
      </c>
    </row>
    <row r="1922" spans="8:11" ht="12.75" hidden="1">
      <c r="H1922" s="6">
        <f t="shared" si="67"/>
        <v>0</v>
      </c>
      <c r="I1922" s="24">
        <f t="shared" si="66"/>
        <v>0</v>
      </c>
      <c r="K1922" s="2">
        <v>515</v>
      </c>
    </row>
    <row r="1923" spans="8:11" ht="12.75" hidden="1">
      <c r="H1923" s="6">
        <f t="shared" si="67"/>
        <v>0</v>
      </c>
      <c r="I1923" s="24">
        <f t="shared" si="66"/>
        <v>0</v>
      </c>
      <c r="K1923" s="2">
        <v>515</v>
      </c>
    </row>
    <row r="1924" spans="8:11" ht="12.75" hidden="1">
      <c r="H1924" s="6">
        <f t="shared" si="67"/>
        <v>0</v>
      </c>
      <c r="I1924" s="24">
        <f t="shared" si="66"/>
        <v>0</v>
      </c>
      <c r="K1924" s="2">
        <v>515</v>
      </c>
    </row>
    <row r="1925" spans="8:11" ht="12.75" hidden="1">
      <c r="H1925" s="6">
        <f t="shared" si="67"/>
        <v>0</v>
      </c>
      <c r="I1925" s="24">
        <f t="shared" si="66"/>
        <v>0</v>
      </c>
      <c r="K1925" s="2">
        <v>515</v>
      </c>
    </row>
    <row r="1926" spans="8:11" ht="12.75" hidden="1">
      <c r="H1926" s="6">
        <f t="shared" si="67"/>
        <v>0</v>
      </c>
      <c r="I1926" s="24">
        <f t="shared" si="66"/>
        <v>0</v>
      </c>
      <c r="K1926" s="2">
        <v>515</v>
      </c>
    </row>
    <row r="1927" spans="8:11" ht="12.75" hidden="1">
      <c r="H1927" s="6">
        <f t="shared" si="67"/>
        <v>0</v>
      </c>
      <c r="I1927" s="24">
        <f t="shared" si="66"/>
        <v>0</v>
      </c>
      <c r="K1927" s="2">
        <v>515</v>
      </c>
    </row>
    <row r="1928" spans="8:11" ht="12.75" hidden="1">
      <c r="H1928" s="6">
        <f t="shared" si="67"/>
        <v>0</v>
      </c>
      <c r="I1928" s="24">
        <f t="shared" si="66"/>
        <v>0</v>
      </c>
      <c r="K1928" s="2">
        <v>515</v>
      </c>
    </row>
    <row r="1929" spans="8:11" ht="12.75" hidden="1">
      <c r="H1929" s="6">
        <f t="shared" si="67"/>
        <v>0</v>
      </c>
      <c r="I1929" s="24">
        <f t="shared" si="66"/>
        <v>0</v>
      </c>
      <c r="K1929" s="2">
        <v>515</v>
      </c>
    </row>
    <row r="1930" spans="8:11" ht="12.75" hidden="1">
      <c r="H1930" s="6">
        <f t="shared" si="67"/>
        <v>0</v>
      </c>
      <c r="I1930" s="24">
        <f t="shared" si="66"/>
        <v>0</v>
      </c>
      <c r="K1930" s="2">
        <v>515</v>
      </c>
    </row>
    <row r="1931" spans="8:11" ht="12.75" hidden="1">
      <c r="H1931" s="6">
        <f t="shared" si="67"/>
        <v>0</v>
      </c>
      <c r="I1931" s="24">
        <f aca="true" t="shared" si="68" ref="I1931:I1994">+B1931/K1931</f>
        <v>0</v>
      </c>
      <c r="K1931" s="2">
        <v>515</v>
      </c>
    </row>
    <row r="1932" spans="8:11" ht="12.75" hidden="1">
      <c r="H1932" s="6">
        <f t="shared" si="67"/>
        <v>0</v>
      </c>
      <c r="I1932" s="24">
        <f t="shared" si="68"/>
        <v>0</v>
      </c>
      <c r="K1932" s="2">
        <v>515</v>
      </c>
    </row>
    <row r="1933" spans="8:11" ht="12.75" hidden="1">
      <c r="H1933" s="6">
        <f t="shared" si="67"/>
        <v>0</v>
      </c>
      <c r="I1933" s="24">
        <f t="shared" si="68"/>
        <v>0</v>
      </c>
      <c r="K1933" s="2">
        <v>515</v>
      </c>
    </row>
    <row r="1934" spans="8:11" ht="12.75" hidden="1">
      <c r="H1934" s="6">
        <f t="shared" si="67"/>
        <v>0</v>
      </c>
      <c r="I1934" s="24">
        <f t="shared" si="68"/>
        <v>0</v>
      </c>
      <c r="K1934" s="2">
        <v>515</v>
      </c>
    </row>
    <row r="1935" spans="8:11" ht="12.75" hidden="1">
      <c r="H1935" s="6">
        <f t="shared" si="67"/>
        <v>0</v>
      </c>
      <c r="I1935" s="24">
        <f t="shared" si="68"/>
        <v>0</v>
      </c>
      <c r="K1935" s="2">
        <v>515</v>
      </c>
    </row>
    <row r="1936" spans="8:11" ht="12.75" hidden="1">
      <c r="H1936" s="6">
        <f t="shared" si="67"/>
        <v>0</v>
      </c>
      <c r="I1936" s="24">
        <f t="shared" si="68"/>
        <v>0</v>
      </c>
      <c r="K1936" s="2">
        <v>515</v>
      </c>
    </row>
    <row r="1937" spans="8:11" ht="12.75" hidden="1">
      <c r="H1937" s="6">
        <f t="shared" si="67"/>
        <v>0</v>
      </c>
      <c r="I1937" s="24">
        <f t="shared" si="68"/>
        <v>0</v>
      </c>
      <c r="K1937" s="2">
        <v>515</v>
      </c>
    </row>
    <row r="1938" spans="8:11" ht="12.75" hidden="1">
      <c r="H1938" s="6">
        <f t="shared" si="67"/>
        <v>0</v>
      </c>
      <c r="I1938" s="24">
        <f t="shared" si="68"/>
        <v>0</v>
      </c>
      <c r="K1938" s="2">
        <v>515</v>
      </c>
    </row>
    <row r="1939" spans="8:11" ht="12.75" hidden="1">
      <c r="H1939" s="6">
        <f t="shared" si="67"/>
        <v>0</v>
      </c>
      <c r="I1939" s="24">
        <f t="shared" si="68"/>
        <v>0</v>
      </c>
      <c r="K1939" s="2">
        <v>515</v>
      </c>
    </row>
    <row r="1940" spans="8:11" ht="12.75" hidden="1">
      <c r="H1940" s="6">
        <f t="shared" si="67"/>
        <v>0</v>
      </c>
      <c r="I1940" s="24">
        <f t="shared" si="68"/>
        <v>0</v>
      </c>
      <c r="K1940" s="2">
        <v>515</v>
      </c>
    </row>
    <row r="1941" spans="8:11" ht="12.75" hidden="1">
      <c r="H1941" s="6">
        <f t="shared" si="67"/>
        <v>0</v>
      </c>
      <c r="I1941" s="24">
        <f t="shared" si="68"/>
        <v>0</v>
      </c>
      <c r="K1941" s="2">
        <v>515</v>
      </c>
    </row>
    <row r="1942" spans="8:11" ht="12.75" hidden="1">
      <c r="H1942" s="6">
        <f t="shared" si="67"/>
        <v>0</v>
      </c>
      <c r="I1942" s="24">
        <f t="shared" si="68"/>
        <v>0</v>
      </c>
      <c r="K1942" s="2">
        <v>515</v>
      </c>
    </row>
    <row r="1943" spans="8:11" ht="12.75" hidden="1">
      <c r="H1943" s="6">
        <f t="shared" si="67"/>
        <v>0</v>
      </c>
      <c r="I1943" s="24">
        <f t="shared" si="68"/>
        <v>0</v>
      </c>
      <c r="K1943" s="2">
        <v>515</v>
      </c>
    </row>
    <row r="1944" spans="8:11" ht="12.75" hidden="1">
      <c r="H1944" s="6">
        <f t="shared" si="67"/>
        <v>0</v>
      </c>
      <c r="I1944" s="24">
        <f t="shared" si="68"/>
        <v>0</v>
      </c>
      <c r="K1944" s="2">
        <v>515</v>
      </c>
    </row>
    <row r="1945" spans="8:11" ht="12.75" hidden="1">
      <c r="H1945" s="6">
        <f t="shared" si="67"/>
        <v>0</v>
      </c>
      <c r="I1945" s="24">
        <f t="shared" si="68"/>
        <v>0</v>
      </c>
      <c r="K1945" s="2">
        <v>515</v>
      </c>
    </row>
    <row r="1946" spans="8:11" ht="12.75" hidden="1">
      <c r="H1946" s="6">
        <f t="shared" si="67"/>
        <v>0</v>
      </c>
      <c r="I1946" s="24">
        <f t="shared" si="68"/>
        <v>0</v>
      </c>
      <c r="K1946" s="2">
        <v>515</v>
      </c>
    </row>
    <row r="1947" spans="8:11" ht="12.75" hidden="1">
      <c r="H1947" s="6">
        <f t="shared" si="67"/>
        <v>0</v>
      </c>
      <c r="I1947" s="24">
        <f t="shared" si="68"/>
        <v>0</v>
      </c>
      <c r="K1947" s="2">
        <v>515</v>
      </c>
    </row>
    <row r="1948" spans="8:11" ht="12.75" hidden="1">
      <c r="H1948" s="6">
        <f t="shared" si="67"/>
        <v>0</v>
      </c>
      <c r="I1948" s="24">
        <f t="shared" si="68"/>
        <v>0</v>
      </c>
      <c r="K1948" s="2">
        <v>515</v>
      </c>
    </row>
    <row r="1949" spans="8:11" ht="12.75" hidden="1">
      <c r="H1949" s="6">
        <f t="shared" si="67"/>
        <v>0</v>
      </c>
      <c r="I1949" s="24">
        <f t="shared" si="68"/>
        <v>0</v>
      </c>
      <c r="K1949" s="2">
        <v>515</v>
      </c>
    </row>
    <row r="1950" spans="8:11" ht="12.75" hidden="1">
      <c r="H1950" s="6">
        <f t="shared" si="67"/>
        <v>0</v>
      </c>
      <c r="I1950" s="24">
        <f t="shared" si="68"/>
        <v>0</v>
      </c>
      <c r="K1950" s="2">
        <v>515</v>
      </c>
    </row>
    <row r="1951" spans="8:11" ht="12.75" hidden="1">
      <c r="H1951" s="6">
        <f t="shared" si="67"/>
        <v>0</v>
      </c>
      <c r="I1951" s="24">
        <f t="shared" si="68"/>
        <v>0</v>
      </c>
      <c r="K1951" s="2">
        <v>515</v>
      </c>
    </row>
    <row r="1952" spans="8:11" ht="12.75" hidden="1">
      <c r="H1952" s="6">
        <f t="shared" si="67"/>
        <v>0</v>
      </c>
      <c r="I1952" s="24">
        <f t="shared" si="68"/>
        <v>0</v>
      </c>
      <c r="K1952" s="2">
        <v>515</v>
      </c>
    </row>
    <row r="1953" spans="8:11" ht="12.75" hidden="1">
      <c r="H1953" s="6">
        <f t="shared" si="67"/>
        <v>0</v>
      </c>
      <c r="I1953" s="24">
        <f t="shared" si="68"/>
        <v>0</v>
      </c>
      <c r="K1953" s="2">
        <v>515</v>
      </c>
    </row>
    <row r="1954" spans="8:11" ht="12.75" hidden="1">
      <c r="H1954" s="6">
        <f t="shared" si="67"/>
        <v>0</v>
      </c>
      <c r="I1954" s="24">
        <f t="shared" si="68"/>
        <v>0</v>
      </c>
      <c r="K1954" s="2">
        <v>515</v>
      </c>
    </row>
    <row r="1955" spans="8:11" ht="12.75" hidden="1">
      <c r="H1955" s="6">
        <f t="shared" si="67"/>
        <v>0</v>
      </c>
      <c r="I1955" s="24">
        <f t="shared" si="68"/>
        <v>0</v>
      </c>
      <c r="K1955" s="2">
        <v>515</v>
      </c>
    </row>
    <row r="1956" spans="8:11" ht="12.75" hidden="1">
      <c r="H1956" s="6">
        <f t="shared" si="67"/>
        <v>0</v>
      </c>
      <c r="I1956" s="24">
        <f t="shared" si="68"/>
        <v>0</v>
      </c>
      <c r="K1956" s="2">
        <v>515</v>
      </c>
    </row>
    <row r="1957" spans="8:11" ht="12.75" hidden="1">
      <c r="H1957" s="6">
        <f t="shared" si="67"/>
        <v>0</v>
      </c>
      <c r="I1957" s="24">
        <f t="shared" si="68"/>
        <v>0</v>
      </c>
      <c r="K1957" s="2">
        <v>515</v>
      </c>
    </row>
    <row r="1958" spans="8:11" ht="12.75" hidden="1">
      <c r="H1958" s="6">
        <f t="shared" si="67"/>
        <v>0</v>
      </c>
      <c r="I1958" s="24">
        <f t="shared" si="68"/>
        <v>0</v>
      </c>
      <c r="K1958" s="2">
        <v>515</v>
      </c>
    </row>
    <row r="1959" spans="8:11" ht="12.75" hidden="1">
      <c r="H1959" s="6">
        <f t="shared" si="67"/>
        <v>0</v>
      </c>
      <c r="I1959" s="24">
        <f t="shared" si="68"/>
        <v>0</v>
      </c>
      <c r="K1959" s="2">
        <v>515</v>
      </c>
    </row>
    <row r="1960" spans="8:11" ht="12.75" hidden="1">
      <c r="H1960" s="6">
        <f aca="true" t="shared" si="69" ref="H1960:H2035">H1959-B1960</f>
        <v>0</v>
      </c>
      <c r="I1960" s="24">
        <f t="shared" si="68"/>
        <v>0</v>
      </c>
      <c r="K1960" s="2">
        <v>515</v>
      </c>
    </row>
    <row r="1961" spans="8:11" ht="12.75" hidden="1">
      <c r="H1961" s="6">
        <f t="shared" si="69"/>
        <v>0</v>
      </c>
      <c r="I1961" s="24">
        <f t="shared" si="68"/>
        <v>0</v>
      </c>
      <c r="K1961" s="2">
        <v>515</v>
      </c>
    </row>
    <row r="1962" spans="8:11" ht="12.75" hidden="1">
      <c r="H1962" s="6">
        <f t="shared" si="69"/>
        <v>0</v>
      </c>
      <c r="I1962" s="24">
        <f t="shared" si="68"/>
        <v>0</v>
      </c>
      <c r="K1962" s="2">
        <v>515</v>
      </c>
    </row>
    <row r="1963" spans="8:11" ht="12.75" hidden="1">
      <c r="H1963" s="6">
        <f t="shared" si="69"/>
        <v>0</v>
      </c>
      <c r="I1963" s="24">
        <f t="shared" si="68"/>
        <v>0</v>
      </c>
      <c r="K1963" s="2">
        <v>515</v>
      </c>
    </row>
    <row r="1964" spans="8:11" ht="12.75" hidden="1">
      <c r="H1964" s="6">
        <f t="shared" si="69"/>
        <v>0</v>
      </c>
      <c r="I1964" s="24">
        <f t="shared" si="68"/>
        <v>0</v>
      </c>
      <c r="K1964" s="2">
        <v>515</v>
      </c>
    </row>
    <row r="1965" spans="8:11" ht="12.75" hidden="1">
      <c r="H1965" s="6">
        <f t="shared" si="69"/>
        <v>0</v>
      </c>
      <c r="I1965" s="24">
        <f t="shared" si="68"/>
        <v>0</v>
      </c>
      <c r="K1965" s="2">
        <v>515</v>
      </c>
    </row>
    <row r="1966" spans="8:11" ht="12.75" hidden="1">
      <c r="H1966" s="6">
        <f t="shared" si="69"/>
        <v>0</v>
      </c>
      <c r="I1966" s="24">
        <f t="shared" si="68"/>
        <v>0</v>
      </c>
      <c r="K1966" s="2">
        <v>515</v>
      </c>
    </row>
    <row r="1967" spans="8:11" ht="12.75" hidden="1">
      <c r="H1967" s="6">
        <f t="shared" si="69"/>
        <v>0</v>
      </c>
      <c r="I1967" s="24">
        <f t="shared" si="68"/>
        <v>0</v>
      </c>
      <c r="K1967" s="2">
        <v>515</v>
      </c>
    </row>
    <row r="1968" spans="8:11" ht="12.75" hidden="1">
      <c r="H1968" s="6">
        <f t="shared" si="69"/>
        <v>0</v>
      </c>
      <c r="I1968" s="24">
        <f t="shared" si="68"/>
        <v>0</v>
      </c>
      <c r="K1968" s="2">
        <v>515</v>
      </c>
    </row>
    <row r="1969" spans="8:11" ht="12.75" hidden="1">
      <c r="H1969" s="6">
        <f t="shared" si="69"/>
        <v>0</v>
      </c>
      <c r="I1969" s="24">
        <f t="shared" si="68"/>
        <v>0</v>
      </c>
      <c r="K1969" s="2">
        <v>515</v>
      </c>
    </row>
    <row r="1970" spans="8:11" ht="12.75" hidden="1">
      <c r="H1970" s="6">
        <f t="shared" si="69"/>
        <v>0</v>
      </c>
      <c r="I1970" s="24">
        <f t="shared" si="68"/>
        <v>0</v>
      </c>
      <c r="K1970" s="2">
        <v>515</v>
      </c>
    </row>
    <row r="1971" spans="8:11" ht="12.75" hidden="1">
      <c r="H1971" s="6">
        <f t="shared" si="69"/>
        <v>0</v>
      </c>
      <c r="I1971" s="24">
        <f t="shared" si="68"/>
        <v>0</v>
      </c>
      <c r="K1971" s="2">
        <v>515</v>
      </c>
    </row>
    <row r="1972" spans="8:11" ht="12.75" hidden="1">
      <c r="H1972" s="6">
        <f t="shared" si="69"/>
        <v>0</v>
      </c>
      <c r="I1972" s="24">
        <f t="shared" si="68"/>
        <v>0</v>
      </c>
      <c r="K1972" s="2">
        <v>515</v>
      </c>
    </row>
    <row r="1973" spans="8:11" ht="12.75" hidden="1">
      <c r="H1973" s="6">
        <f t="shared" si="69"/>
        <v>0</v>
      </c>
      <c r="I1973" s="24">
        <f t="shared" si="68"/>
        <v>0</v>
      </c>
      <c r="K1973" s="2">
        <v>515</v>
      </c>
    </row>
    <row r="1974" spans="8:11" ht="12.75" hidden="1">
      <c r="H1974" s="6">
        <f t="shared" si="69"/>
        <v>0</v>
      </c>
      <c r="I1974" s="24">
        <f t="shared" si="68"/>
        <v>0</v>
      </c>
      <c r="K1974" s="2">
        <v>515</v>
      </c>
    </row>
    <row r="1975" spans="8:11" ht="12.75" hidden="1">
      <c r="H1975" s="6">
        <f t="shared" si="69"/>
        <v>0</v>
      </c>
      <c r="I1975" s="24">
        <f t="shared" si="68"/>
        <v>0</v>
      </c>
      <c r="K1975" s="2">
        <v>515</v>
      </c>
    </row>
    <row r="1976" spans="8:11" ht="12.75" hidden="1">
      <c r="H1976" s="6">
        <f t="shared" si="69"/>
        <v>0</v>
      </c>
      <c r="I1976" s="24">
        <f t="shared" si="68"/>
        <v>0</v>
      </c>
      <c r="K1976" s="2">
        <v>515</v>
      </c>
    </row>
    <row r="1977" spans="8:11" ht="12.75" hidden="1">
      <c r="H1977" s="6">
        <f t="shared" si="69"/>
        <v>0</v>
      </c>
      <c r="I1977" s="24">
        <f t="shared" si="68"/>
        <v>0</v>
      </c>
      <c r="K1977" s="2">
        <v>515</v>
      </c>
    </row>
    <row r="1978" spans="8:11" ht="12.75" hidden="1">
      <c r="H1978" s="6">
        <f t="shared" si="69"/>
        <v>0</v>
      </c>
      <c r="I1978" s="24">
        <f t="shared" si="68"/>
        <v>0</v>
      </c>
      <c r="K1978" s="2">
        <v>515</v>
      </c>
    </row>
    <row r="1979" spans="8:11" ht="12.75" hidden="1">
      <c r="H1979" s="6">
        <f t="shared" si="69"/>
        <v>0</v>
      </c>
      <c r="I1979" s="24">
        <f t="shared" si="68"/>
        <v>0</v>
      </c>
      <c r="K1979" s="2">
        <v>515</v>
      </c>
    </row>
    <row r="1980" spans="8:11" ht="12.75" hidden="1">
      <c r="H1980" s="6">
        <f t="shared" si="69"/>
        <v>0</v>
      </c>
      <c r="I1980" s="24">
        <f t="shared" si="68"/>
        <v>0</v>
      </c>
      <c r="K1980" s="2">
        <v>515</v>
      </c>
    </row>
    <row r="1981" spans="8:11" ht="12.75" hidden="1">
      <c r="H1981" s="6">
        <f t="shared" si="69"/>
        <v>0</v>
      </c>
      <c r="I1981" s="24">
        <f t="shared" si="68"/>
        <v>0</v>
      </c>
      <c r="K1981" s="2">
        <v>515</v>
      </c>
    </row>
    <row r="1982" spans="8:11" ht="12.75" hidden="1">
      <c r="H1982" s="6">
        <f t="shared" si="69"/>
        <v>0</v>
      </c>
      <c r="I1982" s="24">
        <f t="shared" si="68"/>
        <v>0</v>
      </c>
      <c r="K1982" s="2">
        <v>515</v>
      </c>
    </row>
    <row r="1983" spans="8:11" ht="12.75" hidden="1">
      <c r="H1983" s="6">
        <f t="shared" si="69"/>
        <v>0</v>
      </c>
      <c r="I1983" s="24">
        <f t="shared" si="68"/>
        <v>0</v>
      </c>
      <c r="K1983" s="2">
        <v>515</v>
      </c>
    </row>
    <row r="1984" spans="8:11" ht="12.75" hidden="1">
      <c r="H1984" s="6">
        <f t="shared" si="69"/>
        <v>0</v>
      </c>
      <c r="I1984" s="24">
        <f t="shared" si="68"/>
        <v>0</v>
      </c>
      <c r="K1984" s="2">
        <v>515</v>
      </c>
    </row>
    <row r="1985" spans="8:11" ht="12.75" hidden="1">
      <c r="H1985" s="6">
        <f t="shared" si="69"/>
        <v>0</v>
      </c>
      <c r="I1985" s="24">
        <f t="shared" si="68"/>
        <v>0</v>
      </c>
      <c r="K1985" s="2">
        <v>515</v>
      </c>
    </row>
    <row r="1986" spans="8:11" ht="12.75" hidden="1">
      <c r="H1986" s="6">
        <f t="shared" si="69"/>
        <v>0</v>
      </c>
      <c r="I1986" s="24">
        <f t="shared" si="68"/>
        <v>0</v>
      </c>
      <c r="K1986" s="2">
        <v>515</v>
      </c>
    </row>
    <row r="1987" spans="8:11" ht="12.75" hidden="1">
      <c r="H1987" s="6">
        <f t="shared" si="69"/>
        <v>0</v>
      </c>
      <c r="I1987" s="24">
        <f t="shared" si="68"/>
        <v>0</v>
      </c>
      <c r="K1987" s="2">
        <v>515</v>
      </c>
    </row>
    <row r="1988" spans="8:11" ht="12.75" hidden="1">
      <c r="H1988" s="6">
        <f t="shared" si="69"/>
        <v>0</v>
      </c>
      <c r="I1988" s="24">
        <f t="shared" si="68"/>
        <v>0</v>
      </c>
      <c r="K1988" s="2">
        <v>515</v>
      </c>
    </row>
    <row r="1989" spans="8:11" ht="12.75" hidden="1">
      <c r="H1989" s="6">
        <f t="shared" si="69"/>
        <v>0</v>
      </c>
      <c r="I1989" s="24">
        <f t="shared" si="68"/>
        <v>0</v>
      </c>
      <c r="K1989" s="2">
        <v>515</v>
      </c>
    </row>
    <row r="1990" spans="8:11" ht="12.75" hidden="1">
      <c r="H1990" s="6">
        <f t="shared" si="69"/>
        <v>0</v>
      </c>
      <c r="I1990" s="24">
        <f t="shared" si="68"/>
        <v>0</v>
      </c>
      <c r="K1990" s="2">
        <v>515</v>
      </c>
    </row>
    <row r="1991" spans="8:11" ht="12.75" hidden="1">
      <c r="H1991" s="6">
        <f t="shared" si="69"/>
        <v>0</v>
      </c>
      <c r="I1991" s="24">
        <f t="shared" si="68"/>
        <v>0</v>
      </c>
      <c r="K1991" s="2">
        <v>515</v>
      </c>
    </row>
    <row r="1992" spans="8:11" ht="12.75" hidden="1">
      <c r="H1992" s="6">
        <f t="shared" si="69"/>
        <v>0</v>
      </c>
      <c r="I1992" s="24">
        <f t="shared" si="68"/>
        <v>0</v>
      </c>
      <c r="K1992" s="2">
        <v>515</v>
      </c>
    </row>
    <row r="1993" spans="8:11" ht="12.75" hidden="1">
      <c r="H1993" s="6">
        <f t="shared" si="69"/>
        <v>0</v>
      </c>
      <c r="I1993" s="24">
        <f t="shared" si="68"/>
        <v>0</v>
      </c>
      <c r="K1993" s="2">
        <v>515</v>
      </c>
    </row>
    <row r="1994" spans="8:11" ht="12.75" hidden="1">
      <c r="H1994" s="6">
        <f t="shared" si="69"/>
        <v>0</v>
      </c>
      <c r="I1994" s="24">
        <f t="shared" si="68"/>
        <v>0</v>
      </c>
      <c r="K1994" s="2">
        <v>515</v>
      </c>
    </row>
    <row r="1995" spans="8:11" ht="12.75" hidden="1">
      <c r="H1995" s="6">
        <f t="shared" si="69"/>
        <v>0</v>
      </c>
      <c r="I1995" s="24">
        <f aca="true" t="shared" si="70" ref="I1995:I2058">+B1995/K1995</f>
        <v>0</v>
      </c>
      <c r="K1995" s="2">
        <v>515</v>
      </c>
    </row>
    <row r="1996" spans="8:11" ht="12.75" hidden="1">
      <c r="H1996" s="6">
        <f t="shared" si="69"/>
        <v>0</v>
      </c>
      <c r="I1996" s="24">
        <f t="shared" si="70"/>
        <v>0</v>
      </c>
      <c r="K1996" s="2">
        <v>515</v>
      </c>
    </row>
    <row r="1997" spans="8:11" ht="12.75" hidden="1">
      <c r="H1997" s="6">
        <f t="shared" si="69"/>
        <v>0</v>
      </c>
      <c r="I1997" s="24">
        <f t="shared" si="70"/>
        <v>0</v>
      </c>
      <c r="K1997" s="2">
        <v>515</v>
      </c>
    </row>
    <row r="1998" spans="8:11" ht="12.75" hidden="1">
      <c r="H1998" s="6">
        <f t="shared" si="69"/>
        <v>0</v>
      </c>
      <c r="I1998" s="24">
        <f t="shared" si="70"/>
        <v>0</v>
      </c>
      <c r="K1998" s="2">
        <v>515</v>
      </c>
    </row>
    <row r="1999" spans="8:11" ht="12.75" hidden="1">
      <c r="H1999" s="6">
        <f t="shared" si="69"/>
        <v>0</v>
      </c>
      <c r="I1999" s="24">
        <f t="shared" si="70"/>
        <v>0</v>
      </c>
      <c r="K1999" s="2">
        <v>515</v>
      </c>
    </row>
    <row r="2000" spans="8:11" ht="12.75" hidden="1">
      <c r="H2000" s="6">
        <f t="shared" si="69"/>
        <v>0</v>
      </c>
      <c r="I2000" s="24">
        <f t="shared" si="70"/>
        <v>0</v>
      </c>
      <c r="K2000" s="2">
        <v>515</v>
      </c>
    </row>
    <row r="2001" spans="8:11" ht="12.75" hidden="1">
      <c r="H2001" s="6">
        <f t="shared" si="69"/>
        <v>0</v>
      </c>
      <c r="I2001" s="24">
        <f t="shared" si="70"/>
        <v>0</v>
      </c>
      <c r="K2001" s="2">
        <v>515</v>
      </c>
    </row>
    <row r="2002" spans="8:11" ht="12.75" hidden="1">
      <c r="H2002" s="6">
        <f t="shared" si="69"/>
        <v>0</v>
      </c>
      <c r="I2002" s="24">
        <f t="shared" si="70"/>
        <v>0</v>
      </c>
      <c r="K2002" s="2">
        <v>515</v>
      </c>
    </row>
    <row r="2003" spans="8:11" ht="12.75" hidden="1">
      <c r="H2003" s="6">
        <f t="shared" si="69"/>
        <v>0</v>
      </c>
      <c r="I2003" s="24">
        <f t="shared" si="70"/>
        <v>0</v>
      </c>
      <c r="K2003" s="2">
        <v>515</v>
      </c>
    </row>
    <row r="2004" spans="8:11" ht="12.75" hidden="1">
      <c r="H2004" s="6">
        <f t="shared" si="69"/>
        <v>0</v>
      </c>
      <c r="I2004" s="24">
        <f t="shared" si="70"/>
        <v>0</v>
      </c>
      <c r="K2004" s="2">
        <v>515</v>
      </c>
    </row>
    <row r="2005" spans="8:11" ht="12.75" hidden="1">
      <c r="H2005" s="6">
        <f t="shared" si="69"/>
        <v>0</v>
      </c>
      <c r="I2005" s="24">
        <f t="shared" si="70"/>
        <v>0</v>
      </c>
      <c r="K2005" s="2">
        <v>515</v>
      </c>
    </row>
    <row r="2006" spans="8:11" ht="12.75" hidden="1">
      <c r="H2006" s="6">
        <f t="shared" si="69"/>
        <v>0</v>
      </c>
      <c r="I2006" s="24">
        <f t="shared" si="70"/>
        <v>0</v>
      </c>
      <c r="K2006" s="2">
        <v>515</v>
      </c>
    </row>
    <row r="2007" spans="8:11" ht="12.75" hidden="1">
      <c r="H2007" s="6">
        <f t="shared" si="69"/>
        <v>0</v>
      </c>
      <c r="I2007" s="24">
        <f t="shared" si="70"/>
        <v>0</v>
      </c>
      <c r="K2007" s="2">
        <v>515</v>
      </c>
    </row>
    <row r="2008" spans="8:11" ht="12.75" hidden="1">
      <c r="H2008" s="6">
        <f t="shared" si="69"/>
        <v>0</v>
      </c>
      <c r="I2008" s="24">
        <f t="shared" si="70"/>
        <v>0</v>
      </c>
      <c r="K2008" s="2">
        <v>515</v>
      </c>
    </row>
    <row r="2009" spans="8:11" ht="12.75" hidden="1">
      <c r="H2009" s="6">
        <f t="shared" si="69"/>
        <v>0</v>
      </c>
      <c r="I2009" s="24">
        <f t="shared" si="70"/>
        <v>0</v>
      </c>
      <c r="K2009" s="2">
        <v>515</v>
      </c>
    </row>
    <row r="2010" spans="8:11" ht="12.75" hidden="1">
      <c r="H2010" s="6">
        <f t="shared" si="69"/>
        <v>0</v>
      </c>
      <c r="I2010" s="24">
        <f t="shared" si="70"/>
        <v>0</v>
      </c>
      <c r="K2010" s="2">
        <v>515</v>
      </c>
    </row>
    <row r="2011" spans="8:11" ht="12.75" hidden="1">
      <c r="H2011" s="6">
        <f t="shared" si="69"/>
        <v>0</v>
      </c>
      <c r="I2011" s="24">
        <f t="shared" si="70"/>
        <v>0</v>
      </c>
      <c r="K2011" s="2">
        <v>515</v>
      </c>
    </row>
    <row r="2012" spans="8:11" ht="12.75" hidden="1">
      <c r="H2012" s="6">
        <f t="shared" si="69"/>
        <v>0</v>
      </c>
      <c r="I2012" s="24">
        <f t="shared" si="70"/>
        <v>0</v>
      </c>
      <c r="K2012" s="2">
        <v>515</v>
      </c>
    </row>
    <row r="2013" spans="8:11" ht="12.75" hidden="1">
      <c r="H2013" s="6">
        <f t="shared" si="69"/>
        <v>0</v>
      </c>
      <c r="I2013" s="24">
        <f t="shared" si="70"/>
        <v>0</v>
      </c>
      <c r="K2013" s="2">
        <v>515</v>
      </c>
    </row>
    <row r="2014" spans="8:11" ht="12.75" hidden="1">
      <c r="H2014" s="6">
        <f t="shared" si="69"/>
        <v>0</v>
      </c>
      <c r="I2014" s="24">
        <f t="shared" si="70"/>
        <v>0</v>
      </c>
      <c r="K2014" s="2">
        <v>515</v>
      </c>
    </row>
    <row r="2015" spans="8:11" ht="12.75" hidden="1">
      <c r="H2015" s="6">
        <f t="shared" si="69"/>
        <v>0</v>
      </c>
      <c r="I2015" s="24">
        <f t="shared" si="70"/>
        <v>0</v>
      </c>
      <c r="K2015" s="2">
        <v>515</v>
      </c>
    </row>
    <row r="2016" spans="8:11" ht="12.75" hidden="1">
      <c r="H2016" s="6">
        <f t="shared" si="69"/>
        <v>0</v>
      </c>
      <c r="I2016" s="24">
        <f t="shared" si="70"/>
        <v>0</v>
      </c>
      <c r="K2016" s="2">
        <v>515</v>
      </c>
    </row>
    <row r="2017" spans="8:11" ht="12.75" hidden="1">
      <c r="H2017" s="6">
        <f t="shared" si="69"/>
        <v>0</v>
      </c>
      <c r="I2017" s="24">
        <f t="shared" si="70"/>
        <v>0</v>
      </c>
      <c r="K2017" s="2">
        <v>515</v>
      </c>
    </row>
    <row r="2018" spans="8:11" ht="12.75" hidden="1">
      <c r="H2018" s="6">
        <f t="shared" si="69"/>
        <v>0</v>
      </c>
      <c r="I2018" s="24">
        <f t="shared" si="70"/>
        <v>0</v>
      </c>
      <c r="K2018" s="2">
        <v>515</v>
      </c>
    </row>
    <row r="2019" spans="8:11" ht="12.75" hidden="1">
      <c r="H2019" s="6">
        <f t="shared" si="69"/>
        <v>0</v>
      </c>
      <c r="I2019" s="24">
        <f t="shared" si="70"/>
        <v>0</v>
      </c>
      <c r="K2019" s="2">
        <v>515</v>
      </c>
    </row>
    <row r="2020" spans="8:11" ht="12.75" hidden="1">
      <c r="H2020" s="6">
        <f t="shared" si="69"/>
        <v>0</v>
      </c>
      <c r="I2020" s="24">
        <f t="shared" si="70"/>
        <v>0</v>
      </c>
      <c r="K2020" s="2">
        <v>515</v>
      </c>
    </row>
    <row r="2021" spans="8:11" ht="12.75" hidden="1">
      <c r="H2021" s="6">
        <f t="shared" si="69"/>
        <v>0</v>
      </c>
      <c r="I2021" s="24">
        <f t="shared" si="70"/>
        <v>0</v>
      </c>
      <c r="K2021" s="2">
        <v>515</v>
      </c>
    </row>
    <row r="2022" spans="8:11" ht="12.75" hidden="1">
      <c r="H2022" s="6">
        <f t="shared" si="69"/>
        <v>0</v>
      </c>
      <c r="I2022" s="24">
        <f t="shared" si="70"/>
        <v>0</v>
      </c>
      <c r="K2022" s="2">
        <v>515</v>
      </c>
    </row>
    <row r="2023" spans="8:11" ht="12.75" hidden="1">
      <c r="H2023" s="6">
        <f t="shared" si="69"/>
        <v>0</v>
      </c>
      <c r="I2023" s="24">
        <f t="shared" si="70"/>
        <v>0</v>
      </c>
      <c r="K2023" s="2">
        <v>515</v>
      </c>
    </row>
    <row r="2024" spans="8:11" ht="12.75" hidden="1">
      <c r="H2024" s="6">
        <f t="shared" si="69"/>
        <v>0</v>
      </c>
      <c r="I2024" s="24">
        <f t="shared" si="70"/>
        <v>0</v>
      </c>
      <c r="K2024" s="2">
        <v>515</v>
      </c>
    </row>
    <row r="2025" spans="8:11" ht="12.75" hidden="1">
      <c r="H2025" s="6">
        <f t="shared" si="69"/>
        <v>0</v>
      </c>
      <c r="I2025" s="24">
        <f t="shared" si="70"/>
        <v>0</v>
      </c>
      <c r="K2025" s="2">
        <v>515</v>
      </c>
    </row>
    <row r="2026" spans="8:11" ht="12.75" hidden="1">
      <c r="H2026" s="6">
        <f t="shared" si="69"/>
        <v>0</v>
      </c>
      <c r="I2026" s="24">
        <f t="shared" si="70"/>
        <v>0</v>
      </c>
      <c r="K2026" s="2">
        <v>515</v>
      </c>
    </row>
    <row r="2027" spans="8:11" ht="12.75" hidden="1">
      <c r="H2027" s="6">
        <f t="shared" si="69"/>
        <v>0</v>
      </c>
      <c r="I2027" s="24">
        <f t="shared" si="70"/>
        <v>0</v>
      </c>
      <c r="K2027" s="2">
        <v>515</v>
      </c>
    </row>
    <row r="2028" spans="8:11" ht="12.75" hidden="1">
      <c r="H2028" s="6">
        <f t="shared" si="69"/>
        <v>0</v>
      </c>
      <c r="I2028" s="24">
        <f t="shared" si="70"/>
        <v>0</v>
      </c>
      <c r="K2028" s="2">
        <v>515</v>
      </c>
    </row>
    <row r="2029" spans="8:11" ht="12.75" hidden="1">
      <c r="H2029" s="6">
        <f t="shared" si="69"/>
        <v>0</v>
      </c>
      <c r="I2029" s="24">
        <f t="shared" si="70"/>
        <v>0</v>
      </c>
      <c r="K2029" s="2">
        <v>515</v>
      </c>
    </row>
    <row r="2030" spans="8:11" ht="12.75" hidden="1">
      <c r="H2030" s="6">
        <f t="shared" si="69"/>
        <v>0</v>
      </c>
      <c r="I2030" s="24">
        <f t="shared" si="70"/>
        <v>0</v>
      </c>
      <c r="K2030" s="2">
        <v>515</v>
      </c>
    </row>
    <row r="2031" spans="8:11" ht="12.75" hidden="1">
      <c r="H2031" s="6">
        <f t="shared" si="69"/>
        <v>0</v>
      </c>
      <c r="I2031" s="24">
        <f t="shared" si="70"/>
        <v>0</v>
      </c>
      <c r="K2031" s="2">
        <v>515</v>
      </c>
    </row>
    <row r="2032" spans="8:11" ht="12.75" hidden="1">
      <c r="H2032" s="6">
        <f t="shared" si="69"/>
        <v>0</v>
      </c>
      <c r="I2032" s="24">
        <f t="shared" si="70"/>
        <v>0</v>
      </c>
      <c r="K2032" s="2">
        <v>515</v>
      </c>
    </row>
    <row r="2033" spans="8:11" ht="12.75" hidden="1">
      <c r="H2033" s="6">
        <f t="shared" si="69"/>
        <v>0</v>
      </c>
      <c r="I2033" s="24">
        <f t="shared" si="70"/>
        <v>0</v>
      </c>
      <c r="K2033" s="2">
        <v>515</v>
      </c>
    </row>
    <row r="2034" spans="8:11" ht="12.75" hidden="1">
      <c r="H2034" s="6">
        <f t="shared" si="69"/>
        <v>0</v>
      </c>
      <c r="I2034" s="24">
        <f t="shared" si="70"/>
        <v>0</v>
      </c>
      <c r="K2034" s="2">
        <v>515</v>
      </c>
    </row>
    <row r="2035" spans="8:11" ht="12.75" hidden="1">
      <c r="H2035" s="6">
        <f t="shared" si="69"/>
        <v>0</v>
      </c>
      <c r="I2035" s="24">
        <f t="shared" si="70"/>
        <v>0</v>
      </c>
      <c r="K2035" s="2">
        <v>515</v>
      </c>
    </row>
    <row r="2036" spans="8:11" ht="12.75" hidden="1">
      <c r="H2036" s="6">
        <f aca="true" t="shared" si="71" ref="H2036:H2088">H2035-B2036</f>
        <v>0</v>
      </c>
      <c r="I2036" s="24">
        <f t="shared" si="70"/>
        <v>0</v>
      </c>
      <c r="K2036" s="2">
        <v>515</v>
      </c>
    </row>
    <row r="2037" spans="8:11" ht="12.75" hidden="1">
      <c r="H2037" s="6">
        <f t="shared" si="71"/>
        <v>0</v>
      </c>
      <c r="I2037" s="24">
        <f t="shared" si="70"/>
        <v>0</v>
      </c>
      <c r="K2037" s="2">
        <v>515</v>
      </c>
    </row>
    <row r="2038" spans="8:11" ht="12.75" hidden="1">
      <c r="H2038" s="6">
        <f t="shared" si="71"/>
        <v>0</v>
      </c>
      <c r="I2038" s="24">
        <f t="shared" si="70"/>
        <v>0</v>
      </c>
      <c r="K2038" s="2">
        <v>515</v>
      </c>
    </row>
    <row r="2039" spans="8:11" ht="12.75" hidden="1">
      <c r="H2039" s="6">
        <f t="shared" si="71"/>
        <v>0</v>
      </c>
      <c r="I2039" s="24">
        <f t="shared" si="70"/>
        <v>0</v>
      </c>
      <c r="K2039" s="2">
        <v>515</v>
      </c>
    </row>
    <row r="2040" spans="8:11" ht="12.75" hidden="1">
      <c r="H2040" s="6">
        <f t="shared" si="71"/>
        <v>0</v>
      </c>
      <c r="I2040" s="24">
        <f t="shared" si="70"/>
        <v>0</v>
      </c>
      <c r="K2040" s="2">
        <v>515</v>
      </c>
    </row>
    <row r="2041" spans="8:11" ht="12.75" hidden="1">
      <c r="H2041" s="6">
        <f t="shared" si="71"/>
        <v>0</v>
      </c>
      <c r="I2041" s="24">
        <f t="shared" si="70"/>
        <v>0</v>
      </c>
      <c r="K2041" s="2">
        <v>515</v>
      </c>
    </row>
    <row r="2042" spans="8:11" ht="12.75" hidden="1">
      <c r="H2042" s="6">
        <f t="shared" si="71"/>
        <v>0</v>
      </c>
      <c r="I2042" s="24">
        <f t="shared" si="70"/>
        <v>0</v>
      </c>
      <c r="K2042" s="2">
        <v>515</v>
      </c>
    </row>
    <row r="2043" spans="8:11" ht="12.75" hidden="1">
      <c r="H2043" s="6">
        <f t="shared" si="71"/>
        <v>0</v>
      </c>
      <c r="I2043" s="24">
        <f t="shared" si="70"/>
        <v>0</v>
      </c>
      <c r="K2043" s="2">
        <v>515</v>
      </c>
    </row>
    <row r="2044" spans="8:11" ht="12.75" hidden="1">
      <c r="H2044" s="6">
        <f t="shared" si="71"/>
        <v>0</v>
      </c>
      <c r="I2044" s="24">
        <f t="shared" si="70"/>
        <v>0</v>
      </c>
      <c r="K2044" s="2">
        <v>515</v>
      </c>
    </row>
    <row r="2045" spans="8:11" ht="12.75" hidden="1">
      <c r="H2045" s="6">
        <f t="shared" si="71"/>
        <v>0</v>
      </c>
      <c r="I2045" s="24">
        <f t="shared" si="70"/>
        <v>0</v>
      </c>
      <c r="K2045" s="2">
        <v>515</v>
      </c>
    </row>
    <row r="2046" spans="8:11" ht="12.75" hidden="1">
      <c r="H2046" s="6">
        <f t="shared" si="71"/>
        <v>0</v>
      </c>
      <c r="I2046" s="24">
        <f t="shared" si="70"/>
        <v>0</v>
      </c>
      <c r="K2046" s="2">
        <v>515</v>
      </c>
    </row>
    <row r="2047" spans="8:11" ht="12.75" hidden="1">
      <c r="H2047" s="6">
        <f t="shared" si="71"/>
        <v>0</v>
      </c>
      <c r="I2047" s="24">
        <f t="shared" si="70"/>
        <v>0</v>
      </c>
      <c r="K2047" s="2">
        <v>515</v>
      </c>
    </row>
    <row r="2048" spans="8:11" ht="12.75" hidden="1">
      <c r="H2048" s="6">
        <f t="shared" si="71"/>
        <v>0</v>
      </c>
      <c r="I2048" s="24">
        <f t="shared" si="70"/>
        <v>0</v>
      </c>
      <c r="K2048" s="2">
        <v>515</v>
      </c>
    </row>
    <row r="2049" spans="8:11" ht="12.75" hidden="1">
      <c r="H2049" s="6">
        <f t="shared" si="71"/>
        <v>0</v>
      </c>
      <c r="I2049" s="24">
        <f t="shared" si="70"/>
        <v>0</v>
      </c>
      <c r="K2049" s="2">
        <v>515</v>
      </c>
    </row>
    <row r="2050" spans="8:11" ht="12.75" hidden="1">
      <c r="H2050" s="6">
        <f t="shared" si="71"/>
        <v>0</v>
      </c>
      <c r="I2050" s="24">
        <f t="shared" si="70"/>
        <v>0</v>
      </c>
      <c r="K2050" s="2">
        <v>515</v>
      </c>
    </row>
    <row r="2051" spans="8:11" ht="12.75" hidden="1">
      <c r="H2051" s="6">
        <f t="shared" si="71"/>
        <v>0</v>
      </c>
      <c r="I2051" s="24">
        <f t="shared" si="70"/>
        <v>0</v>
      </c>
      <c r="K2051" s="2">
        <v>515</v>
      </c>
    </row>
    <row r="2052" spans="8:11" ht="12.75" hidden="1">
      <c r="H2052" s="6">
        <f t="shared" si="71"/>
        <v>0</v>
      </c>
      <c r="I2052" s="24">
        <f t="shared" si="70"/>
        <v>0</v>
      </c>
      <c r="K2052" s="2">
        <v>515</v>
      </c>
    </row>
    <row r="2053" spans="8:11" ht="12.75" hidden="1">
      <c r="H2053" s="6">
        <f t="shared" si="71"/>
        <v>0</v>
      </c>
      <c r="I2053" s="24">
        <f t="shared" si="70"/>
        <v>0</v>
      </c>
      <c r="K2053" s="2">
        <v>515</v>
      </c>
    </row>
    <row r="2054" spans="8:11" ht="12.75" hidden="1">
      <c r="H2054" s="6">
        <f t="shared" si="71"/>
        <v>0</v>
      </c>
      <c r="I2054" s="24">
        <f t="shared" si="70"/>
        <v>0</v>
      </c>
      <c r="K2054" s="2">
        <v>515</v>
      </c>
    </row>
    <row r="2055" spans="8:11" ht="12.75" hidden="1">
      <c r="H2055" s="6">
        <f t="shared" si="71"/>
        <v>0</v>
      </c>
      <c r="I2055" s="24">
        <f t="shared" si="70"/>
        <v>0</v>
      </c>
      <c r="K2055" s="2">
        <v>515</v>
      </c>
    </row>
    <row r="2056" spans="8:11" ht="12.75" hidden="1">
      <c r="H2056" s="6">
        <f t="shared" si="71"/>
        <v>0</v>
      </c>
      <c r="I2056" s="24">
        <f t="shared" si="70"/>
        <v>0</v>
      </c>
      <c r="K2056" s="2">
        <v>515</v>
      </c>
    </row>
    <row r="2057" spans="8:11" ht="12.75" hidden="1">
      <c r="H2057" s="6">
        <f t="shared" si="71"/>
        <v>0</v>
      </c>
      <c r="I2057" s="24">
        <f t="shared" si="70"/>
        <v>0</v>
      </c>
      <c r="K2057" s="2">
        <v>515</v>
      </c>
    </row>
    <row r="2058" spans="8:11" ht="12.75" hidden="1">
      <c r="H2058" s="6">
        <f t="shared" si="71"/>
        <v>0</v>
      </c>
      <c r="I2058" s="24">
        <f t="shared" si="70"/>
        <v>0</v>
      </c>
      <c r="K2058" s="2">
        <v>515</v>
      </c>
    </row>
    <row r="2059" spans="8:11" ht="12.75" hidden="1">
      <c r="H2059" s="6">
        <f t="shared" si="71"/>
        <v>0</v>
      </c>
      <c r="I2059" s="24">
        <f aca="true" t="shared" si="72" ref="I2059:I2122">+B2059/K2059</f>
        <v>0</v>
      </c>
      <c r="K2059" s="2">
        <v>515</v>
      </c>
    </row>
    <row r="2060" spans="8:11" ht="12.75" hidden="1">
      <c r="H2060" s="6">
        <f t="shared" si="71"/>
        <v>0</v>
      </c>
      <c r="I2060" s="24">
        <f t="shared" si="72"/>
        <v>0</v>
      </c>
      <c r="K2060" s="2">
        <v>515</v>
      </c>
    </row>
    <row r="2061" spans="8:11" ht="12.75" hidden="1">
      <c r="H2061" s="6">
        <f t="shared" si="71"/>
        <v>0</v>
      </c>
      <c r="I2061" s="24">
        <f t="shared" si="72"/>
        <v>0</v>
      </c>
      <c r="K2061" s="2">
        <v>515</v>
      </c>
    </row>
    <row r="2062" spans="8:11" ht="12.75" hidden="1">
      <c r="H2062" s="6">
        <f t="shared" si="71"/>
        <v>0</v>
      </c>
      <c r="I2062" s="24">
        <f t="shared" si="72"/>
        <v>0</v>
      </c>
      <c r="K2062" s="2">
        <v>515</v>
      </c>
    </row>
    <row r="2063" spans="8:11" ht="12.75" hidden="1">
      <c r="H2063" s="6">
        <f t="shared" si="71"/>
        <v>0</v>
      </c>
      <c r="I2063" s="24">
        <f t="shared" si="72"/>
        <v>0</v>
      </c>
      <c r="K2063" s="2">
        <v>515</v>
      </c>
    </row>
    <row r="2064" spans="8:11" ht="12.75" hidden="1">
      <c r="H2064" s="6">
        <f t="shared" si="71"/>
        <v>0</v>
      </c>
      <c r="I2064" s="24">
        <f t="shared" si="72"/>
        <v>0</v>
      </c>
      <c r="K2064" s="2">
        <v>515</v>
      </c>
    </row>
    <row r="2065" spans="8:11" ht="12.75" hidden="1">
      <c r="H2065" s="6">
        <f t="shared" si="71"/>
        <v>0</v>
      </c>
      <c r="I2065" s="24">
        <f t="shared" si="72"/>
        <v>0</v>
      </c>
      <c r="K2065" s="2">
        <v>515</v>
      </c>
    </row>
    <row r="2066" spans="8:11" ht="12.75" hidden="1">
      <c r="H2066" s="6">
        <f t="shared" si="71"/>
        <v>0</v>
      </c>
      <c r="I2066" s="24">
        <f t="shared" si="72"/>
        <v>0</v>
      </c>
      <c r="K2066" s="2">
        <v>515</v>
      </c>
    </row>
    <row r="2067" spans="8:11" ht="12.75" hidden="1">
      <c r="H2067" s="6">
        <f t="shared" si="71"/>
        <v>0</v>
      </c>
      <c r="I2067" s="24">
        <f t="shared" si="72"/>
        <v>0</v>
      </c>
      <c r="K2067" s="2">
        <v>515</v>
      </c>
    </row>
    <row r="2068" spans="8:11" ht="12.75" hidden="1">
      <c r="H2068" s="6">
        <f t="shared" si="71"/>
        <v>0</v>
      </c>
      <c r="I2068" s="24">
        <f t="shared" si="72"/>
        <v>0</v>
      </c>
      <c r="K2068" s="2">
        <v>515</v>
      </c>
    </row>
    <row r="2069" spans="8:11" ht="12.75" hidden="1">
      <c r="H2069" s="6">
        <f t="shared" si="71"/>
        <v>0</v>
      </c>
      <c r="I2069" s="24">
        <f t="shared" si="72"/>
        <v>0</v>
      </c>
      <c r="K2069" s="2">
        <v>515</v>
      </c>
    </row>
    <row r="2070" spans="8:11" ht="12.75" hidden="1">
      <c r="H2070" s="6">
        <f t="shared" si="71"/>
        <v>0</v>
      </c>
      <c r="I2070" s="24">
        <f t="shared" si="72"/>
        <v>0</v>
      </c>
      <c r="K2070" s="2">
        <v>515</v>
      </c>
    </row>
    <row r="2071" spans="8:11" ht="12.75" hidden="1">
      <c r="H2071" s="6">
        <f t="shared" si="71"/>
        <v>0</v>
      </c>
      <c r="I2071" s="24">
        <f t="shared" si="72"/>
        <v>0</v>
      </c>
      <c r="K2071" s="2">
        <v>515</v>
      </c>
    </row>
    <row r="2072" spans="8:11" ht="12.75" hidden="1">
      <c r="H2072" s="6">
        <f t="shared" si="71"/>
        <v>0</v>
      </c>
      <c r="I2072" s="24">
        <f t="shared" si="72"/>
        <v>0</v>
      </c>
      <c r="K2072" s="2">
        <v>515</v>
      </c>
    </row>
    <row r="2073" spans="8:11" ht="12.75" hidden="1">
      <c r="H2073" s="6">
        <f t="shared" si="71"/>
        <v>0</v>
      </c>
      <c r="I2073" s="24">
        <f t="shared" si="72"/>
        <v>0</v>
      </c>
      <c r="K2073" s="2">
        <v>515</v>
      </c>
    </row>
    <row r="2074" spans="8:11" ht="12.75" hidden="1">
      <c r="H2074" s="6">
        <f t="shared" si="71"/>
        <v>0</v>
      </c>
      <c r="I2074" s="24">
        <f t="shared" si="72"/>
        <v>0</v>
      </c>
      <c r="K2074" s="2">
        <v>515</v>
      </c>
    </row>
    <row r="2075" spans="8:11" ht="12.75" hidden="1">
      <c r="H2075" s="6">
        <f t="shared" si="71"/>
        <v>0</v>
      </c>
      <c r="I2075" s="24">
        <f t="shared" si="72"/>
        <v>0</v>
      </c>
      <c r="K2075" s="2">
        <v>515</v>
      </c>
    </row>
    <row r="2076" spans="8:11" ht="12.75" hidden="1">
      <c r="H2076" s="6">
        <f t="shared" si="71"/>
        <v>0</v>
      </c>
      <c r="I2076" s="24">
        <f t="shared" si="72"/>
        <v>0</v>
      </c>
      <c r="K2076" s="2">
        <v>515</v>
      </c>
    </row>
    <row r="2077" spans="8:11" ht="12.75" hidden="1">
      <c r="H2077" s="6">
        <f t="shared" si="71"/>
        <v>0</v>
      </c>
      <c r="I2077" s="24">
        <f t="shared" si="72"/>
        <v>0</v>
      </c>
      <c r="K2077" s="2">
        <v>515</v>
      </c>
    </row>
    <row r="2078" spans="8:11" ht="12.75" hidden="1">
      <c r="H2078" s="6">
        <f t="shared" si="71"/>
        <v>0</v>
      </c>
      <c r="I2078" s="24">
        <f t="shared" si="72"/>
        <v>0</v>
      </c>
      <c r="K2078" s="2">
        <v>515</v>
      </c>
    </row>
    <row r="2079" spans="8:11" ht="12.75" hidden="1">
      <c r="H2079" s="6">
        <f t="shared" si="71"/>
        <v>0</v>
      </c>
      <c r="I2079" s="24">
        <f t="shared" si="72"/>
        <v>0</v>
      </c>
      <c r="K2079" s="2">
        <v>515</v>
      </c>
    </row>
    <row r="2080" spans="8:11" ht="12.75" hidden="1">
      <c r="H2080" s="6">
        <f t="shared" si="71"/>
        <v>0</v>
      </c>
      <c r="I2080" s="24">
        <f t="shared" si="72"/>
        <v>0</v>
      </c>
      <c r="K2080" s="2">
        <v>515</v>
      </c>
    </row>
    <row r="2081" spans="8:11" ht="12.75" hidden="1">
      <c r="H2081" s="6">
        <f t="shared" si="71"/>
        <v>0</v>
      </c>
      <c r="I2081" s="24">
        <f t="shared" si="72"/>
        <v>0</v>
      </c>
      <c r="K2081" s="2">
        <v>515</v>
      </c>
    </row>
    <row r="2082" spans="8:11" ht="12.75" hidden="1">
      <c r="H2082" s="6">
        <f t="shared" si="71"/>
        <v>0</v>
      </c>
      <c r="I2082" s="24">
        <f t="shared" si="72"/>
        <v>0</v>
      </c>
      <c r="K2082" s="2">
        <v>515</v>
      </c>
    </row>
    <row r="2083" spans="8:11" ht="12.75" hidden="1">
      <c r="H2083" s="6">
        <f t="shared" si="71"/>
        <v>0</v>
      </c>
      <c r="I2083" s="24">
        <f t="shared" si="72"/>
        <v>0</v>
      </c>
      <c r="K2083" s="2">
        <v>515</v>
      </c>
    </row>
    <row r="2084" spans="8:11" ht="12.75" hidden="1">
      <c r="H2084" s="6">
        <f t="shared" si="71"/>
        <v>0</v>
      </c>
      <c r="I2084" s="24">
        <f t="shared" si="72"/>
        <v>0</v>
      </c>
      <c r="K2084" s="2">
        <v>515</v>
      </c>
    </row>
    <row r="2085" spans="8:11" ht="12.75" hidden="1">
      <c r="H2085" s="6">
        <f t="shared" si="71"/>
        <v>0</v>
      </c>
      <c r="I2085" s="24">
        <f t="shared" si="72"/>
        <v>0</v>
      </c>
      <c r="K2085" s="2">
        <v>515</v>
      </c>
    </row>
    <row r="2086" spans="8:11" ht="12.75" hidden="1">
      <c r="H2086" s="6">
        <f t="shared" si="71"/>
        <v>0</v>
      </c>
      <c r="I2086" s="24">
        <f t="shared" si="72"/>
        <v>0</v>
      </c>
      <c r="K2086" s="2">
        <v>515</v>
      </c>
    </row>
    <row r="2087" spans="8:11" ht="12.75" hidden="1">
      <c r="H2087" s="6">
        <f t="shared" si="71"/>
        <v>0</v>
      </c>
      <c r="I2087" s="24">
        <f t="shared" si="72"/>
        <v>0</v>
      </c>
      <c r="K2087" s="2">
        <v>515</v>
      </c>
    </row>
    <row r="2088" spans="8:11" ht="12.75" hidden="1">
      <c r="H2088" s="6">
        <f t="shared" si="71"/>
        <v>0</v>
      </c>
      <c r="I2088" s="24">
        <f t="shared" si="72"/>
        <v>0</v>
      </c>
      <c r="K2088" s="2">
        <v>515</v>
      </c>
    </row>
    <row r="2089" spans="8:11" ht="12.75" hidden="1">
      <c r="H2089" s="6">
        <f>H2088-B2089</f>
        <v>0</v>
      </c>
      <c r="I2089" s="24">
        <f t="shared" si="72"/>
        <v>0</v>
      </c>
      <c r="K2089" s="2">
        <v>515</v>
      </c>
    </row>
    <row r="2090" spans="8:11" ht="12.75" hidden="1">
      <c r="H2090" s="6">
        <f aca="true" t="shared" si="73" ref="H2090:H2153">H2089-B2090</f>
        <v>0</v>
      </c>
      <c r="I2090" s="24">
        <f t="shared" si="72"/>
        <v>0</v>
      </c>
      <c r="K2090" s="2">
        <v>515</v>
      </c>
    </row>
    <row r="2091" spans="8:11" ht="12.75" hidden="1">
      <c r="H2091" s="6">
        <f t="shared" si="73"/>
        <v>0</v>
      </c>
      <c r="I2091" s="24">
        <f t="shared" si="72"/>
        <v>0</v>
      </c>
      <c r="K2091" s="2">
        <v>515</v>
      </c>
    </row>
    <row r="2092" spans="8:11" ht="12.75" hidden="1">
      <c r="H2092" s="6">
        <f t="shared" si="73"/>
        <v>0</v>
      </c>
      <c r="I2092" s="24">
        <f t="shared" si="72"/>
        <v>0</v>
      </c>
      <c r="K2092" s="2">
        <v>515</v>
      </c>
    </row>
    <row r="2093" spans="8:11" ht="12.75" hidden="1">
      <c r="H2093" s="6">
        <f t="shared" si="73"/>
        <v>0</v>
      </c>
      <c r="I2093" s="24">
        <f t="shared" si="72"/>
        <v>0</v>
      </c>
      <c r="K2093" s="2">
        <v>515</v>
      </c>
    </row>
    <row r="2094" spans="8:11" ht="12.75" hidden="1">
      <c r="H2094" s="6">
        <f t="shared" si="73"/>
        <v>0</v>
      </c>
      <c r="I2094" s="24">
        <f t="shared" si="72"/>
        <v>0</v>
      </c>
      <c r="K2094" s="2">
        <v>515</v>
      </c>
    </row>
    <row r="2095" spans="8:11" ht="12.75" hidden="1">
      <c r="H2095" s="6">
        <f t="shared" si="73"/>
        <v>0</v>
      </c>
      <c r="I2095" s="24">
        <f t="shared" si="72"/>
        <v>0</v>
      </c>
      <c r="K2095" s="2">
        <v>515</v>
      </c>
    </row>
    <row r="2096" spans="8:11" ht="12.75" hidden="1">
      <c r="H2096" s="6">
        <f t="shared" si="73"/>
        <v>0</v>
      </c>
      <c r="I2096" s="24">
        <f t="shared" si="72"/>
        <v>0</v>
      </c>
      <c r="K2096" s="2">
        <v>515</v>
      </c>
    </row>
    <row r="2097" spans="8:11" ht="12.75" hidden="1">
      <c r="H2097" s="6">
        <f t="shared" si="73"/>
        <v>0</v>
      </c>
      <c r="I2097" s="24">
        <f t="shared" si="72"/>
        <v>0</v>
      </c>
      <c r="K2097" s="2">
        <v>515</v>
      </c>
    </row>
    <row r="2098" spans="8:11" ht="12.75" hidden="1">
      <c r="H2098" s="6">
        <f t="shared" si="73"/>
        <v>0</v>
      </c>
      <c r="I2098" s="24">
        <f t="shared" si="72"/>
        <v>0</v>
      </c>
      <c r="K2098" s="2">
        <v>515</v>
      </c>
    </row>
    <row r="2099" spans="8:11" ht="12.75" hidden="1">
      <c r="H2099" s="6">
        <f t="shared" si="73"/>
        <v>0</v>
      </c>
      <c r="I2099" s="24">
        <f t="shared" si="72"/>
        <v>0</v>
      </c>
      <c r="K2099" s="2">
        <v>515</v>
      </c>
    </row>
    <row r="2100" spans="8:11" ht="12.75" hidden="1">
      <c r="H2100" s="6">
        <f t="shared" si="73"/>
        <v>0</v>
      </c>
      <c r="I2100" s="24">
        <f t="shared" si="72"/>
        <v>0</v>
      </c>
      <c r="K2100" s="2">
        <v>515</v>
      </c>
    </row>
    <row r="2101" spans="8:11" ht="12.75" hidden="1">
      <c r="H2101" s="6">
        <f t="shared" si="73"/>
        <v>0</v>
      </c>
      <c r="I2101" s="24">
        <f t="shared" si="72"/>
        <v>0</v>
      </c>
      <c r="K2101" s="2">
        <v>515</v>
      </c>
    </row>
    <row r="2102" spans="8:11" ht="12.75" hidden="1">
      <c r="H2102" s="6">
        <f t="shared" si="73"/>
        <v>0</v>
      </c>
      <c r="I2102" s="24">
        <f t="shared" si="72"/>
        <v>0</v>
      </c>
      <c r="K2102" s="2">
        <v>515</v>
      </c>
    </row>
    <row r="2103" spans="8:11" ht="12.75" hidden="1">
      <c r="H2103" s="6">
        <f t="shared" si="73"/>
        <v>0</v>
      </c>
      <c r="I2103" s="24">
        <f t="shared" si="72"/>
        <v>0</v>
      </c>
      <c r="K2103" s="2">
        <v>515</v>
      </c>
    </row>
    <row r="2104" spans="8:11" ht="12.75" hidden="1">
      <c r="H2104" s="6">
        <f t="shared" si="73"/>
        <v>0</v>
      </c>
      <c r="I2104" s="24">
        <f t="shared" si="72"/>
        <v>0</v>
      </c>
      <c r="K2104" s="2">
        <v>515</v>
      </c>
    </row>
    <row r="2105" spans="8:11" ht="12.75" hidden="1">
      <c r="H2105" s="6">
        <f t="shared" si="73"/>
        <v>0</v>
      </c>
      <c r="I2105" s="24">
        <f t="shared" si="72"/>
        <v>0</v>
      </c>
      <c r="K2105" s="2">
        <v>515</v>
      </c>
    </row>
    <row r="2106" spans="8:11" ht="12.75" hidden="1">
      <c r="H2106" s="6">
        <f t="shared" si="73"/>
        <v>0</v>
      </c>
      <c r="I2106" s="24">
        <f t="shared" si="72"/>
        <v>0</v>
      </c>
      <c r="K2106" s="2">
        <v>515</v>
      </c>
    </row>
    <row r="2107" spans="8:11" ht="12.75" hidden="1">
      <c r="H2107" s="6">
        <f t="shared" si="73"/>
        <v>0</v>
      </c>
      <c r="I2107" s="24">
        <f t="shared" si="72"/>
        <v>0</v>
      </c>
      <c r="K2107" s="2">
        <v>515</v>
      </c>
    </row>
    <row r="2108" spans="8:11" ht="12.75" hidden="1">
      <c r="H2108" s="6">
        <f t="shared" si="73"/>
        <v>0</v>
      </c>
      <c r="I2108" s="24">
        <f t="shared" si="72"/>
        <v>0</v>
      </c>
      <c r="K2108" s="2">
        <v>515</v>
      </c>
    </row>
    <row r="2109" spans="8:11" ht="12.75" hidden="1">
      <c r="H2109" s="6">
        <f t="shared" si="73"/>
        <v>0</v>
      </c>
      <c r="I2109" s="24">
        <f t="shared" si="72"/>
        <v>0</v>
      </c>
      <c r="K2109" s="2">
        <v>515</v>
      </c>
    </row>
    <row r="2110" spans="8:11" ht="12.75" hidden="1">
      <c r="H2110" s="6">
        <f t="shared" si="73"/>
        <v>0</v>
      </c>
      <c r="I2110" s="24">
        <f t="shared" si="72"/>
        <v>0</v>
      </c>
      <c r="K2110" s="2">
        <v>515</v>
      </c>
    </row>
    <row r="2111" spans="8:11" ht="12.75" hidden="1">
      <c r="H2111" s="6">
        <f t="shared" si="73"/>
        <v>0</v>
      </c>
      <c r="I2111" s="24">
        <f t="shared" si="72"/>
        <v>0</v>
      </c>
      <c r="K2111" s="2">
        <v>515</v>
      </c>
    </row>
    <row r="2112" spans="8:11" ht="12.75" hidden="1">
      <c r="H2112" s="6">
        <f t="shared" si="73"/>
        <v>0</v>
      </c>
      <c r="I2112" s="24">
        <f t="shared" si="72"/>
        <v>0</v>
      </c>
      <c r="K2112" s="2">
        <v>515</v>
      </c>
    </row>
    <row r="2113" spans="8:11" ht="12.75" hidden="1">
      <c r="H2113" s="6">
        <f t="shared" si="73"/>
        <v>0</v>
      </c>
      <c r="I2113" s="24">
        <f t="shared" si="72"/>
        <v>0</v>
      </c>
      <c r="K2113" s="2">
        <v>515</v>
      </c>
    </row>
    <row r="2114" spans="8:11" ht="12.75" hidden="1">
      <c r="H2114" s="6">
        <f t="shared" si="73"/>
        <v>0</v>
      </c>
      <c r="I2114" s="24">
        <f t="shared" si="72"/>
        <v>0</v>
      </c>
      <c r="K2114" s="2">
        <v>515</v>
      </c>
    </row>
    <row r="2115" spans="8:11" ht="12.75" hidden="1">
      <c r="H2115" s="6">
        <f t="shared" si="73"/>
        <v>0</v>
      </c>
      <c r="I2115" s="24">
        <f t="shared" si="72"/>
        <v>0</v>
      </c>
      <c r="K2115" s="2">
        <v>515</v>
      </c>
    </row>
    <row r="2116" spans="8:11" ht="12.75" hidden="1">
      <c r="H2116" s="6">
        <f t="shared" si="73"/>
        <v>0</v>
      </c>
      <c r="I2116" s="24">
        <f t="shared" si="72"/>
        <v>0</v>
      </c>
      <c r="K2116" s="2">
        <v>515</v>
      </c>
    </row>
    <row r="2117" spans="8:11" ht="12.75" hidden="1">
      <c r="H2117" s="6">
        <f t="shared" si="73"/>
        <v>0</v>
      </c>
      <c r="I2117" s="24">
        <f t="shared" si="72"/>
        <v>0</v>
      </c>
      <c r="K2117" s="2">
        <v>515</v>
      </c>
    </row>
    <row r="2118" spans="8:11" ht="12.75" hidden="1">
      <c r="H2118" s="6">
        <f t="shared" si="73"/>
        <v>0</v>
      </c>
      <c r="I2118" s="24">
        <f t="shared" si="72"/>
        <v>0</v>
      </c>
      <c r="K2118" s="2">
        <v>515</v>
      </c>
    </row>
    <row r="2119" spans="8:11" ht="12.75" hidden="1">
      <c r="H2119" s="6">
        <f t="shared" si="73"/>
        <v>0</v>
      </c>
      <c r="I2119" s="24">
        <f t="shared" si="72"/>
        <v>0</v>
      </c>
      <c r="K2119" s="2">
        <v>515</v>
      </c>
    </row>
    <row r="2120" spans="8:11" ht="12.75" hidden="1">
      <c r="H2120" s="6">
        <f t="shared" si="73"/>
        <v>0</v>
      </c>
      <c r="I2120" s="24">
        <f t="shared" si="72"/>
        <v>0</v>
      </c>
      <c r="K2120" s="2">
        <v>515</v>
      </c>
    </row>
    <row r="2121" spans="8:11" ht="12.75" hidden="1">
      <c r="H2121" s="6">
        <f t="shared" si="73"/>
        <v>0</v>
      </c>
      <c r="I2121" s="24">
        <f t="shared" si="72"/>
        <v>0</v>
      </c>
      <c r="K2121" s="2">
        <v>515</v>
      </c>
    </row>
    <row r="2122" spans="8:11" ht="12.75" hidden="1">
      <c r="H2122" s="6">
        <f t="shared" si="73"/>
        <v>0</v>
      </c>
      <c r="I2122" s="24">
        <f t="shared" si="72"/>
        <v>0</v>
      </c>
      <c r="K2122" s="2">
        <v>515</v>
      </c>
    </row>
    <row r="2123" spans="8:11" ht="12.75" hidden="1">
      <c r="H2123" s="6">
        <f t="shared" si="73"/>
        <v>0</v>
      </c>
      <c r="I2123" s="24">
        <f aca="true" t="shared" si="74" ref="I2123:I2169">+B2123/K2123</f>
        <v>0</v>
      </c>
      <c r="K2123" s="2">
        <v>515</v>
      </c>
    </row>
    <row r="2124" spans="8:11" ht="12.75" hidden="1">
      <c r="H2124" s="6">
        <f t="shared" si="73"/>
        <v>0</v>
      </c>
      <c r="I2124" s="24">
        <f t="shared" si="74"/>
        <v>0</v>
      </c>
      <c r="K2124" s="2">
        <v>515</v>
      </c>
    </row>
    <row r="2125" spans="8:11" ht="12.75" hidden="1">
      <c r="H2125" s="6">
        <f t="shared" si="73"/>
        <v>0</v>
      </c>
      <c r="I2125" s="24">
        <f t="shared" si="74"/>
        <v>0</v>
      </c>
      <c r="K2125" s="2">
        <v>515</v>
      </c>
    </row>
    <row r="2126" spans="8:11" ht="12.75" hidden="1">
      <c r="H2126" s="6">
        <f t="shared" si="73"/>
        <v>0</v>
      </c>
      <c r="I2126" s="24">
        <f t="shared" si="74"/>
        <v>0</v>
      </c>
      <c r="K2126" s="2">
        <v>515</v>
      </c>
    </row>
    <row r="2127" spans="8:11" ht="12.75" hidden="1">
      <c r="H2127" s="6">
        <f t="shared" si="73"/>
        <v>0</v>
      </c>
      <c r="I2127" s="24">
        <f t="shared" si="74"/>
        <v>0</v>
      </c>
      <c r="K2127" s="2">
        <v>515</v>
      </c>
    </row>
    <row r="2128" spans="8:11" ht="12.75" hidden="1">
      <c r="H2128" s="6">
        <f t="shared" si="73"/>
        <v>0</v>
      </c>
      <c r="I2128" s="24">
        <f t="shared" si="74"/>
        <v>0</v>
      </c>
      <c r="K2128" s="2">
        <v>515</v>
      </c>
    </row>
    <row r="2129" spans="8:11" ht="12.75" hidden="1">
      <c r="H2129" s="6">
        <f t="shared" si="73"/>
        <v>0</v>
      </c>
      <c r="I2129" s="24">
        <f t="shared" si="74"/>
        <v>0</v>
      </c>
      <c r="K2129" s="2">
        <v>515</v>
      </c>
    </row>
    <row r="2130" spans="8:11" ht="12.75" hidden="1">
      <c r="H2130" s="6">
        <f t="shared" si="73"/>
        <v>0</v>
      </c>
      <c r="I2130" s="24">
        <f t="shared" si="74"/>
        <v>0</v>
      </c>
      <c r="K2130" s="2">
        <v>515</v>
      </c>
    </row>
    <row r="2131" spans="8:11" ht="12.75" hidden="1">
      <c r="H2131" s="6">
        <f t="shared" si="73"/>
        <v>0</v>
      </c>
      <c r="I2131" s="24">
        <f t="shared" si="74"/>
        <v>0</v>
      </c>
      <c r="K2131" s="2">
        <v>515</v>
      </c>
    </row>
    <row r="2132" spans="8:11" ht="12.75" hidden="1">
      <c r="H2132" s="6">
        <f t="shared" si="73"/>
        <v>0</v>
      </c>
      <c r="I2132" s="24">
        <f t="shared" si="74"/>
        <v>0</v>
      </c>
      <c r="K2132" s="2">
        <v>515</v>
      </c>
    </row>
    <row r="2133" spans="8:11" ht="12.75" hidden="1">
      <c r="H2133" s="6">
        <f t="shared" si="73"/>
        <v>0</v>
      </c>
      <c r="I2133" s="24">
        <f t="shared" si="74"/>
        <v>0</v>
      </c>
      <c r="K2133" s="2">
        <v>515</v>
      </c>
    </row>
    <row r="2134" spans="8:11" ht="12.75" hidden="1">
      <c r="H2134" s="6">
        <f t="shared" si="73"/>
        <v>0</v>
      </c>
      <c r="I2134" s="24">
        <f t="shared" si="74"/>
        <v>0</v>
      </c>
      <c r="K2134" s="2">
        <v>515</v>
      </c>
    </row>
    <row r="2135" spans="8:11" ht="12.75" hidden="1">
      <c r="H2135" s="6">
        <f t="shared" si="73"/>
        <v>0</v>
      </c>
      <c r="I2135" s="24">
        <f t="shared" si="74"/>
        <v>0</v>
      </c>
      <c r="K2135" s="2">
        <v>515</v>
      </c>
    </row>
    <row r="2136" spans="8:11" ht="12.75" hidden="1">
      <c r="H2136" s="6">
        <f t="shared" si="73"/>
        <v>0</v>
      </c>
      <c r="I2136" s="24">
        <f t="shared" si="74"/>
        <v>0</v>
      </c>
      <c r="K2136" s="2">
        <v>515</v>
      </c>
    </row>
    <row r="2137" spans="8:11" ht="12.75" hidden="1">
      <c r="H2137" s="6">
        <f t="shared" si="73"/>
        <v>0</v>
      </c>
      <c r="I2137" s="24">
        <f t="shared" si="74"/>
        <v>0</v>
      </c>
      <c r="K2137" s="2">
        <v>515</v>
      </c>
    </row>
    <row r="2138" spans="8:11" ht="12.75" hidden="1">
      <c r="H2138" s="6">
        <f t="shared" si="73"/>
        <v>0</v>
      </c>
      <c r="I2138" s="24">
        <f t="shared" si="74"/>
        <v>0</v>
      </c>
      <c r="K2138" s="2">
        <v>515</v>
      </c>
    </row>
    <row r="2139" spans="8:11" ht="12.75" hidden="1">
      <c r="H2139" s="6">
        <f t="shared" si="73"/>
        <v>0</v>
      </c>
      <c r="I2139" s="24">
        <f t="shared" si="74"/>
        <v>0</v>
      </c>
      <c r="K2139" s="2">
        <v>515</v>
      </c>
    </row>
    <row r="2140" spans="8:11" ht="12.75" hidden="1">
      <c r="H2140" s="6">
        <f t="shared" si="73"/>
        <v>0</v>
      </c>
      <c r="I2140" s="24">
        <f t="shared" si="74"/>
        <v>0</v>
      </c>
      <c r="K2140" s="2">
        <v>515</v>
      </c>
    </row>
    <row r="2141" spans="8:11" ht="12.75" hidden="1">
      <c r="H2141" s="6">
        <f t="shared" si="73"/>
        <v>0</v>
      </c>
      <c r="I2141" s="24">
        <f t="shared" si="74"/>
        <v>0</v>
      </c>
      <c r="K2141" s="2">
        <v>515</v>
      </c>
    </row>
    <row r="2142" spans="8:11" ht="12.75" hidden="1">
      <c r="H2142" s="6">
        <f t="shared" si="73"/>
        <v>0</v>
      </c>
      <c r="I2142" s="24">
        <f t="shared" si="74"/>
        <v>0</v>
      </c>
      <c r="K2142" s="2">
        <v>515</v>
      </c>
    </row>
    <row r="2143" spans="8:11" ht="12.75" hidden="1">
      <c r="H2143" s="6">
        <f t="shared" si="73"/>
        <v>0</v>
      </c>
      <c r="I2143" s="24">
        <f t="shared" si="74"/>
        <v>0</v>
      </c>
      <c r="K2143" s="2">
        <v>515</v>
      </c>
    </row>
    <row r="2144" spans="8:11" ht="12.75" hidden="1">
      <c r="H2144" s="6">
        <f t="shared" si="73"/>
        <v>0</v>
      </c>
      <c r="I2144" s="24">
        <f t="shared" si="74"/>
        <v>0</v>
      </c>
      <c r="K2144" s="2">
        <v>515</v>
      </c>
    </row>
    <row r="2145" spans="8:11" ht="12.75" hidden="1">
      <c r="H2145" s="6">
        <f t="shared" si="73"/>
        <v>0</v>
      </c>
      <c r="I2145" s="24">
        <f t="shared" si="74"/>
        <v>0</v>
      </c>
      <c r="K2145" s="2">
        <v>515</v>
      </c>
    </row>
    <row r="2146" spans="8:11" ht="12.75" hidden="1">
      <c r="H2146" s="6">
        <f t="shared" si="73"/>
        <v>0</v>
      </c>
      <c r="I2146" s="24">
        <f t="shared" si="74"/>
        <v>0</v>
      </c>
      <c r="K2146" s="2">
        <v>515</v>
      </c>
    </row>
    <row r="2147" spans="8:11" ht="12.75" hidden="1">
      <c r="H2147" s="6">
        <f t="shared" si="73"/>
        <v>0</v>
      </c>
      <c r="I2147" s="24">
        <f t="shared" si="74"/>
        <v>0</v>
      </c>
      <c r="K2147" s="2">
        <v>515</v>
      </c>
    </row>
    <row r="2148" spans="8:11" ht="12.75" hidden="1">
      <c r="H2148" s="6">
        <f t="shared" si="73"/>
        <v>0</v>
      </c>
      <c r="I2148" s="24">
        <f t="shared" si="74"/>
        <v>0</v>
      </c>
      <c r="K2148" s="2">
        <v>515</v>
      </c>
    </row>
    <row r="2149" spans="8:11" ht="12.75" hidden="1">
      <c r="H2149" s="6">
        <f t="shared" si="73"/>
        <v>0</v>
      </c>
      <c r="I2149" s="24">
        <f t="shared" si="74"/>
        <v>0</v>
      </c>
      <c r="K2149" s="2">
        <v>515</v>
      </c>
    </row>
    <row r="2150" spans="8:11" ht="12.75" hidden="1">
      <c r="H2150" s="6">
        <f t="shared" si="73"/>
        <v>0</v>
      </c>
      <c r="I2150" s="24">
        <f t="shared" si="74"/>
        <v>0</v>
      </c>
      <c r="K2150" s="2">
        <v>515</v>
      </c>
    </row>
    <row r="2151" spans="8:11" ht="12.75" hidden="1">
      <c r="H2151" s="6">
        <f t="shared" si="73"/>
        <v>0</v>
      </c>
      <c r="I2151" s="24">
        <f t="shared" si="74"/>
        <v>0</v>
      </c>
      <c r="K2151" s="2">
        <v>515</v>
      </c>
    </row>
    <row r="2152" spans="8:11" ht="12.75" hidden="1">
      <c r="H2152" s="6">
        <f t="shared" si="73"/>
        <v>0</v>
      </c>
      <c r="I2152" s="24">
        <f t="shared" si="74"/>
        <v>0</v>
      </c>
      <c r="K2152" s="2">
        <v>515</v>
      </c>
    </row>
    <row r="2153" spans="8:11" ht="12.75" hidden="1">
      <c r="H2153" s="6">
        <f t="shared" si="73"/>
        <v>0</v>
      </c>
      <c r="I2153" s="24">
        <f t="shared" si="74"/>
        <v>0</v>
      </c>
      <c r="K2153" s="2">
        <v>515</v>
      </c>
    </row>
    <row r="2154" spans="8:11" ht="12.75" hidden="1">
      <c r="H2154" s="6">
        <f aca="true" t="shared" si="75" ref="H2154:H2169">H2153-B2154</f>
        <v>0</v>
      </c>
      <c r="I2154" s="24">
        <f t="shared" si="74"/>
        <v>0</v>
      </c>
      <c r="K2154" s="2">
        <v>515</v>
      </c>
    </row>
    <row r="2155" spans="8:11" ht="12.75" hidden="1">
      <c r="H2155" s="6">
        <f t="shared" si="75"/>
        <v>0</v>
      </c>
      <c r="I2155" s="24">
        <f t="shared" si="74"/>
        <v>0</v>
      </c>
      <c r="K2155" s="2">
        <v>515</v>
      </c>
    </row>
    <row r="2156" spans="8:11" ht="12.75" hidden="1">
      <c r="H2156" s="6">
        <f t="shared" si="75"/>
        <v>0</v>
      </c>
      <c r="I2156" s="24">
        <f t="shared" si="74"/>
        <v>0</v>
      </c>
      <c r="K2156" s="2">
        <v>515</v>
      </c>
    </row>
    <row r="2157" spans="8:11" ht="12.75" hidden="1">
      <c r="H2157" s="6">
        <f t="shared" si="75"/>
        <v>0</v>
      </c>
      <c r="I2157" s="24">
        <f t="shared" si="74"/>
        <v>0</v>
      </c>
      <c r="K2157" s="2">
        <v>515</v>
      </c>
    </row>
    <row r="2158" spans="8:11" ht="12.75" hidden="1">
      <c r="H2158" s="6">
        <f t="shared" si="75"/>
        <v>0</v>
      </c>
      <c r="I2158" s="24">
        <f t="shared" si="74"/>
        <v>0</v>
      </c>
      <c r="K2158" s="2">
        <v>515</v>
      </c>
    </row>
    <row r="2159" spans="8:11" ht="12.75" hidden="1">
      <c r="H2159" s="6">
        <f t="shared" si="75"/>
        <v>0</v>
      </c>
      <c r="I2159" s="24">
        <f t="shared" si="74"/>
        <v>0</v>
      </c>
      <c r="K2159" s="2">
        <v>515</v>
      </c>
    </row>
    <row r="2160" spans="8:11" ht="12.75" hidden="1">
      <c r="H2160" s="6">
        <f t="shared" si="75"/>
        <v>0</v>
      </c>
      <c r="I2160" s="24">
        <f t="shared" si="74"/>
        <v>0</v>
      </c>
      <c r="K2160" s="2">
        <v>515</v>
      </c>
    </row>
    <row r="2161" spans="8:11" ht="12.75" hidden="1">
      <c r="H2161" s="6">
        <f t="shared" si="75"/>
        <v>0</v>
      </c>
      <c r="I2161" s="24">
        <f t="shared" si="74"/>
        <v>0</v>
      </c>
      <c r="K2161" s="2">
        <v>515</v>
      </c>
    </row>
    <row r="2162" spans="8:11" ht="12.75" hidden="1">
      <c r="H2162" s="6">
        <f t="shared" si="75"/>
        <v>0</v>
      </c>
      <c r="I2162" s="24">
        <f t="shared" si="74"/>
        <v>0</v>
      </c>
      <c r="K2162" s="2">
        <v>515</v>
      </c>
    </row>
    <row r="2163" spans="8:11" ht="12.75" hidden="1">
      <c r="H2163" s="6">
        <f t="shared" si="75"/>
        <v>0</v>
      </c>
      <c r="I2163" s="24">
        <f t="shared" si="74"/>
        <v>0</v>
      </c>
      <c r="K2163" s="2">
        <v>515</v>
      </c>
    </row>
    <row r="2164" spans="8:11" ht="12.75" hidden="1">
      <c r="H2164" s="6">
        <f t="shared" si="75"/>
        <v>0</v>
      </c>
      <c r="I2164" s="24">
        <f t="shared" si="74"/>
        <v>0</v>
      </c>
      <c r="K2164" s="2">
        <v>515</v>
      </c>
    </row>
    <row r="2165" spans="8:11" ht="12.75" hidden="1">
      <c r="H2165" s="6">
        <f t="shared" si="75"/>
        <v>0</v>
      </c>
      <c r="I2165" s="24">
        <f t="shared" si="74"/>
        <v>0</v>
      </c>
      <c r="K2165" s="2">
        <v>515</v>
      </c>
    </row>
    <row r="2166" spans="8:11" ht="12.75" hidden="1">
      <c r="H2166" s="6">
        <f t="shared" si="75"/>
        <v>0</v>
      </c>
      <c r="I2166" s="24">
        <f t="shared" si="74"/>
        <v>0</v>
      </c>
      <c r="K2166" s="2">
        <v>515</v>
      </c>
    </row>
    <row r="2167" spans="8:11" ht="12.75" hidden="1">
      <c r="H2167" s="6">
        <f t="shared" si="75"/>
        <v>0</v>
      </c>
      <c r="I2167" s="24">
        <f t="shared" si="74"/>
        <v>0</v>
      </c>
      <c r="K2167" s="2">
        <v>515</v>
      </c>
    </row>
    <row r="2168" spans="8:11" ht="12.75" hidden="1">
      <c r="H2168" s="6">
        <f t="shared" si="75"/>
        <v>0</v>
      </c>
      <c r="I2168" s="24">
        <f t="shared" si="74"/>
        <v>0</v>
      </c>
      <c r="K2168" s="2">
        <v>515</v>
      </c>
    </row>
    <row r="2169" spans="8:11" ht="12.75" hidden="1">
      <c r="H2169" s="6">
        <f t="shared" si="75"/>
        <v>0</v>
      </c>
      <c r="I2169" s="24">
        <f t="shared" si="74"/>
        <v>0</v>
      </c>
      <c r="K2169" s="2">
        <v>515</v>
      </c>
    </row>
    <row r="2170" ht="12.75" hidden="1">
      <c r="K2170" s="2">
        <v>515</v>
      </c>
    </row>
    <row r="2171" ht="12.75" hidden="1">
      <c r="K2171" s="2">
        <v>515</v>
      </c>
    </row>
    <row r="2172" ht="12.75" hidden="1">
      <c r="K2172" s="2">
        <v>515</v>
      </c>
    </row>
    <row r="2173" ht="12.75" hidden="1">
      <c r="K2173" s="2">
        <v>515</v>
      </c>
    </row>
    <row r="2174" ht="12.75" hidden="1">
      <c r="K2174" s="2">
        <v>515</v>
      </c>
    </row>
    <row r="2175" ht="12.75" hidden="1">
      <c r="K2175" s="2">
        <v>515</v>
      </c>
    </row>
    <row r="2176" ht="12.75" hidden="1">
      <c r="K2176" s="2">
        <v>515</v>
      </c>
    </row>
    <row r="2177" ht="12.75" hidden="1">
      <c r="K2177" s="2">
        <v>515</v>
      </c>
    </row>
    <row r="2178" ht="12.75" hidden="1">
      <c r="K2178" s="2">
        <v>515</v>
      </c>
    </row>
    <row r="2179" ht="12.75" hidden="1">
      <c r="K2179" s="2">
        <v>515</v>
      </c>
    </row>
    <row r="2180" ht="12.75" hidden="1">
      <c r="K2180" s="2">
        <v>515</v>
      </c>
    </row>
    <row r="2181" ht="12.75" hidden="1">
      <c r="K2181" s="2">
        <v>515</v>
      </c>
    </row>
    <row r="2182" ht="12.75" hidden="1">
      <c r="K2182" s="2">
        <v>515</v>
      </c>
    </row>
    <row r="2183" ht="12.75" hidden="1">
      <c r="K2183" s="2">
        <v>515</v>
      </c>
    </row>
    <row r="2184" ht="12.75" hidden="1">
      <c r="K2184" s="2">
        <v>515</v>
      </c>
    </row>
    <row r="2185" ht="12.75" hidden="1">
      <c r="K2185" s="2">
        <v>515</v>
      </c>
    </row>
    <row r="2186" ht="12.75" hidden="1">
      <c r="K2186" s="2">
        <v>515</v>
      </c>
    </row>
    <row r="2187" ht="12.75" hidden="1">
      <c r="K2187" s="2">
        <v>515</v>
      </c>
    </row>
    <row r="2188" ht="12.75" hidden="1">
      <c r="K2188" s="2">
        <v>515</v>
      </c>
    </row>
    <row r="2189" ht="12.75" hidden="1">
      <c r="K2189" s="2">
        <v>515</v>
      </c>
    </row>
    <row r="2190" ht="12.75" hidden="1">
      <c r="K2190" s="2">
        <v>515</v>
      </c>
    </row>
    <row r="2191" ht="12.75" hidden="1">
      <c r="K2191" s="2">
        <v>515</v>
      </c>
    </row>
    <row r="2192" ht="12.75" hidden="1">
      <c r="K2192" s="2">
        <v>515</v>
      </c>
    </row>
    <row r="2193" ht="12.75" hidden="1">
      <c r="K2193" s="2">
        <v>515</v>
      </c>
    </row>
    <row r="2194" ht="12.75" hidden="1">
      <c r="K2194" s="2">
        <v>515</v>
      </c>
    </row>
    <row r="2195" ht="12.75" hidden="1">
      <c r="K2195" s="2">
        <v>515</v>
      </c>
    </row>
    <row r="2196" ht="12.75" hidden="1">
      <c r="K2196" s="2">
        <v>515</v>
      </c>
    </row>
    <row r="2197" ht="12.75" hidden="1">
      <c r="K2197" s="2">
        <v>515</v>
      </c>
    </row>
    <row r="2198" ht="12.75" hidden="1">
      <c r="K2198" s="2">
        <v>515</v>
      </c>
    </row>
    <row r="2199" ht="12.75" hidden="1">
      <c r="K2199" s="2">
        <v>515</v>
      </c>
    </row>
    <row r="2200" ht="12.75" hidden="1">
      <c r="K2200" s="2">
        <v>515</v>
      </c>
    </row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2007-03-28T10:45:58Z</dcterms:modified>
  <cp:category/>
  <cp:version/>
  <cp:contentType/>
  <cp:contentStatus/>
</cp:coreProperties>
</file>