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rch 2010-Summary" sheetId="1" r:id="rId1"/>
    <sheet name="March 2010-Detailed" sheetId="2" r:id="rId2"/>
  </sheets>
  <definedNames>
    <definedName name="_xlnm.Print_Titles" localSheetId="1">'March 2010-Detailed'!$1:$4</definedName>
    <definedName name="_xlnm.Print_Titles" localSheetId="0">'March 2010-Summary'!$1:$4</definedName>
  </definedNames>
  <calcPr fullCalcOnLoad="1"/>
</workbook>
</file>

<file path=xl/comments1.xml><?xml version="1.0" encoding="utf-8"?>
<comments xmlns="http://schemas.openxmlformats.org/spreadsheetml/2006/main">
  <authors>
    <author>sirri</author>
  </authors>
  <commentList>
    <comment ref="B1330" authorId="0">
      <text>
        <r>
          <rPr>
            <b/>
            <sz val="8"/>
            <rFont val="Tahoma"/>
            <family val="0"/>
          </rPr>
          <t>user: $300 transferred by western union</t>
        </r>
        <r>
          <rPr>
            <sz val="8"/>
            <rFont val="Tahoma"/>
            <family val="0"/>
          </rPr>
          <t xml:space="preserve">
</t>
        </r>
      </text>
    </comment>
    <comment ref="B1331" authorId="0">
      <text>
        <r>
          <rPr>
            <b/>
            <sz val="8"/>
            <rFont val="Tahoma"/>
            <family val="0"/>
          </rPr>
          <t>user:$ 650 given to Ofir in Qatar</t>
        </r>
        <r>
          <rPr>
            <sz val="8"/>
            <rFont val="Tahoma"/>
            <family val="0"/>
          </rPr>
          <t xml:space="preserve">
$650 x 470=305,500cfa</t>
        </r>
      </text>
    </comment>
  </commentList>
</comments>
</file>

<file path=xl/comments2.xml><?xml version="1.0" encoding="utf-8"?>
<comments xmlns="http://schemas.openxmlformats.org/spreadsheetml/2006/main">
  <authors>
    <author>ARREY</author>
    <author>Sone</author>
    <author>Valued Packard Bell Customer</author>
    <author>Aim? </author>
    <author>NKWETTA AJONG FELIX</author>
    <author>user</author>
    <author>media</author>
    <author>MEDIA</author>
    <author>sirri</author>
    <author>management</author>
  </authors>
  <commentList>
    <comment ref="C34" authorId="0">
      <text>
        <r>
          <rPr>
            <b/>
            <sz val="8"/>
            <rFont val="Tahoma"/>
            <family val="0"/>
          </rPr>
          <t>i66: by clando.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i66: Bought drinks to Lazare, informant and self.</t>
        </r>
        <r>
          <rPr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0"/>
          </rPr>
          <t>i66: Bought drinks to Papa Pango, informant and self.</t>
        </r>
        <r>
          <rPr>
            <sz val="8"/>
            <rFont val="Tahoma"/>
            <family val="0"/>
          </rPr>
          <t xml:space="preserve">
</t>
        </r>
      </text>
    </comment>
    <comment ref="C73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Special taxi - for attempted operation in Yaounde on turtle shell.</t>
        </r>
      </text>
    </comment>
    <comment ref="C74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for Njomo - DGRE Yaounde for attempted operation in Yaounde on turtle shell.</t>
        </r>
      </text>
    </comment>
    <comment ref="C89" authorId="0">
      <text>
        <r>
          <rPr>
            <b/>
            <sz val="8"/>
            <rFont val="Tahoma"/>
            <family val="0"/>
          </rPr>
          <t>i33 : by clando</t>
        </r>
        <r>
          <rPr>
            <sz val="8"/>
            <rFont val="Tahoma"/>
            <family val="0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0"/>
          </rPr>
          <t>i33 : bougth drinks to informant Maxime and Eboue</t>
        </r>
        <r>
          <rPr>
            <sz val="8"/>
            <rFont val="Tahoma"/>
            <family val="0"/>
          </rPr>
          <t xml:space="preserve">
</t>
        </r>
      </text>
    </comment>
    <comment ref="C112" authorId="0">
      <text>
        <r>
          <rPr>
            <b/>
            <sz val="8"/>
            <rFont val="Tahoma"/>
            <family val="0"/>
          </rPr>
          <t>i33 : bougth drinks to informat FRANIS and Cecile</t>
        </r>
        <r>
          <rPr>
            <sz val="8"/>
            <rFont val="Tahoma"/>
            <family val="0"/>
          </rPr>
          <t xml:space="preserve">
</t>
        </r>
      </text>
    </comment>
    <comment ref="C121" authorId="0">
      <text>
        <r>
          <rPr>
            <b/>
            <sz val="8"/>
            <rFont val="Tahoma"/>
            <family val="0"/>
          </rPr>
          <t>i35 : By byke</t>
        </r>
        <r>
          <rPr>
            <sz val="8"/>
            <rFont val="Tahoma"/>
            <family val="0"/>
          </rPr>
          <t xml:space="preserve">
</t>
        </r>
      </text>
    </comment>
    <comment ref="C122" authorId="0">
      <text>
        <r>
          <rPr>
            <b/>
            <sz val="8"/>
            <rFont val="Tahoma"/>
            <family val="0"/>
          </rPr>
          <t>i35 : by byke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0"/>
          </rPr>
          <t>i35 : By Byke</t>
        </r>
        <r>
          <rPr>
            <sz val="8"/>
            <rFont val="Tahoma"/>
            <family val="0"/>
          </rPr>
          <t xml:space="preserve">
</t>
        </r>
      </text>
    </comment>
    <comment ref="C152" authorId="0">
      <text>
        <r>
          <rPr>
            <b/>
            <sz val="8"/>
            <rFont val="Tahoma"/>
            <family val="0"/>
          </rPr>
          <t>i35 : Bought Drinks To Bernard, Pierre, and Simon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 xml:space="preserve">i35 : Bought Drinks To </t>
        </r>
        <r>
          <rPr>
            <sz val="8"/>
            <rFont val="Tahoma"/>
            <family val="0"/>
          </rPr>
          <t xml:space="preserve">
two persons Edimo and Maxim, Informants.</t>
        </r>
      </text>
    </comment>
    <comment ref="C188" authorId="0">
      <text>
        <r>
          <rPr>
            <b/>
            <sz val="8"/>
            <rFont val="Tahoma"/>
            <family val="0"/>
          </rPr>
          <t>i66: Bought Drinks to Bolango, Yves and self.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 xml:space="preserve">i33 : Investigation on a dealer in elephant in yaounde one day mission  </t>
        </r>
        <r>
          <rPr>
            <sz val="8"/>
            <rFont val="Tahoma"/>
            <family val="0"/>
          </rPr>
          <t xml:space="preserve">
</t>
        </r>
      </text>
    </comment>
    <comment ref="C225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Could not get a cheaper hotel especially as the Prime Minister was being awaited with many people in town to receive him.</t>
        </r>
      </text>
    </comment>
    <comment ref="C226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Could not get a cheaper hotel especially as the Prime Minister was being awaited with many people in town to receive him.</t>
        </r>
      </text>
    </comment>
    <comment ref="C247" authorId="0">
      <text>
        <r>
          <rPr>
            <b/>
            <sz val="8"/>
            <rFont val="Tahoma"/>
            <family val="0"/>
          </rPr>
          <t>i35 : upstation-mile2 :200, 
mile2-Babanki: 600,
 Babanki-mile2: 600,
 mile2- Ntarikon:200,
 Ntarikon-Bafut: 300,
 Bafut-Ntarikon:300, 
Ntarikon-upstation:300. 
total = 2300</t>
        </r>
        <r>
          <rPr>
            <sz val="8"/>
            <rFont val="Tahoma"/>
            <family val="0"/>
          </rPr>
          <t xml:space="preserve">
</t>
        </r>
      </text>
    </comment>
    <comment ref="C262" authorId="0">
      <text>
        <r>
          <rPr>
            <b/>
            <sz val="8"/>
            <rFont val="Tahoma"/>
            <family val="0"/>
          </rPr>
          <t>i35 : Bought drinks to two persons, Audy , informants.</t>
        </r>
        <r>
          <rPr>
            <sz val="8"/>
            <rFont val="Tahoma"/>
            <family val="0"/>
          </rPr>
          <t xml:space="preserve">
</t>
        </r>
      </text>
    </comment>
    <comment ref="C294" authorId="0">
      <text>
        <r>
          <rPr>
            <b/>
            <sz val="8"/>
            <rFont val="Tahoma"/>
            <family val="0"/>
          </rPr>
          <t>i33 : bougth driks to informant Nguebidiay and Chantal</t>
        </r>
        <r>
          <rPr>
            <sz val="8"/>
            <rFont val="Tahoma"/>
            <family val="0"/>
          </rPr>
          <t xml:space="preserve">
</t>
        </r>
      </text>
    </comment>
    <comment ref="C295" authorId="0">
      <text>
        <r>
          <rPr>
            <b/>
            <sz val="8"/>
            <rFont val="Tahoma"/>
            <family val="0"/>
          </rPr>
          <t>i33 : bougth drinks to infomant Rober,Enam and Etien</t>
        </r>
        <r>
          <rPr>
            <sz val="8"/>
            <rFont val="Tahoma"/>
            <family val="0"/>
          </rPr>
          <t xml:space="preserve">
</t>
        </r>
      </text>
    </comment>
    <comment ref="C329" authorId="0">
      <text>
        <r>
          <rPr>
            <b/>
            <sz val="8"/>
            <rFont val="Tahoma"/>
            <family val="0"/>
          </rPr>
          <t>i66: Bought drinks to Pascal and Jean informants and self.</t>
        </r>
        <r>
          <rPr>
            <sz val="8"/>
            <rFont val="Tahoma"/>
            <family val="0"/>
          </rPr>
          <t xml:space="preserve">
</t>
        </r>
      </text>
    </comment>
    <comment ref="C338" authorId="0">
      <text>
        <r>
          <rPr>
            <b/>
            <sz val="8"/>
            <rFont val="Tahoma"/>
            <family val="0"/>
          </rPr>
          <t>i7: by clando</t>
        </r>
        <r>
          <rPr>
            <sz val="8"/>
            <rFont val="Tahoma"/>
            <family val="0"/>
          </rPr>
          <t xml:space="preserve">
</t>
        </r>
      </text>
    </comment>
    <comment ref="C339" authorId="0">
      <text>
        <r>
          <rPr>
            <b/>
            <sz val="8"/>
            <rFont val="Tahoma"/>
            <family val="0"/>
          </rPr>
          <t>i7: by clando</t>
        </r>
        <r>
          <rPr>
            <sz val="8"/>
            <rFont val="Tahoma"/>
            <family val="0"/>
          </rPr>
          <t xml:space="preserve">
</t>
        </r>
      </text>
    </comment>
    <comment ref="C340" authorId="0">
      <text>
        <r>
          <rPr>
            <b/>
            <sz val="8"/>
            <rFont val="Tahoma"/>
            <family val="0"/>
          </rPr>
          <t>i7: by clando</t>
        </r>
        <r>
          <rPr>
            <sz val="8"/>
            <rFont val="Tahoma"/>
            <family val="0"/>
          </rPr>
          <t xml:space="preserve">
</t>
        </r>
      </text>
    </comment>
    <comment ref="C341" authorId="0">
      <text>
        <r>
          <rPr>
            <b/>
            <sz val="8"/>
            <rFont val="Tahoma"/>
            <family val="0"/>
          </rPr>
          <t>i7: by clando</t>
        </r>
        <r>
          <rPr>
            <sz val="8"/>
            <rFont val="Tahoma"/>
            <family val="0"/>
          </rPr>
          <t xml:space="preserve">
</t>
        </r>
      </text>
    </comment>
    <comment ref="C342" authorId="0">
      <text>
        <r>
          <rPr>
            <b/>
            <sz val="8"/>
            <rFont val="Tahoma"/>
            <family val="0"/>
          </rPr>
          <t>i7: By clando.</t>
        </r>
        <r>
          <rPr>
            <sz val="8"/>
            <rFont val="Tahoma"/>
            <family val="0"/>
          </rPr>
          <t xml:space="preserve">
Returning late at 20h</t>
        </r>
      </text>
    </comment>
    <comment ref="C363" authorId="0">
      <text>
        <r>
          <rPr>
            <b/>
            <sz val="8"/>
            <rFont val="Tahoma"/>
            <family val="0"/>
          </rPr>
          <t>i7: Bought Drinks to Francis and Marie</t>
        </r>
        <r>
          <rPr>
            <sz val="8"/>
            <rFont val="Tahoma"/>
            <family val="0"/>
          </rPr>
          <t xml:space="preserve">
</t>
        </r>
      </text>
    </comment>
    <comment ref="C364" authorId="0">
      <text>
        <r>
          <rPr>
            <b/>
            <sz val="8"/>
            <rFont val="Tahoma"/>
            <family val="0"/>
          </rPr>
          <t>i7: Boughtdrinks to Patrice and Pol</t>
        </r>
        <r>
          <rPr>
            <b/>
            <sz val="8"/>
            <rFont val="Tahoma"/>
            <family val="2"/>
          </rPr>
          <t>è</t>
        </r>
        <r>
          <rPr>
            <b/>
            <sz val="8"/>
            <rFont val="Tahoma"/>
            <family val="0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C400" authorId="0">
      <text>
        <r>
          <rPr>
            <b/>
            <sz val="8"/>
            <rFont val="Tahoma"/>
            <family val="0"/>
          </rPr>
          <t>i33 : Investigation on a dealer in protected Specie.  One day mission in yaounde.</t>
        </r>
        <r>
          <rPr>
            <sz val="8"/>
            <rFont val="Tahoma"/>
            <family val="0"/>
          </rPr>
          <t xml:space="preserve">
</t>
        </r>
      </text>
    </comment>
    <comment ref="C445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for Didier - DGRE Yaounde for attempted operation in Yaounde on turtle shell.</t>
        </r>
      </text>
    </comment>
    <comment ref="C999" authorId="0">
      <text>
        <r>
          <rPr>
            <b/>
            <sz val="8"/>
            <rFont val="Tahoma"/>
            <family val="0"/>
          </rPr>
          <t>Abumbi: Kribi Operations</t>
        </r>
        <r>
          <rPr>
            <sz val="8"/>
            <rFont val="Tahoma"/>
            <family val="0"/>
          </rPr>
          <t xml:space="preserve">
</t>
        </r>
      </text>
    </comment>
    <comment ref="C1000" authorId="0">
      <text>
        <r>
          <rPr>
            <b/>
            <sz val="8"/>
            <rFont val="Tahoma"/>
            <family val="0"/>
          </rPr>
          <t>Abumbi: Kribi Operations</t>
        </r>
        <r>
          <rPr>
            <sz val="8"/>
            <rFont val="Tahoma"/>
            <family val="0"/>
          </rPr>
          <t xml:space="preserve">
</t>
        </r>
      </text>
    </comment>
    <comment ref="C1001" authorId="0">
      <text>
        <r>
          <rPr>
            <b/>
            <sz val="8"/>
            <rFont val="Tahoma"/>
            <family val="0"/>
          </rPr>
          <t>Abumbi: Kribi Operations</t>
        </r>
        <r>
          <rPr>
            <sz val="8"/>
            <rFont val="Tahoma"/>
            <family val="0"/>
          </rPr>
          <t xml:space="preserve">
</t>
        </r>
      </text>
    </comment>
    <comment ref="C1002" authorId="0">
      <text>
        <r>
          <rPr>
            <b/>
            <sz val="8"/>
            <rFont val="Tahoma"/>
            <family val="0"/>
          </rPr>
          <t>Abumbi: Kribi Operations</t>
        </r>
        <r>
          <rPr>
            <sz val="8"/>
            <rFont val="Tahoma"/>
            <family val="0"/>
          </rPr>
          <t xml:space="preserve">
</t>
        </r>
      </text>
    </comment>
    <comment ref="C1015" authorId="0">
      <text>
        <r>
          <rPr>
            <b/>
            <sz val="8"/>
            <rFont val="Tahoma"/>
            <family val="0"/>
          </rPr>
          <t>abumbi: Special taxi with informant for 2 hours within town.</t>
        </r>
        <r>
          <rPr>
            <sz val="8"/>
            <rFont val="Tahoma"/>
            <family val="0"/>
          </rPr>
          <t xml:space="preserve">
</t>
        </r>
      </text>
    </comment>
    <comment ref="C1016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special taxi used during and after operation in Kribi - 3 hours</t>
        </r>
      </text>
    </comment>
    <comment ref="C1040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Ella Ella John Samuel for operation in Kribi resulting into the arrest of 2 dealers and the seizure of 14 turtle shells</t>
        </r>
      </text>
    </comment>
    <comment ref="C1041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Foumane Ndo Benoit for operation in Kribi resulting into the arrest of 2 dealers and the seizure of 14 turtle shells</t>
        </r>
      </text>
    </comment>
    <comment ref="C1042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ToAsse Jean Jacques for operation in Kribi resulting into the arrest of 2 dealers and the seizure of 14 turtle shells</t>
        </r>
      </text>
    </comment>
    <comment ref="C1046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Drinks for team after operation in Kribi as encouragement for more work planned for the following day</t>
        </r>
      </text>
    </comment>
    <comment ref="C107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Operation Kribi</t>
        </r>
      </text>
    </comment>
    <comment ref="C1102" authorId="0">
      <text>
        <r>
          <rPr>
            <b/>
            <sz val="8"/>
            <rFont val="Tahoma"/>
            <family val="0"/>
          </rPr>
          <t>Aime called RCA:</t>
        </r>
        <r>
          <rPr>
            <sz val="8"/>
            <rFont val="Tahoma"/>
            <family val="0"/>
          </rPr>
          <t xml:space="preserve">
</t>
        </r>
      </text>
    </comment>
    <comment ref="C1137" authorId="0">
      <text>
        <r>
          <rPr>
            <b/>
            <sz val="8"/>
            <rFont val="Tahoma"/>
            <family val="0"/>
          </rPr>
          <t>Djimi: Call State Counsel, Follow-up of Sama Case.</t>
        </r>
        <r>
          <rPr>
            <sz val="8"/>
            <rFont val="Tahoma"/>
            <family val="0"/>
          </rPr>
          <t xml:space="preserve">
</t>
        </r>
      </text>
    </comment>
    <comment ref="C1138" authorId="0">
      <text>
        <r>
          <rPr>
            <b/>
            <sz val="8"/>
            <rFont val="Tahoma"/>
            <family val="0"/>
          </rPr>
          <t>Djimi: called investigator on the sama case</t>
        </r>
        <r>
          <rPr>
            <sz val="8"/>
            <rFont val="Tahoma"/>
            <family val="0"/>
          </rPr>
          <t xml:space="preserve">
</t>
        </r>
      </text>
    </comment>
    <comment ref="C1140" authorId="0">
      <text>
        <r>
          <rPr>
            <b/>
            <sz val="8"/>
            <rFont val="Tahoma"/>
            <family val="0"/>
          </rPr>
          <t>Tchengueu:</t>
        </r>
        <r>
          <rPr>
            <sz val="8"/>
            <rFont val="Tahoma"/>
            <family val="0"/>
          </rPr>
          <t xml:space="preserve">
Follow-up Parrot Case Douala.</t>
        </r>
      </text>
    </comment>
    <comment ref="C1144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update to ofir</t>
        </r>
      </text>
    </comment>
    <comment ref="C1145" authorId="2">
      <text>
        <r>
          <rPr>
            <b/>
            <sz val="8"/>
            <rFont val="Tahoma"/>
            <family val="2"/>
          </rPr>
          <t xml:space="preserve">Alain:In Kribi update to Ofir </t>
        </r>
      </text>
    </comment>
    <comment ref="C1146" authorId="3">
      <text>
        <r>
          <rPr>
            <b/>
            <sz val="8"/>
            <rFont val="Tahoma"/>
            <family val="2"/>
          </rPr>
          <t>Aimé : to check the Email send by Naftali</t>
        </r>
        <r>
          <rPr>
            <sz val="8"/>
            <rFont val="Tahoma"/>
            <family val="2"/>
          </rPr>
          <t xml:space="preserve">
</t>
        </r>
      </text>
    </comment>
    <comment ref="C1170" authorId="3">
      <text>
        <r>
          <rPr>
            <b/>
            <sz val="8"/>
            <rFont val="Tahoma"/>
            <family val="2"/>
          </rPr>
          <t>Rollin : feulling the car of the west Regional delegation for the mooving to Dschang fo the  case of Feudjo and Djeukeng</t>
        </r>
        <r>
          <rPr>
            <sz val="8"/>
            <rFont val="Tahoma"/>
            <family val="2"/>
          </rPr>
          <t xml:space="preserve">
</t>
        </r>
      </text>
    </comment>
    <comment ref="C1184" authorId="3">
      <text>
        <r>
          <rPr>
            <b/>
            <sz val="8"/>
            <rFont val="Tahoma"/>
            <family val="2"/>
          </rPr>
          <t>Felix:  had a breakdown and took another car, informed ofir</t>
        </r>
        <r>
          <rPr>
            <sz val="8"/>
            <rFont val="Tahoma"/>
            <family val="2"/>
          </rPr>
          <t xml:space="preserve">
</t>
        </r>
      </text>
    </comment>
    <comment ref="C1196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in yde, arrived at almost 12.00pm</t>
        </r>
      </text>
    </comment>
    <comment ref="C1203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in yde, arrived at almost 12.00pm</t>
        </r>
      </text>
    </comment>
    <comment ref="C1210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local transport to come to office before travelling and in Kribi</t>
        </r>
      </text>
    </comment>
    <comment ref="C1213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day of operation</t>
        </r>
      </text>
    </comment>
    <comment ref="C1215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when to La Lobe falls to investigate on dealers in sea tortoise shells </t>
        </r>
      </text>
    </comment>
    <comment ref="C1217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hired taxi for one hour to bring suspects to state counsel, no vehicle available at the delegation</t>
        </r>
      </text>
    </comment>
    <comment ref="C1252" authorId="3">
      <text>
        <r>
          <rPr>
            <b/>
            <sz val="8"/>
            <rFont val="Tahoma"/>
            <family val="2"/>
          </rPr>
          <t>Aimé : local transport in Yaounde before to travel and in Abong-bang</t>
        </r>
        <r>
          <rPr>
            <sz val="8"/>
            <rFont val="Tahoma"/>
            <family val="2"/>
          </rPr>
          <t xml:space="preserve">
</t>
        </r>
      </text>
    </comment>
    <comment ref="C1309" authorId="3">
      <text>
        <r>
          <rPr>
            <b/>
            <sz val="8"/>
            <rFont val="Tahoma"/>
            <family val="0"/>
          </rPr>
          <t>Felix : arrive in Yaounde late in night</t>
        </r>
        <r>
          <rPr>
            <sz val="8"/>
            <rFont val="Tahoma"/>
            <family val="0"/>
          </rPr>
          <t xml:space="preserve">
</t>
        </r>
      </text>
    </comment>
    <comment ref="C1360" authorId="3">
      <text>
        <r>
          <rPr>
            <b/>
            <sz val="8"/>
            <rFont val="Tahoma"/>
            <family val="2"/>
          </rPr>
          <t>Aimé : Mineral water at Ntui</t>
        </r>
        <r>
          <rPr>
            <sz val="8"/>
            <rFont val="Tahoma"/>
            <family val="2"/>
          </rPr>
          <t xml:space="preserve">
</t>
        </r>
      </text>
    </comment>
    <comment ref="C1362" authorId="3">
      <text>
        <r>
          <rPr>
            <b/>
            <sz val="8"/>
            <rFont val="Tahoma"/>
            <family val="2"/>
          </rPr>
          <t>Aimé : Mineral water at Ntui</t>
        </r>
        <r>
          <rPr>
            <sz val="8"/>
            <rFont val="Tahoma"/>
            <family val="2"/>
          </rPr>
          <t xml:space="preserve">
</t>
        </r>
      </text>
    </comment>
    <comment ref="C1363" authorId="3">
      <text>
        <r>
          <rPr>
            <b/>
            <sz val="8"/>
            <rFont val="Tahoma"/>
            <family val="2"/>
          </rPr>
          <t>Aimé :Mineral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1366" authorId="3">
      <text>
        <r>
          <rPr>
            <b/>
            <sz val="8"/>
            <rFont val="Tahoma"/>
            <family val="2"/>
          </rPr>
          <t>Aimé : 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1383" authorId="3">
      <text>
        <r>
          <rPr>
            <b/>
            <sz val="8"/>
            <rFont val="Tahoma"/>
            <family val="2"/>
          </rPr>
          <t>Madola : Mineral water at Ntui</t>
        </r>
        <r>
          <rPr>
            <sz val="8"/>
            <rFont val="Tahoma"/>
            <family val="2"/>
          </rPr>
          <t xml:space="preserve">
</t>
        </r>
      </text>
    </comment>
    <comment ref="C1386" authorId="3">
      <text>
        <r>
          <rPr>
            <b/>
            <sz val="8"/>
            <rFont val="Tahoma"/>
            <family val="2"/>
          </rPr>
          <t>Madola: Mineral water at Ntui</t>
        </r>
        <r>
          <rPr>
            <sz val="8"/>
            <rFont val="Tahoma"/>
            <family val="2"/>
          </rPr>
          <t xml:space="preserve">
</t>
        </r>
      </text>
    </comment>
    <comment ref="C1392" authorId="3">
      <text>
        <r>
          <rPr>
            <b/>
            <sz val="8"/>
            <rFont val="Tahoma"/>
            <family val="2"/>
          </rPr>
          <t>Aimé : CITES documents Fifty-ninth meeting of the Standing Committee</t>
        </r>
        <r>
          <rPr>
            <sz val="8"/>
            <rFont val="Tahoma"/>
            <family val="2"/>
          </rPr>
          <t xml:space="preserve">
</t>
        </r>
      </text>
    </comment>
    <comment ref="C1393" authorId="3">
      <text>
        <r>
          <rPr>
            <b/>
            <sz val="8"/>
            <rFont val="Tahoma"/>
            <family val="2"/>
          </rPr>
          <t>Aimé :</t>
        </r>
        <r>
          <rPr>
            <sz val="8"/>
            <rFont val="Tahoma"/>
            <family val="2"/>
          </rPr>
          <t xml:space="preserve"> In Abong-Mbang photocopy of case file of Kenfack Etienne</t>
        </r>
      </text>
    </comment>
    <comment ref="C1394" authorId="3">
      <text>
        <r>
          <rPr>
            <b/>
            <sz val="8"/>
            <rFont val="Tahoma"/>
            <family val="2"/>
          </rPr>
          <t>Rollin: case file of 1000 of parrots</t>
        </r>
        <r>
          <rPr>
            <sz val="8"/>
            <rFont val="Tahoma"/>
            <family val="2"/>
          </rPr>
          <t xml:space="preserve">
</t>
        </r>
      </text>
    </comment>
    <comment ref="C1395" authorId="3">
      <text>
        <r>
          <rPr>
            <b/>
            <sz val="8"/>
            <rFont val="Tahoma"/>
            <family val="2"/>
          </rPr>
          <t>Rollin :photocopies of parrot case and binding</t>
        </r>
        <r>
          <rPr>
            <sz val="8"/>
            <rFont val="Tahoma"/>
            <family val="2"/>
          </rPr>
          <t xml:space="preserve">
</t>
        </r>
      </text>
    </comment>
    <comment ref="C1396" authorId="3">
      <text>
        <r>
          <rPr>
            <b/>
            <sz val="8"/>
            <rFont val="Tahoma"/>
            <family val="2"/>
          </rPr>
          <t>Rollin : Financial form</t>
        </r>
        <r>
          <rPr>
            <sz val="8"/>
            <rFont val="Tahoma"/>
            <family val="2"/>
          </rPr>
          <t xml:space="preserve">
</t>
        </r>
      </text>
    </comment>
    <comment ref="C1397" authorId="3">
      <text>
        <r>
          <rPr>
            <b/>
            <sz val="8"/>
            <rFont val="Tahoma"/>
            <family val="2"/>
          </rPr>
          <t>Rollin:potocopies of locus document</t>
        </r>
        <r>
          <rPr>
            <sz val="8"/>
            <rFont val="Tahoma"/>
            <family val="2"/>
          </rPr>
          <t xml:space="preserve">
</t>
        </r>
      </text>
    </comment>
    <comment ref="C1398" authorId="4">
      <text>
        <r>
          <rPr>
            <b/>
            <sz val="9"/>
            <rFont val="Tahoma"/>
            <family val="2"/>
          </rPr>
          <t xml:space="preserve"> FELIX: printed the case analysis of the Douala parrots case- Awudu &amp; others</t>
        </r>
        <r>
          <rPr>
            <sz val="9"/>
            <rFont val="Tahoma"/>
            <family val="2"/>
          </rPr>
          <t xml:space="preserve">
</t>
        </r>
      </text>
    </comment>
    <comment ref="C1399" authorId="4">
      <text>
        <r>
          <rPr>
            <b/>
            <sz val="9"/>
            <rFont val="Tahoma"/>
            <family val="2"/>
          </rPr>
          <t xml:space="preserve"> FELIX: photocopy of p v of kirbi case.</t>
        </r>
        <r>
          <rPr>
            <sz val="9"/>
            <rFont val="Tahoma"/>
            <family val="2"/>
          </rPr>
          <t xml:space="preserve">
</t>
        </r>
      </text>
    </comment>
    <comment ref="C1403" authorId="4">
      <text>
        <r>
          <rPr>
            <b/>
            <sz val="9"/>
            <rFont val="Tahoma"/>
            <family val="2"/>
          </rPr>
          <t xml:space="preserve"> FELIX: postage of the case analysis of the Douala parrot case to maitre tchengeueu in Douala</t>
        </r>
        <r>
          <rPr>
            <sz val="9"/>
            <rFont val="Tahoma"/>
            <family val="2"/>
          </rPr>
          <t xml:space="preserve">
</t>
        </r>
      </text>
    </comment>
    <comment ref="C1407" authorId="3">
      <text>
        <r>
          <rPr>
            <b/>
            <sz val="8"/>
            <rFont val="Tahoma"/>
            <family val="2"/>
          </rPr>
          <t>Alain: professionnal fees for the case of Sama Vs Ofir</t>
        </r>
        <r>
          <rPr>
            <sz val="8"/>
            <rFont val="Tahoma"/>
            <family val="2"/>
          </rPr>
          <t xml:space="preserve">
</t>
        </r>
      </text>
    </comment>
    <comment ref="C1408" authorId="3">
      <text>
        <r>
          <rPr>
            <b/>
            <sz val="8"/>
            <rFont val="Tahoma"/>
            <family val="2"/>
          </rPr>
          <t>Aimé : transport and logisitics from Yaoundé to Ntui for the case of Ramoni Mirko</t>
        </r>
        <r>
          <rPr>
            <sz val="8"/>
            <rFont val="Tahoma"/>
            <family val="2"/>
          </rPr>
          <t xml:space="preserve">
</t>
        </r>
      </text>
    </comment>
    <comment ref="C1409" authorId="3">
      <text>
        <r>
          <rPr>
            <b/>
            <sz val="8"/>
            <rFont val="Tahoma"/>
            <family val="2"/>
          </rPr>
          <t>Rollin : Transport and logistics from kumba to Mamfe for   the case of Nemoh Moses</t>
        </r>
        <r>
          <rPr>
            <sz val="8"/>
            <rFont val="Tahoma"/>
            <family val="2"/>
          </rPr>
          <t xml:space="preserve">
</t>
        </r>
      </text>
    </comment>
    <comment ref="C1410" authorId="3">
      <text>
        <r>
          <rPr>
            <b/>
            <sz val="8"/>
            <rFont val="Tahoma"/>
            <family val="2"/>
          </rPr>
          <t>Rollin : Transport and logistics from Bafoussam to Dschang for the case of feudjo and Djeukeng</t>
        </r>
        <r>
          <rPr>
            <sz val="8"/>
            <rFont val="Tahoma"/>
            <family val="2"/>
          </rPr>
          <t xml:space="preserve">
</t>
        </r>
      </text>
    </comment>
    <comment ref="C1411" authorId="3">
      <text>
        <r>
          <rPr>
            <b/>
            <sz val="8"/>
            <rFont val="Tahoma"/>
            <family val="2"/>
          </rPr>
          <t xml:space="preserve">Felix : transport and logistics from Yde to Kribi for the case of Dedowa &amp; Toure </t>
        </r>
        <r>
          <rPr>
            <sz val="8"/>
            <rFont val="Tahoma"/>
            <family val="2"/>
          </rPr>
          <t xml:space="preserve">
</t>
        </r>
      </text>
    </comment>
    <comment ref="C1500" authorId="5">
      <text>
        <r>
          <rPr>
            <b/>
            <sz val="8"/>
            <rFont val="Tahoma"/>
            <family val="0"/>
          </rPr>
          <t>Eric: Internet work on press releases no internet available in office</t>
        </r>
        <r>
          <rPr>
            <sz val="8"/>
            <rFont val="Tahoma"/>
            <family val="0"/>
          </rPr>
          <t xml:space="preserve">
</t>
        </r>
      </text>
    </comment>
    <comment ref="C1501" authorId="5">
      <text>
        <r>
          <rPr>
            <b/>
            <sz val="8"/>
            <rFont val="Tahoma"/>
            <family val="0"/>
          </rPr>
          <t xml:space="preserve">Eric: Internet work on press releases </t>
        </r>
        <r>
          <rPr>
            <sz val="8"/>
            <rFont val="Tahoma"/>
            <family val="0"/>
          </rPr>
          <t xml:space="preserve">
</t>
        </r>
      </text>
    </comment>
    <comment ref="C1502" authorId="5">
      <text>
        <r>
          <rPr>
            <b/>
            <sz val="8"/>
            <rFont val="Tahoma"/>
            <family val="0"/>
          </rPr>
          <t>Eric: Internet work on press releases</t>
        </r>
        <r>
          <rPr>
            <sz val="8"/>
            <rFont val="Tahoma"/>
            <family val="0"/>
          </rPr>
          <t xml:space="preserve">
</t>
        </r>
      </text>
    </comment>
    <comment ref="C1559" authorId="5">
      <text>
        <r>
          <rPr>
            <b/>
            <sz val="8"/>
            <rFont val="Tahoma"/>
            <family val="0"/>
          </rPr>
          <t>Eric: One hour hired taxi to attend National Forum on Cameroon's Forest</t>
        </r>
        <r>
          <rPr>
            <sz val="8"/>
            <rFont val="Tahoma"/>
            <family val="0"/>
          </rPr>
          <t xml:space="preserve">
</t>
        </r>
      </text>
    </comment>
    <comment ref="C1679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80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81" authorId="6">
      <text>
        <r>
          <rPr>
            <b/>
            <sz val="8"/>
            <rFont val="Tahoma"/>
            <family val="0"/>
          </rPr>
          <t>anna: photocopy of Secret of survilliance x 4. Distributed among investigators of  investigation department - LAGA.</t>
        </r>
        <r>
          <rPr>
            <sz val="8"/>
            <rFont val="Tahoma"/>
            <family val="0"/>
          </rPr>
          <t xml:space="preserve">
</t>
        </r>
      </text>
    </comment>
    <comment ref="C1682" authorId="6">
      <text>
        <r>
          <rPr>
            <b/>
            <sz val="8"/>
            <rFont val="Tahoma"/>
            <family val="0"/>
          </rPr>
          <t>anna: binding photocopied book (secret of survilliance) x4 copy.</t>
        </r>
        <r>
          <rPr>
            <sz val="8"/>
            <rFont val="Tahoma"/>
            <family val="0"/>
          </rPr>
          <t xml:space="preserve">
</t>
        </r>
      </text>
    </comment>
    <comment ref="C1683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86" authorId="5">
      <text>
        <r>
          <rPr>
            <b/>
            <sz val="8"/>
            <rFont val="Tahoma"/>
            <family val="0"/>
          </rPr>
          <t>Eric: Photocopies press releases at 25 frs each</t>
        </r>
        <r>
          <rPr>
            <sz val="8"/>
            <rFont val="Tahoma"/>
            <family val="0"/>
          </rPr>
          <t xml:space="preserve">
</t>
        </r>
      </text>
    </comment>
    <comment ref="C1687" authorId="7">
      <text>
        <r>
          <rPr>
            <b/>
            <sz val="8"/>
            <rFont val="Tahoma"/>
            <family val="0"/>
          </rPr>
          <t>Eric: 2 pictures taken during Kribi arrest of sea turtle shell.</t>
        </r>
        <r>
          <rPr>
            <sz val="8"/>
            <rFont val="Tahoma"/>
            <family val="0"/>
          </rPr>
          <t xml:space="preserve">
</t>
        </r>
      </text>
    </comment>
    <comment ref="C171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making calls for the coordination of Ofir's trip to CITES.</t>
        </r>
      </text>
    </comment>
    <comment ref="C1711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making calls for the coordination of Ofir's trip to CITES.</t>
        </r>
      </text>
    </comment>
    <comment ref="C1712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making calls for the coordination of Ofir's trip to CITES.</t>
        </r>
      </text>
    </comment>
    <comment ref="C1713" authorId="0">
      <text>
        <r>
          <rPr>
            <b/>
            <sz val="8"/>
            <rFont val="Tahoma"/>
            <family val="0"/>
          </rPr>
          <t>aime:</t>
        </r>
        <r>
          <rPr>
            <sz val="8"/>
            <rFont val="Tahoma"/>
            <family val="0"/>
          </rPr>
          <t xml:space="preserve">
making calls for the coordination of Ofir's trip to CITES.</t>
        </r>
      </text>
    </comment>
    <comment ref="C1714" authorId="0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making calls for the coordination of Ofir's trip to CITES.</t>
        </r>
      </text>
    </comment>
    <comment ref="C1715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making calls for the coordination of Ofir's trip to CITES.</t>
        </r>
      </text>
    </comment>
    <comment ref="C171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making calls for the coordination of Ofir's trip to CITES.</t>
        </r>
      </text>
    </comment>
    <comment ref="C1717" authorId="0">
      <text>
        <r>
          <rPr>
            <b/>
            <sz val="8"/>
            <rFont val="Tahoma"/>
            <family val="0"/>
          </rPr>
          <t>Ofir:
Called Qatar.</t>
        </r>
        <r>
          <rPr>
            <sz val="8"/>
            <rFont val="Tahoma"/>
            <family val="0"/>
          </rPr>
          <t xml:space="preserve">
</t>
        </r>
      </text>
    </comment>
    <comment ref="C1718" authorId="0">
      <text>
        <r>
          <rPr>
            <b/>
            <sz val="8"/>
            <rFont val="Tahoma"/>
            <family val="0"/>
          </rPr>
          <t>i26: Called Qatar</t>
        </r>
        <r>
          <rPr>
            <sz val="8"/>
            <rFont val="Tahoma"/>
            <family val="0"/>
          </rPr>
          <t xml:space="preserve">
</t>
        </r>
      </text>
    </comment>
    <comment ref="C1719" authorId="0">
      <text>
        <r>
          <rPr>
            <b/>
            <sz val="8"/>
            <rFont val="Tahoma"/>
            <family val="0"/>
          </rPr>
          <t>Ofir: Called Qatar</t>
        </r>
        <r>
          <rPr>
            <sz val="8"/>
            <rFont val="Tahoma"/>
            <family val="0"/>
          </rPr>
          <t xml:space="preserve">
</t>
        </r>
      </text>
    </comment>
    <comment ref="C1720" authorId="0">
      <text>
        <r>
          <rPr>
            <b/>
            <sz val="8"/>
            <rFont val="Tahoma"/>
            <family val="0"/>
          </rPr>
          <t>Vincent: Called Qatar</t>
        </r>
        <r>
          <rPr>
            <sz val="8"/>
            <rFont val="Tahoma"/>
            <family val="0"/>
          </rPr>
          <t xml:space="preserve">
</t>
        </r>
      </text>
    </comment>
    <comment ref="C1721" authorId="0">
      <text>
        <r>
          <rPr>
            <b/>
            <sz val="8"/>
            <rFont val="Tahoma"/>
            <family val="0"/>
          </rPr>
          <t>Ofir: Called Qatar</t>
        </r>
        <r>
          <rPr>
            <sz val="8"/>
            <rFont val="Tahoma"/>
            <family val="0"/>
          </rPr>
          <t xml:space="preserve">
</t>
        </r>
      </text>
    </comment>
    <comment ref="C1722" authorId="0">
      <text>
        <r>
          <rPr>
            <b/>
            <sz val="8"/>
            <rFont val="Tahoma"/>
            <family val="0"/>
          </rPr>
          <t>Ofir: Called Qatar</t>
        </r>
        <r>
          <rPr>
            <sz val="8"/>
            <rFont val="Tahoma"/>
            <family val="0"/>
          </rPr>
          <t xml:space="preserve">
</t>
        </r>
      </text>
    </comment>
    <comment ref="C1723" authorId="0">
      <text>
        <r>
          <rPr>
            <b/>
            <sz val="8"/>
            <rFont val="Tahoma"/>
            <family val="0"/>
          </rPr>
          <t>Ofir: called Qatar</t>
        </r>
        <r>
          <rPr>
            <sz val="8"/>
            <rFont val="Tahoma"/>
            <family val="0"/>
          </rPr>
          <t xml:space="preserve">
</t>
        </r>
      </text>
    </comment>
    <comment ref="C1724" authorId="0">
      <text>
        <r>
          <rPr>
            <b/>
            <sz val="8"/>
            <rFont val="Tahoma"/>
            <family val="0"/>
          </rPr>
          <t>Vincent: called Qatar</t>
        </r>
        <r>
          <rPr>
            <sz val="8"/>
            <rFont val="Tahoma"/>
            <family val="0"/>
          </rPr>
          <t xml:space="preserve">
</t>
        </r>
      </text>
    </comment>
    <comment ref="C1725" authorId="0">
      <text>
        <r>
          <rPr>
            <b/>
            <sz val="8"/>
            <rFont val="Tahoma"/>
            <family val="0"/>
          </rPr>
          <t>Vincent and i26:</t>
        </r>
        <r>
          <rPr>
            <sz val="8"/>
            <rFont val="Tahoma"/>
            <family val="0"/>
          </rPr>
          <t xml:space="preserve">
called Qatar</t>
        </r>
      </text>
    </comment>
    <comment ref="C1726" authorId="0">
      <text>
        <r>
          <rPr>
            <b/>
            <sz val="8"/>
            <rFont val="Tahoma"/>
            <family val="0"/>
          </rPr>
          <t>Emeline: called Ofir in Qatar.</t>
        </r>
        <r>
          <rPr>
            <sz val="8"/>
            <rFont val="Tahoma"/>
            <family val="0"/>
          </rPr>
          <t xml:space="preserve">
</t>
        </r>
      </text>
    </comment>
    <comment ref="C1727" authorId="0">
      <text>
        <r>
          <rPr>
            <b/>
            <sz val="8"/>
            <rFont val="Tahoma"/>
            <family val="0"/>
          </rPr>
          <t>Emeline: Called Qatar</t>
        </r>
        <r>
          <rPr>
            <sz val="8"/>
            <rFont val="Tahoma"/>
            <family val="0"/>
          </rPr>
          <t xml:space="preserve">
</t>
        </r>
      </text>
    </comment>
    <comment ref="C172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Called Qatar</t>
        </r>
      </text>
    </comment>
    <comment ref="B1729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C1743" authorId="5">
      <text>
        <r>
          <rPr>
            <b/>
            <sz val="8"/>
            <rFont val="Tahoma"/>
            <family val="0"/>
          </rPr>
          <t xml:space="preserve">Eric: Internet work for CITES </t>
        </r>
        <r>
          <rPr>
            <sz val="8"/>
            <rFont val="Tahoma"/>
            <family val="0"/>
          </rPr>
          <t xml:space="preserve">
</t>
        </r>
      </text>
    </comment>
    <comment ref="C175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visa fees to CITES.</t>
        </r>
      </text>
    </comment>
    <comment ref="B1755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56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57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58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59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0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1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2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3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4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5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6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67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1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2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3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4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5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6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7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8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79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80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81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82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83" authorId="8">
      <text>
        <r>
          <rPr>
            <b/>
            <sz val="8"/>
            <rFont val="Tahoma"/>
            <family val="0"/>
          </rPr>
          <t>Ofir: 60QR/3.65 X 470=7,726CFA</t>
        </r>
        <r>
          <rPr>
            <sz val="8"/>
            <rFont val="Tahoma"/>
            <family val="0"/>
          </rPr>
          <t xml:space="preserve">
</t>
        </r>
      </text>
    </comment>
    <comment ref="B1784" authorId="8">
      <text>
        <r>
          <rPr>
            <b/>
            <sz val="8"/>
            <rFont val="Tahoma"/>
            <family val="0"/>
          </rPr>
          <t>Ofir: $20 x 470=9,400cfa</t>
        </r>
        <r>
          <rPr>
            <sz val="8"/>
            <rFont val="Tahoma"/>
            <family val="0"/>
          </rPr>
          <t xml:space="preserve">
</t>
        </r>
      </text>
    </comment>
    <comment ref="C178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ink for the printing of CITES documents.</t>
        </r>
      </text>
    </comment>
    <comment ref="C178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for the printing of the director complimentary card for cites.</t>
        </r>
      </text>
    </comment>
    <comment ref="C179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ink for the printing of CITES documents.</t>
        </r>
      </text>
    </comment>
    <comment ref="C179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washing of the director suit. Upon returning from cites</t>
        </r>
      </text>
    </comment>
    <comment ref="C1792" authorId="5">
      <text>
        <r>
          <rPr>
            <b/>
            <sz val="8"/>
            <rFont val="Tahoma"/>
            <family val="0"/>
          </rPr>
          <t>Eric: Documents for cites meeting at 25 frs each copy</t>
        </r>
        <r>
          <rPr>
            <sz val="8"/>
            <rFont val="Tahoma"/>
            <family val="0"/>
          </rPr>
          <t xml:space="preserve">
</t>
        </r>
      </text>
    </comment>
    <comment ref="C1793" authorId="5">
      <text>
        <r>
          <rPr>
            <b/>
            <sz val="8"/>
            <rFont val="Tahoma"/>
            <family val="0"/>
          </rPr>
          <t xml:space="preserve">Eric: Cds for Cites Documents </t>
        </r>
        <r>
          <rPr>
            <sz val="8"/>
            <rFont val="Tahoma"/>
            <family val="0"/>
          </rPr>
          <t xml:space="preserve">
</t>
        </r>
      </text>
    </comment>
    <comment ref="B1794" authorId="8">
      <text>
        <r>
          <rPr>
            <b/>
            <sz val="8"/>
            <rFont val="Tahoma"/>
            <family val="0"/>
          </rPr>
          <t>Ofir: 68QR/3.65 X470=8,930CFA</t>
        </r>
        <r>
          <rPr>
            <sz val="8"/>
            <rFont val="Tahoma"/>
            <family val="0"/>
          </rPr>
          <t xml:space="preserve">
</t>
        </r>
      </text>
    </comment>
    <comment ref="C1795" authorId="0">
      <text>
        <r>
          <rPr>
            <b/>
            <sz val="8"/>
            <rFont val="Tahoma"/>
            <family val="0"/>
          </rPr>
          <t>anna: for the filing of documents for the director to take to cites.</t>
        </r>
        <r>
          <rPr>
            <sz val="8"/>
            <rFont val="Tahoma"/>
            <family val="0"/>
          </rPr>
          <t xml:space="preserve">
</t>
        </r>
      </text>
    </comment>
    <comment ref="C1799" authorId="0">
      <text>
        <r>
          <rPr>
            <b/>
            <sz val="8"/>
            <rFont val="Tahoma"/>
            <family val="0"/>
          </rPr>
          <t>i26 : called Bangui</t>
        </r>
        <r>
          <rPr>
            <sz val="8"/>
            <rFont val="Tahoma"/>
            <family val="0"/>
          </rPr>
          <t xml:space="preserve">
</t>
        </r>
      </text>
    </comment>
    <comment ref="C1800" authorId="0">
      <text>
        <r>
          <rPr>
            <b/>
            <sz val="8"/>
            <rFont val="Tahoma"/>
            <family val="0"/>
          </rPr>
          <t>Aime: Called Josias  CAR.</t>
        </r>
        <r>
          <rPr>
            <sz val="8"/>
            <rFont val="Tahoma"/>
            <family val="0"/>
          </rPr>
          <t xml:space="preserve">
</t>
        </r>
      </text>
    </comment>
    <comment ref="C180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called josias in RCA for financialo reports.</t>
        </r>
      </text>
    </comment>
    <comment ref="C1802" authorId="0">
      <text>
        <r>
          <rPr>
            <b/>
            <sz val="8"/>
            <rFont val="Tahoma"/>
            <family val="0"/>
          </rPr>
          <t>ARREY: RCA Budget</t>
        </r>
        <r>
          <rPr>
            <sz val="8"/>
            <rFont val="Tahoma"/>
            <family val="0"/>
          </rPr>
          <t xml:space="preserve">
</t>
        </r>
      </text>
    </comment>
    <comment ref="C180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called Josias in RCA for financial reports.</t>
        </r>
      </text>
    </comment>
    <comment ref="C180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Called RCA</t>
        </r>
      </text>
    </comment>
    <comment ref="C1805" authorId="0">
      <text>
        <r>
          <rPr>
            <b/>
            <sz val="8"/>
            <rFont val="Tahoma"/>
            <family val="0"/>
          </rPr>
          <t>ARREY: called Josias, RCA.</t>
        </r>
        <r>
          <rPr>
            <sz val="8"/>
            <rFont val="Tahoma"/>
            <family val="0"/>
          </rPr>
          <t xml:space="preserve">
</t>
        </r>
      </text>
    </comment>
    <comment ref="C1806" authorId="0">
      <text>
        <r>
          <rPr>
            <b/>
            <sz val="8"/>
            <rFont val="Tahoma"/>
            <family val="0"/>
          </rPr>
          <t>Aime :
called RCA</t>
        </r>
        <r>
          <rPr>
            <sz val="8"/>
            <rFont val="Tahoma"/>
            <family val="0"/>
          </rPr>
          <t xml:space="preserve">
</t>
        </r>
      </text>
    </comment>
    <comment ref="C1807" authorId="0">
      <text>
        <r>
          <rPr>
            <b/>
            <sz val="8"/>
            <rFont val="Tahoma"/>
            <family val="0"/>
          </rPr>
          <t>Sone :
called RCA</t>
        </r>
        <r>
          <rPr>
            <sz val="8"/>
            <rFont val="Tahoma"/>
            <family val="0"/>
          </rPr>
          <t xml:space="preserve">
</t>
        </r>
      </text>
    </comment>
    <comment ref="C1808" authorId="0">
      <text>
        <r>
          <rPr>
            <sz val="8"/>
            <rFont val="Tahoma"/>
            <family val="0"/>
          </rPr>
          <t xml:space="preserve">ALAIN:
called RCA
</t>
        </r>
      </text>
    </comment>
    <comment ref="C1809" authorId="0">
      <text>
        <r>
          <rPr>
            <b/>
            <sz val="8"/>
            <rFont val="Tahoma"/>
            <family val="0"/>
          </rPr>
          <t>Aime: Called RCA</t>
        </r>
        <r>
          <rPr>
            <sz val="8"/>
            <rFont val="Tahoma"/>
            <family val="0"/>
          </rPr>
          <t xml:space="preserve">
</t>
        </r>
      </text>
    </comment>
    <comment ref="C181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Called RCA</t>
        </r>
      </text>
    </comment>
    <comment ref="C1818" authorId="5">
      <text>
        <r>
          <rPr>
            <b/>
            <sz val="8"/>
            <rFont val="Tahoma"/>
            <family val="0"/>
          </rPr>
          <t>Eric: Passport for replication work in other central african countries</t>
        </r>
        <r>
          <rPr>
            <sz val="8"/>
            <rFont val="Tahoma"/>
            <family val="0"/>
          </rPr>
          <t xml:space="preserve">
</t>
        </r>
      </text>
    </comment>
    <comment ref="C188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Bamenda operation</t>
        </r>
      </text>
    </comment>
    <comment ref="C1916" authorId="8">
      <text>
        <r>
          <rPr>
            <b/>
            <sz val="8"/>
            <rFont val="Tahoma"/>
            <family val="0"/>
          </rPr>
          <t>Emeline: from office to back and bank to office</t>
        </r>
        <r>
          <rPr>
            <sz val="8"/>
            <rFont val="Tahoma"/>
            <family val="0"/>
          </rPr>
          <t xml:space="preserve">
</t>
        </r>
      </text>
    </comment>
    <comment ref="C1920" authorId="8">
      <text>
        <r>
          <rPr>
            <b/>
            <sz val="8"/>
            <rFont val="Tahoma"/>
            <family val="0"/>
          </rPr>
          <t>Emeline: from office to back and bank to office</t>
        </r>
        <r>
          <rPr>
            <sz val="8"/>
            <rFont val="Tahoma"/>
            <family val="0"/>
          </rPr>
          <t xml:space="preserve">
</t>
        </r>
      </text>
    </comment>
    <comment ref="C196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225x4=900 fcfa.</t>
        </r>
      </text>
    </comment>
    <comment ref="C196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photocopies of financial report forms. 25x40=1000 fcfa.</t>
        </r>
      </text>
    </comment>
    <comment ref="C196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250x10=2500 fcfa.</t>
        </r>
      </text>
    </comment>
    <comment ref="C196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250x4= 1000fcfa.</t>
        </r>
      </text>
    </comment>
    <comment ref="C197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Nokia phone for the director.</t>
        </r>
      </text>
    </comment>
    <comment ref="C1980" authorId="7">
      <text>
        <r>
          <rPr>
            <b/>
            <sz val="8"/>
            <rFont val="Tahoma"/>
            <family val="0"/>
          </rPr>
          <t>Eric: educational activity on weekly debate - Sunset at Beijing presented by Eric.</t>
        </r>
        <r>
          <rPr>
            <sz val="8"/>
            <rFont val="Tahoma"/>
            <family val="0"/>
          </rPr>
          <t xml:space="preserve">
</t>
        </r>
      </text>
    </comment>
    <comment ref="C1985" authorId="7">
      <text>
        <r>
          <rPr>
            <b/>
            <sz val="8"/>
            <rFont val="Tahoma"/>
            <family val="0"/>
          </rPr>
          <t>Eric:  educational weekly debate - assessment of international solidarity in front of natural disaster: the case of earthquake in Haiti.</t>
        </r>
        <r>
          <rPr>
            <sz val="8"/>
            <rFont val="Tahoma"/>
            <family val="0"/>
          </rPr>
          <t xml:space="preserve">
</t>
        </r>
      </text>
    </comment>
    <comment ref="C198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10,000 fcfa to Alain in Douala.</t>
        </r>
      </text>
    </comment>
    <comment ref="C199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i66 in Kribi.</t>
        </r>
      </text>
    </comment>
    <comment ref="C199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9,000 fcfa to i66 in Kribi.</t>
        </r>
      </text>
    </comment>
    <comment ref="C199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70,000 fcfa to Julius in bafoussam.</t>
        </r>
      </text>
    </comment>
    <comment ref="C199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50,000 fcfa to Me. Tambe in Kumba.</t>
        </r>
      </text>
    </comment>
    <comment ref="C199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10,000 fcfa to i33 in Boumnyebel.</t>
        </r>
      </text>
    </comment>
    <comment ref="C199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13,000 fcfa to i35 in Dschang.  </t>
        </r>
      </text>
    </comment>
    <comment ref="C199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11,500 to Arug Arrey in Mamfe.</t>
        </r>
      </text>
    </comment>
    <comment ref="C199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8,000 fcfa to i66 in Kribi.</t>
        </r>
      </text>
    </comment>
    <comment ref="C199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18,000 fcfa to i35 in Dschang.</t>
        </r>
      </text>
    </comment>
    <comment ref="C199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transfrerd 60,000 fcfa. I26 in kribi.</t>
        </r>
      </text>
    </comment>
    <comment ref="C200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19,500 fcfa to Rollin in Douala.</t>
        </r>
      </text>
    </comment>
    <comment ref="C200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Alain in Kribi.</t>
        </r>
      </text>
    </comment>
    <comment ref="C200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15,500 to alain in Kribi.</t>
        </r>
      </text>
    </comment>
    <comment ref="C200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12,000 fcfa to i66 in Douala.</t>
        </r>
      </text>
    </comment>
    <comment ref="C200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i35 in Bamenda.</t>
        </r>
      </text>
    </comment>
    <comment ref="C200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10,000 fcfa to i33 in bafia.</t>
        </r>
      </text>
    </comment>
    <comment ref="C200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Rollin in Mbouda.</t>
        </r>
      </text>
    </comment>
    <comment ref="C200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10,000 fcfa to Fonchang Godwill  in makenene.</t>
        </r>
      </text>
    </comment>
    <comment ref="C200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16,000 fcfa to i35 in Bamenda.</t>
        </r>
      </text>
    </comment>
    <comment ref="C200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Money was transferred to josias in bangui on 22/3 but was latter withdrawn on the 30/3/2010. and sent back to caise.</t>
        </r>
      </text>
    </comment>
    <comment ref="C201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Money was transferred to josias in bangui to be used for operations money put in RALF report.</t>
        </r>
      </text>
    </comment>
    <comment ref="C2020" authorId="9">
      <text>
        <r>
          <rPr>
            <b/>
            <sz val="8"/>
            <rFont val="Tahoma"/>
            <family val="0"/>
          </rPr>
          <t>Emeline: rent of 24/01/10-24/02/10 paid on 19/03/10</t>
        </r>
      </text>
    </comment>
    <comment ref="C2021" authorId="9">
      <text>
        <r>
          <rPr>
            <b/>
            <sz val="8"/>
            <rFont val="Tahoma"/>
            <family val="0"/>
          </rPr>
          <t>Emeline: rent of 24/2/10-24/03/10 paid on 19/03/10</t>
        </r>
      </text>
    </comment>
    <comment ref="C1139" authorId="8">
      <text>
        <r>
          <rPr>
            <b/>
            <sz val="8"/>
            <rFont val="Tahoma"/>
            <family val="0"/>
          </rPr>
          <t>user: Ntui hearing</t>
        </r>
        <r>
          <rPr>
            <sz val="8"/>
            <rFont val="Tahoma"/>
            <family val="0"/>
          </rPr>
          <t xml:space="preserve">
</t>
        </r>
      </text>
    </comment>
    <comment ref="B1730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1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2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3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4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5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6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7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8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39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40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41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B1742" authorId="8">
      <text>
        <r>
          <rPr>
            <b/>
            <sz val="8"/>
            <rFont val="Tahoma"/>
            <family val="0"/>
          </rPr>
          <t>Ofir: 30QR/3.65 X 470=3,760CFA</t>
        </r>
        <r>
          <rPr>
            <sz val="8"/>
            <rFont val="Tahoma"/>
            <family val="0"/>
          </rPr>
          <t xml:space="preserve">
</t>
        </r>
      </text>
    </comment>
    <comment ref="C1981" authorId="8">
      <text>
        <r>
          <rPr>
            <b/>
            <sz val="8"/>
            <rFont val="Tahoma"/>
            <family val="0"/>
          </rPr>
          <t>Eric: replaced office bell because it got bad</t>
        </r>
        <r>
          <rPr>
            <sz val="8"/>
            <rFont val="Tahoma"/>
            <family val="0"/>
          </rPr>
          <t xml:space="preserve">
</t>
        </r>
      </text>
    </comment>
    <comment ref="C1890" authorId="8">
      <text>
        <r>
          <rPr>
            <b/>
            <sz val="8"/>
            <rFont val="Tahoma"/>
            <family val="0"/>
          </rPr>
          <t>Arrey: call hotel list</t>
        </r>
        <r>
          <rPr>
            <sz val="8"/>
            <rFont val="Tahoma"/>
            <family val="0"/>
          </rPr>
          <t xml:space="preserve">
</t>
        </r>
      </text>
    </comment>
    <comment ref="C1893" authorId="8">
      <text>
        <r>
          <rPr>
            <b/>
            <sz val="8"/>
            <rFont val="Tahoma"/>
            <family val="0"/>
          </rPr>
          <t>Arrey: call hotel list</t>
        </r>
        <r>
          <rPr>
            <sz val="8"/>
            <rFont val="Tahoma"/>
            <family val="0"/>
          </rPr>
          <t xml:space="preserve">
</t>
        </r>
      </text>
    </comment>
    <comment ref="C261" authorId="0">
      <text>
        <r>
          <rPr>
            <b/>
            <sz val="8"/>
            <rFont val="Tahoma"/>
            <family val="0"/>
          </rPr>
          <t>i35 : Bought drinks to two persons, Audy and Dorothy, informants.</t>
        </r>
        <r>
          <rPr>
            <sz val="8"/>
            <rFont val="Tahoma"/>
            <family val="0"/>
          </rPr>
          <t xml:space="preserve">
</t>
        </r>
      </text>
    </comment>
    <comment ref="C388" authorId="8">
      <text>
        <r>
          <rPr>
            <b/>
            <sz val="8"/>
            <rFont val="Tahoma"/>
            <family val="0"/>
          </rPr>
          <t>i35: bought drinks for yaya and Joseph</t>
        </r>
        <r>
          <rPr>
            <sz val="8"/>
            <rFont val="Tahoma"/>
            <family val="0"/>
          </rPr>
          <t xml:space="preserve">
</t>
        </r>
      </text>
    </comment>
    <comment ref="C1083" authorId="8">
      <text>
        <r>
          <rPr>
            <b/>
            <sz val="8"/>
            <rFont val="Tahoma"/>
            <family val="0"/>
          </rPr>
          <t>Alain: turtle follow kribi</t>
        </r>
        <r>
          <rPr>
            <sz val="8"/>
            <rFont val="Tahoma"/>
            <family val="0"/>
          </rPr>
          <t xml:space="preserve">
</t>
        </r>
      </text>
    </comment>
    <comment ref="C1957" authorId="8">
      <text>
        <r>
          <rPr>
            <b/>
            <sz val="8"/>
            <rFont val="Tahoma"/>
            <family val="0"/>
          </rPr>
          <t>Emeline: x17 night watch 12th March to 28th March 2010 when the Director traveled to Qatar</t>
        </r>
        <r>
          <rPr>
            <sz val="8"/>
            <rFont val="Tahoma"/>
            <family val="0"/>
          </rPr>
          <t xml:space="preserve">
</t>
        </r>
      </text>
    </comment>
    <comment ref="B2649" authorId="8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 some corrections were made on 2009 balance sheet and it realised that BornFree grant was over used by 449,678 frs. </t>
        </r>
      </text>
    </comment>
    <comment ref="B2653" authorId="8">
      <text>
        <r>
          <rPr>
            <b/>
            <sz val="8"/>
            <rFont val="Tahoma"/>
            <family val="0"/>
          </rPr>
          <t>user: $300 transferred by western union</t>
        </r>
        <r>
          <rPr>
            <sz val="8"/>
            <rFont val="Tahoma"/>
            <family val="0"/>
          </rPr>
          <t xml:space="preserve">
</t>
        </r>
      </text>
    </comment>
    <comment ref="B2654" authorId="8">
      <text>
        <r>
          <rPr>
            <b/>
            <sz val="8"/>
            <rFont val="Tahoma"/>
            <family val="0"/>
          </rPr>
          <t>user:$ 650 given to Ofir in Qatar</t>
        </r>
        <r>
          <rPr>
            <sz val="8"/>
            <rFont val="Tahoma"/>
            <family val="0"/>
          </rPr>
          <t xml:space="preserve">
$650 x 470=305,500cfa</t>
        </r>
      </text>
    </comment>
    <comment ref="C2028" authorId="8">
      <text>
        <r>
          <rPr>
            <b/>
            <sz val="8"/>
            <rFont val="Tahoma"/>
            <family val="0"/>
          </rPr>
          <t xml:space="preserve">Emeline: part fees for accounting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<sst xmlns="http://schemas.openxmlformats.org/spreadsheetml/2006/main" count="7052" uniqueCount="888">
  <si>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</si>
  <si>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</si>
  <si>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</si>
  <si>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</si>
  <si>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</si>
  <si>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</si>
  <si>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</si>
  <si>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</si>
  <si>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</si>
  <si>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</si>
  <si>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</si>
  <si>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</si>
  <si>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</si>
  <si>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</si>
  <si>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</si>
  <si>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</si>
  <si>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</si>
  <si>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</si>
  <si>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15 inv, 5 Regions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</si>
  <si>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</si>
  <si>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</si>
  <si>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</si>
  <si>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</si>
  <si>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</si>
  <si>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</si>
  <si>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</si>
  <si>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</si>
  <si>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</si>
  <si>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Mission 1</t>
  </si>
  <si>
    <t>4-6/3/2010</t>
  </si>
  <si>
    <t>South</t>
  </si>
  <si>
    <t>Kribi/Campo</t>
  </si>
  <si>
    <t>Ivory</t>
  </si>
  <si>
    <t>Phone</t>
  </si>
  <si>
    <t>i66</t>
  </si>
  <si>
    <t>1-Phone-16</t>
  </si>
  <si>
    <t>4/3</t>
  </si>
  <si>
    <t>1-Phone-21a</t>
  </si>
  <si>
    <t>5/3</t>
  </si>
  <si>
    <t>Yaounde-Kribi</t>
  </si>
  <si>
    <t>Traveling Expenses</t>
  </si>
  <si>
    <t>1-i66-1</t>
  </si>
  <si>
    <t>Kribi-Campo</t>
  </si>
  <si>
    <t>1-i66-r</t>
  </si>
  <si>
    <t>Campo-Kribi</t>
  </si>
  <si>
    <t>6/3</t>
  </si>
  <si>
    <t>Kribi-Douala</t>
  </si>
  <si>
    <t>1-i66-5</t>
  </si>
  <si>
    <t>Douala-Yaounde</t>
  </si>
  <si>
    <t>1-i66-12</t>
  </si>
  <si>
    <t>8/3</t>
  </si>
  <si>
    <t>Inter-City Transport</t>
  </si>
  <si>
    <t>Transport</t>
  </si>
  <si>
    <t>Local Transport</t>
  </si>
  <si>
    <t>Lodging</t>
  </si>
  <si>
    <t>1-i66-2</t>
  </si>
  <si>
    <t>1-i66-3</t>
  </si>
  <si>
    <t>Feeding</t>
  </si>
  <si>
    <t>Drinks with informer</t>
  </si>
  <si>
    <t>Trust Building</t>
  </si>
  <si>
    <t>Mission 2</t>
  </si>
  <si>
    <t>Center</t>
  </si>
  <si>
    <t>Yaounde</t>
  </si>
  <si>
    <t>Turtle Shell</t>
  </si>
  <si>
    <t>i26</t>
  </si>
  <si>
    <t>2-Phone-33</t>
  </si>
  <si>
    <t>9/3</t>
  </si>
  <si>
    <t>2-Phone-34</t>
  </si>
  <si>
    <t>2-i26-r</t>
  </si>
  <si>
    <t>Mission 3</t>
  </si>
  <si>
    <t>13-15/3/2010</t>
  </si>
  <si>
    <t>Littoral</t>
  </si>
  <si>
    <t>Ngomapubi</t>
  </si>
  <si>
    <t>Protected Sp</t>
  </si>
  <si>
    <t>i33</t>
  </si>
  <si>
    <t>3-Phone-62</t>
  </si>
  <si>
    <t>13/3</t>
  </si>
  <si>
    <t>3-phone-75a</t>
  </si>
  <si>
    <t>14/3</t>
  </si>
  <si>
    <t>3-phone-84</t>
  </si>
  <si>
    <t>15/3</t>
  </si>
  <si>
    <t>Yaounde-Ngogmapoubi</t>
  </si>
  <si>
    <t>3-i33-1</t>
  </si>
  <si>
    <t>Ngogmapubi-Boum Nyebele</t>
  </si>
  <si>
    <t>3-i33-r</t>
  </si>
  <si>
    <t>Boumnyebele-Yaounde</t>
  </si>
  <si>
    <t>3-i33-3</t>
  </si>
  <si>
    <t>3-i33-2</t>
  </si>
  <si>
    <t>Trust building</t>
  </si>
  <si>
    <t>Mission 4</t>
  </si>
  <si>
    <t>13-17/3/2010</t>
  </si>
  <si>
    <t>West</t>
  </si>
  <si>
    <t>Dschang</t>
  </si>
  <si>
    <t>Leopard skin</t>
  </si>
  <si>
    <t>Yaounde-Dschang</t>
  </si>
  <si>
    <t>Traveling Expense</t>
  </si>
  <si>
    <t>4-i35-1</t>
  </si>
  <si>
    <t>Dschang-Fotomena</t>
  </si>
  <si>
    <t>4-i35-r</t>
  </si>
  <si>
    <t>Fotomena-Dschang</t>
  </si>
  <si>
    <t>Dschang-Yaounde</t>
  </si>
  <si>
    <t>4-i35-3</t>
  </si>
  <si>
    <t>17/3</t>
  </si>
  <si>
    <t>16/3</t>
  </si>
  <si>
    <t>4-i35-2</t>
  </si>
  <si>
    <t>Mission 5</t>
  </si>
  <si>
    <t>15-23/3/2010</t>
  </si>
  <si>
    <t xml:space="preserve">Kribi </t>
  </si>
  <si>
    <t>5-phone-85</t>
  </si>
  <si>
    <t>5-Phone-117</t>
  </si>
  <si>
    <t>5-Phone-190</t>
  </si>
  <si>
    <t>23/3</t>
  </si>
  <si>
    <t>5-i66-6</t>
  </si>
  <si>
    <t>Kribi-Yaounde</t>
  </si>
  <si>
    <t>5-i66-r</t>
  </si>
  <si>
    <t>5-i66-7</t>
  </si>
  <si>
    <t>Mission 6</t>
  </si>
  <si>
    <t>16/3/2010</t>
  </si>
  <si>
    <t>6-Phone-102</t>
  </si>
  <si>
    <t>6-i33-r</t>
  </si>
  <si>
    <t>Mission 7</t>
  </si>
  <si>
    <t>18-20/3/2010</t>
  </si>
  <si>
    <t>7-Phone-128</t>
  </si>
  <si>
    <t>18/3</t>
  </si>
  <si>
    <t>7-Phone-137-138</t>
  </si>
  <si>
    <t>19/3</t>
  </si>
  <si>
    <t>7-Phone-159</t>
  </si>
  <si>
    <t>20/3</t>
  </si>
  <si>
    <t xml:space="preserve"> investigationss</t>
  </si>
  <si>
    <t>Travelling Expenses</t>
  </si>
  <si>
    <t>7-i26-1</t>
  </si>
  <si>
    <t>18/03</t>
  </si>
  <si>
    <t>7-i26-6</t>
  </si>
  <si>
    <t>20/03</t>
  </si>
  <si>
    <t>7-i26-r</t>
  </si>
  <si>
    <t>19/03</t>
  </si>
  <si>
    <t>7-i26-2</t>
  </si>
  <si>
    <t>Mission 8</t>
  </si>
  <si>
    <t>22-27/3/2010</t>
  </si>
  <si>
    <t>North West</t>
  </si>
  <si>
    <t>Bamenda</t>
  </si>
  <si>
    <t>Protected Species</t>
  </si>
  <si>
    <t>investigationss</t>
  </si>
  <si>
    <t>i35</t>
  </si>
  <si>
    <t>8-Phone-174</t>
  </si>
  <si>
    <t>22/3</t>
  </si>
  <si>
    <t>8-Phone-186</t>
  </si>
  <si>
    <t>8-i35-r</t>
  </si>
  <si>
    <t>24/3</t>
  </si>
  <si>
    <t>25/3</t>
  </si>
  <si>
    <t>26/3</t>
  </si>
  <si>
    <t>27/3</t>
  </si>
  <si>
    <t>Mission 9</t>
  </si>
  <si>
    <t>23-25/3/2010</t>
  </si>
  <si>
    <t>Bafia</t>
  </si>
  <si>
    <t>Apes</t>
  </si>
  <si>
    <t>9-Phone-182</t>
  </si>
  <si>
    <t>9-Phone-189</t>
  </si>
  <si>
    <t>9-Phone-192</t>
  </si>
  <si>
    <t>9-Phone-211</t>
  </si>
  <si>
    <t>Yaounde-Bafia</t>
  </si>
  <si>
    <t>9-i33-4</t>
  </si>
  <si>
    <t>Bafia-Yaounde</t>
  </si>
  <si>
    <t>9-i33-6</t>
  </si>
  <si>
    <t>9-i33-r</t>
  </si>
  <si>
    <t>Mission 10</t>
  </si>
  <si>
    <t>24-26/3/2010</t>
  </si>
  <si>
    <t>Douala</t>
  </si>
  <si>
    <t>10-Phone-193</t>
  </si>
  <si>
    <t>Yaounde-Douala</t>
  </si>
  <si>
    <t>10-i66-8</t>
  </si>
  <si>
    <t>10-i66-10</t>
  </si>
  <si>
    <t>10-i66-r</t>
  </si>
  <si>
    <t>10-i66-9</t>
  </si>
  <si>
    <t>Drinks with Informer</t>
  </si>
  <si>
    <t>Mission 11</t>
  </si>
  <si>
    <t>23-27/3/2010</t>
  </si>
  <si>
    <t>Makenene</t>
  </si>
  <si>
    <t>Yaounde-Makenene</t>
  </si>
  <si>
    <t>11-i7-1</t>
  </si>
  <si>
    <t>i7</t>
  </si>
  <si>
    <t>Makenene-ndiki</t>
  </si>
  <si>
    <t>11-i7-r</t>
  </si>
  <si>
    <t>ndiki-makenene</t>
  </si>
  <si>
    <t>makenene-Tonga</t>
  </si>
  <si>
    <t>Tonga-makenene</t>
  </si>
  <si>
    <t>Makenene-Yaounde</t>
  </si>
  <si>
    <t>11-i7-2</t>
  </si>
  <si>
    <t>Mission 12</t>
  </si>
  <si>
    <t>31-1/4/2010</t>
  </si>
  <si>
    <t>Wum</t>
  </si>
  <si>
    <t>Bamenda-Wum</t>
  </si>
  <si>
    <t>12-i35-4</t>
  </si>
  <si>
    <t>31/3</t>
  </si>
  <si>
    <t>12-i35-r</t>
  </si>
  <si>
    <t>12-i35-5</t>
  </si>
  <si>
    <t>Mission 13</t>
  </si>
  <si>
    <t>30/3/2010</t>
  </si>
  <si>
    <t>13-Phone-247</t>
  </si>
  <si>
    <t>30/3</t>
  </si>
  <si>
    <t>13-i33-r</t>
  </si>
  <si>
    <t>Mission 14</t>
  </si>
  <si>
    <t>31/3/2010</t>
  </si>
  <si>
    <t>14-i66-r</t>
  </si>
  <si>
    <t>Mission 15</t>
  </si>
  <si>
    <t>1-31/3/2010</t>
  </si>
  <si>
    <t>Internet Fraud</t>
  </si>
  <si>
    <t>15-Phone-2</t>
  </si>
  <si>
    <t>1/3</t>
  </si>
  <si>
    <t>15-Phone-10</t>
  </si>
  <si>
    <t>3/3</t>
  </si>
  <si>
    <t>15-Phone-15</t>
  </si>
  <si>
    <t>15-Phone-21</t>
  </si>
  <si>
    <t>15-Phone-25a</t>
  </si>
  <si>
    <t>15-Phone-47</t>
  </si>
  <si>
    <t>12/3</t>
  </si>
  <si>
    <t>15-Phone-59</t>
  </si>
  <si>
    <t>15-phone-74a</t>
  </si>
  <si>
    <t>15-phone-92</t>
  </si>
  <si>
    <t>15-phone-99</t>
  </si>
  <si>
    <t>15-Phone-111</t>
  </si>
  <si>
    <t>15-Phone-166</t>
  </si>
  <si>
    <t>21/3</t>
  </si>
  <si>
    <t>15-Phone-171</t>
  </si>
  <si>
    <t>15-Phone-187</t>
  </si>
  <si>
    <t>15-Phone-195</t>
  </si>
  <si>
    <t>15-Phone-206</t>
  </si>
  <si>
    <t>15-phone-215d</t>
  </si>
  <si>
    <t>15-phone-222</t>
  </si>
  <si>
    <t>15-phone-235</t>
  </si>
  <si>
    <t>29/3</t>
  </si>
  <si>
    <t>15-Phone-255</t>
  </si>
  <si>
    <t>15-Phone-262</t>
  </si>
  <si>
    <t>15-i26-r</t>
  </si>
  <si>
    <t>2/3</t>
  </si>
  <si>
    <t>10/3</t>
  </si>
  <si>
    <t>11/3</t>
  </si>
  <si>
    <t xml:space="preserve"> </t>
  </si>
  <si>
    <t>bank file</t>
  </si>
  <si>
    <t>CNPS</t>
  </si>
  <si>
    <t>Bonus</t>
  </si>
  <si>
    <t>Personnel</t>
  </si>
  <si>
    <t>Operation</t>
  </si>
  <si>
    <t>Abumbi</t>
  </si>
  <si>
    <t>7-Phone-123</t>
  </si>
  <si>
    <t>7-Phone-133</t>
  </si>
  <si>
    <t>7-Phone-150</t>
  </si>
  <si>
    <t>7-Phone-158</t>
  </si>
  <si>
    <t>i3</t>
  </si>
  <si>
    <t>7-Phone-146</t>
  </si>
  <si>
    <t>Ngum</t>
  </si>
  <si>
    <t>7-Phone-148</t>
  </si>
  <si>
    <t>7-abumbi-1</t>
  </si>
  <si>
    <t>abumbi</t>
  </si>
  <si>
    <t>7-abumbi-3</t>
  </si>
  <si>
    <t>inter-city transport</t>
  </si>
  <si>
    <t>7-abumbi-r</t>
  </si>
  <si>
    <t>7-i3-r</t>
  </si>
  <si>
    <t>7-abumbi-2</t>
  </si>
  <si>
    <t>7-i3-1</t>
  </si>
  <si>
    <t>x1 police</t>
  </si>
  <si>
    <t>7-i26-09</t>
  </si>
  <si>
    <t>x1 Undercover</t>
  </si>
  <si>
    <t>7-i26-10</t>
  </si>
  <si>
    <t>7-i26-11</t>
  </si>
  <si>
    <t>Julius</t>
  </si>
  <si>
    <t>bonus</t>
  </si>
  <si>
    <t>Legal</t>
  </si>
  <si>
    <t>Alain</t>
  </si>
  <si>
    <t>Phone-3&amp;6</t>
  </si>
  <si>
    <t>Phone-7a</t>
  </si>
  <si>
    <t>Phone-9</t>
  </si>
  <si>
    <t>Phone-17a</t>
  </si>
  <si>
    <t>Phone-19a</t>
  </si>
  <si>
    <t>Phone-22</t>
  </si>
  <si>
    <t>Phone-26</t>
  </si>
  <si>
    <t>Phone-55</t>
  </si>
  <si>
    <t>Phone-71</t>
  </si>
  <si>
    <t>phone-95</t>
  </si>
  <si>
    <t>Phone-107</t>
  </si>
  <si>
    <t>Phone-121</t>
  </si>
  <si>
    <t>Phone-135-136</t>
  </si>
  <si>
    <t>Phone-151-152</t>
  </si>
  <si>
    <t>Phone-162</t>
  </si>
  <si>
    <t>Phone-167</t>
  </si>
  <si>
    <t>Phone-177</t>
  </si>
  <si>
    <t>Phone-204</t>
  </si>
  <si>
    <t>Phone-215</t>
  </si>
  <si>
    <t>phone-215j</t>
  </si>
  <si>
    <t>phone-215k</t>
  </si>
  <si>
    <t>phone-224</t>
  </si>
  <si>
    <t>phone-243-245</t>
  </si>
  <si>
    <t>Phone-259-260</t>
  </si>
  <si>
    <t>Phone-274-275</t>
  </si>
  <si>
    <t>Aime</t>
  </si>
  <si>
    <t>Phone-8</t>
  </si>
  <si>
    <t>Phone-49</t>
  </si>
  <si>
    <t>Phone-60</t>
  </si>
  <si>
    <t>phone-86</t>
  </si>
  <si>
    <t>Phone-106</t>
  </si>
  <si>
    <t>Phone-109</t>
  </si>
  <si>
    <t>Phone-129</t>
  </si>
  <si>
    <t>Phone-147</t>
  </si>
  <si>
    <t>Phone-155</t>
  </si>
  <si>
    <t>Phone-164</t>
  </si>
  <si>
    <t>Phone-169</t>
  </si>
  <si>
    <t>Phone-179</t>
  </si>
  <si>
    <t>Phone-200</t>
  </si>
  <si>
    <t>Phone-207</t>
  </si>
  <si>
    <t>phone-215h</t>
  </si>
  <si>
    <t>phone-216</t>
  </si>
  <si>
    <t>phone-217</t>
  </si>
  <si>
    <t>phone-236</t>
  </si>
  <si>
    <t>Phone-254</t>
  </si>
  <si>
    <t>Phone-270</t>
  </si>
  <si>
    <t xml:space="preserve">Felix </t>
  </si>
  <si>
    <t>Phone-44</t>
  </si>
  <si>
    <t>12/2</t>
  </si>
  <si>
    <t>Felix</t>
  </si>
  <si>
    <t>Phone-58</t>
  </si>
  <si>
    <t>13/2</t>
  </si>
  <si>
    <t>phone-89</t>
  </si>
  <si>
    <t>phone-97</t>
  </si>
  <si>
    <t>Phone-120</t>
  </si>
  <si>
    <t>Phone-131</t>
  </si>
  <si>
    <t>Phone-141</t>
  </si>
  <si>
    <t>Phone-157</t>
  </si>
  <si>
    <t>Phone-172</t>
  </si>
  <si>
    <t>Phone-181</t>
  </si>
  <si>
    <t>Phone-201</t>
  </si>
  <si>
    <t>Phone-205</t>
  </si>
  <si>
    <t>phone-215f</t>
  </si>
  <si>
    <t>phone-220</t>
  </si>
  <si>
    <t>phone-238</t>
  </si>
  <si>
    <t>Phone-258</t>
  </si>
  <si>
    <t>Phone-263</t>
  </si>
  <si>
    <t>Rollin</t>
  </si>
  <si>
    <t>Phone-46</t>
  </si>
  <si>
    <t>Phone-67</t>
  </si>
  <si>
    <t>phone-91</t>
  </si>
  <si>
    <t>phone-96</t>
  </si>
  <si>
    <t>Phone-112</t>
  </si>
  <si>
    <t>Phone-130</t>
  </si>
  <si>
    <t>Phone-145</t>
  </si>
  <si>
    <t>Phone-180</t>
  </si>
  <si>
    <t>Phone-210</t>
  </si>
  <si>
    <t>phone-215g</t>
  </si>
  <si>
    <t>phone-218</t>
  </si>
  <si>
    <t>phone-233</t>
  </si>
  <si>
    <t>Phone-249</t>
  </si>
  <si>
    <t>Djimi</t>
  </si>
  <si>
    <t>Phone-199</t>
  </si>
  <si>
    <t>Phone-248</t>
  </si>
  <si>
    <t>Essesima</t>
  </si>
  <si>
    <t>Phone-142</t>
  </si>
  <si>
    <t>Tchengueu</t>
  </si>
  <si>
    <t>Phone-184</t>
  </si>
  <si>
    <t>x3 hours internet</t>
  </si>
  <si>
    <t>communication</t>
  </si>
  <si>
    <t>al-9</t>
  </si>
  <si>
    <t>alain</t>
  </si>
  <si>
    <t>x 2 hours internet</t>
  </si>
  <si>
    <t>al-11</t>
  </si>
  <si>
    <t>commucation</t>
  </si>
  <si>
    <t>aim-r</t>
  </si>
  <si>
    <t>aimé</t>
  </si>
  <si>
    <t>Yde-Dla</t>
  </si>
  <si>
    <t>travelling expenses</t>
  </si>
  <si>
    <t>al-1</t>
  </si>
  <si>
    <t>Dla-Yde</t>
  </si>
  <si>
    <t>al-3</t>
  </si>
  <si>
    <t>al-4</t>
  </si>
  <si>
    <t>7/3</t>
  </si>
  <si>
    <t>al-6</t>
  </si>
  <si>
    <t>Yde-Kribi</t>
  </si>
  <si>
    <t>al-7</t>
  </si>
  <si>
    <t>Kribi-Yde</t>
  </si>
  <si>
    <t>al-12</t>
  </si>
  <si>
    <t>al-13</t>
  </si>
  <si>
    <t>al-14</t>
  </si>
  <si>
    <t>Yde-Bafsam</t>
  </si>
  <si>
    <t>aim-2</t>
  </si>
  <si>
    <t>Bafsam-Yde</t>
  </si>
  <si>
    <t>aim-4</t>
  </si>
  <si>
    <t>Yde-Ntui</t>
  </si>
  <si>
    <t>aim-5</t>
  </si>
  <si>
    <t>Ntui-Yde</t>
  </si>
  <si>
    <t>aim-7</t>
  </si>
  <si>
    <t>Yde-Abg-Mbg</t>
  </si>
  <si>
    <t>aim-8</t>
  </si>
  <si>
    <t>Abg-Mbg-Yde</t>
  </si>
  <si>
    <t>aim-11</t>
  </si>
  <si>
    <t>Yde-Kumba</t>
  </si>
  <si>
    <t>rol-3</t>
  </si>
  <si>
    <t>rollin</t>
  </si>
  <si>
    <t>Kumba-Mamfe</t>
  </si>
  <si>
    <t>rol-7</t>
  </si>
  <si>
    <t>Mamfe-Kumba</t>
  </si>
  <si>
    <t>rol-9</t>
  </si>
  <si>
    <t>Kumba-Buea</t>
  </si>
  <si>
    <t>rol-11</t>
  </si>
  <si>
    <t>Buea-Dla</t>
  </si>
  <si>
    <t>rol-12</t>
  </si>
  <si>
    <t>rol-14</t>
  </si>
  <si>
    <t>Bafsam-Dschang-Bafsam</t>
  </si>
  <si>
    <t>rol-16</t>
  </si>
  <si>
    <t>Yde-Bfsam</t>
  </si>
  <si>
    <t>rol-17</t>
  </si>
  <si>
    <t>Bfsam-Dschang</t>
  </si>
  <si>
    <t>rol-19</t>
  </si>
  <si>
    <t>Dschang-Bfsam</t>
  </si>
  <si>
    <t>rol-20</t>
  </si>
  <si>
    <t>Bfsam-Yde</t>
  </si>
  <si>
    <t>rol-21</t>
  </si>
  <si>
    <t>yde- Dla</t>
  </si>
  <si>
    <t>fel-3</t>
  </si>
  <si>
    <t>felix</t>
  </si>
  <si>
    <t>fel-4</t>
  </si>
  <si>
    <t>Yde- Dla</t>
  </si>
  <si>
    <t>fel-6</t>
  </si>
  <si>
    <t>fel-8</t>
  </si>
  <si>
    <t>fel-9</t>
  </si>
  <si>
    <t>Kribi- Dla</t>
  </si>
  <si>
    <t>fel-11</t>
  </si>
  <si>
    <t>Dla-Buea</t>
  </si>
  <si>
    <t>fel-r</t>
  </si>
  <si>
    <t>Buea- Dla</t>
  </si>
  <si>
    <t>1/4</t>
  </si>
  <si>
    <t>fel-14</t>
  </si>
  <si>
    <t>Pouma-Yde</t>
  </si>
  <si>
    <t>mad-1</t>
  </si>
  <si>
    <t>madola</t>
  </si>
  <si>
    <t>mad-3</t>
  </si>
  <si>
    <t>mad-4</t>
  </si>
  <si>
    <t>mad-6</t>
  </si>
  <si>
    <t>mad-7</t>
  </si>
  <si>
    <t>mad-9</t>
  </si>
  <si>
    <t>inter city transport</t>
  </si>
  <si>
    <t>transport</t>
  </si>
  <si>
    <t>local transport</t>
  </si>
  <si>
    <t>al-r</t>
  </si>
  <si>
    <t>rol-r</t>
  </si>
  <si>
    <t>mad-r</t>
  </si>
  <si>
    <t>lodging</t>
  </si>
  <si>
    <t>al-2</t>
  </si>
  <si>
    <t>al-5</t>
  </si>
  <si>
    <t>al-8</t>
  </si>
  <si>
    <t>aim-3</t>
  </si>
  <si>
    <t>aim-6</t>
  </si>
  <si>
    <t>aim-9</t>
  </si>
  <si>
    <t>rol-4</t>
  </si>
  <si>
    <t>rol-8</t>
  </si>
  <si>
    <t>rol-10</t>
  </si>
  <si>
    <t>rol-13</t>
  </si>
  <si>
    <t>rol-18</t>
  </si>
  <si>
    <t>fel-7</t>
  </si>
  <si>
    <t>fel-10</t>
  </si>
  <si>
    <t>fel-12</t>
  </si>
  <si>
    <t>fel-13</t>
  </si>
  <si>
    <t>mad-2</t>
  </si>
  <si>
    <t>mad-5</t>
  </si>
  <si>
    <t>mad-8</t>
  </si>
  <si>
    <t>feeding</t>
  </si>
  <si>
    <t>office</t>
  </si>
  <si>
    <t>x 120 photocopies</t>
  </si>
  <si>
    <t>aim-1</t>
  </si>
  <si>
    <t>x 17 photocopies</t>
  </si>
  <si>
    <t>aim-10</t>
  </si>
  <si>
    <t>x 90 photocopies</t>
  </si>
  <si>
    <t>rol-1</t>
  </si>
  <si>
    <t>X24 photocopies</t>
  </si>
  <si>
    <t>rol-2</t>
  </si>
  <si>
    <t>x20 photocopies</t>
  </si>
  <si>
    <t>rol-2a</t>
  </si>
  <si>
    <t>x6 photocopies</t>
  </si>
  <si>
    <t>rol-6</t>
  </si>
  <si>
    <t>X 6 printing</t>
  </si>
  <si>
    <t>fel-1</t>
  </si>
  <si>
    <t>x3 photocopies</t>
  </si>
  <si>
    <t>fel-5</t>
  </si>
  <si>
    <t>postage</t>
  </si>
  <si>
    <t xml:space="preserve">the case analysis of the Douala parrot case </t>
  </si>
  <si>
    <t>fel-2</t>
  </si>
  <si>
    <t>Lawyer fees</t>
  </si>
  <si>
    <t>Me Djodo</t>
  </si>
  <si>
    <t>al-15</t>
  </si>
  <si>
    <t>lawyer fees</t>
  </si>
  <si>
    <t>Me Djimi</t>
  </si>
  <si>
    <t>aim-4a</t>
  </si>
  <si>
    <t>Me Tambe</t>
  </si>
  <si>
    <t>rol-5</t>
  </si>
  <si>
    <t>Me Tchagyou</t>
  </si>
  <si>
    <t>rol-15</t>
  </si>
  <si>
    <t>fel-8a</t>
  </si>
  <si>
    <t>Nya Aime</t>
  </si>
  <si>
    <t>14/4</t>
  </si>
  <si>
    <t>Alain Bernard</t>
  </si>
  <si>
    <t xml:space="preserve">Josias Sipehovo  Mentchebong  </t>
  </si>
  <si>
    <t>personel</t>
  </si>
  <si>
    <t>Vincent</t>
  </si>
  <si>
    <t>Phone-4</t>
  </si>
  <si>
    <t>Phone-12</t>
  </si>
  <si>
    <t>Phone-20</t>
  </si>
  <si>
    <t>Phone-25</t>
  </si>
  <si>
    <t>Phone-45</t>
  </si>
  <si>
    <t>Phone-61</t>
  </si>
  <si>
    <t>phone-73</t>
  </si>
  <si>
    <t>phone-78</t>
  </si>
  <si>
    <t>phone-98</t>
  </si>
  <si>
    <t>Phone-114</t>
  </si>
  <si>
    <t>Phone-118</t>
  </si>
  <si>
    <t>Phone124-125</t>
  </si>
  <si>
    <t>Phone-144</t>
  </si>
  <si>
    <t>Phone-156</t>
  </si>
  <si>
    <t>Phone-168</t>
  </si>
  <si>
    <t>Phone-188</t>
  </si>
  <si>
    <t>Phone-191</t>
  </si>
  <si>
    <t>Phone-213</t>
  </si>
  <si>
    <t>phone-215b</t>
  </si>
  <si>
    <t>phone-221</t>
  </si>
  <si>
    <t>phone-226</t>
  </si>
  <si>
    <t>28/3</t>
  </si>
  <si>
    <t>phone-241</t>
  </si>
  <si>
    <t>Phone-253</t>
  </si>
  <si>
    <t>Phone-264</t>
  </si>
  <si>
    <t>Eric</t>
  </si>
  <si>
    <t>Phone-14</t>
  </si>
  <si>
    <t>media</t>
  </si>
  <si>
    <t>Phone-19</t>
  </si>
  <si>
    <t>Phone-24</t>
  </si>
  <si>
    <t>Phone-48</t>
  </si>
  <si>
    <t>Phone-64</t>
  </si>
  <si>
    <t>phone-72</t>
  </si>
  <si>
    <t>phone-90</t>
  </si>
  <si>
    <t>phone-100</t>
  </si>
  <si>
    <t>Phone119</t>
  </si>
  <si>
    <t>Phone-127</t>
  </si>
  <si>
    <t>Phone-143</t>
  </si>
  <si>
    <t>Phone-183</t>
  </si>
  <si>
    <t>Phone-194</t>
  </si>
  <si>
    <t>Phone-212</t>
  </si>
  <si>
    <t>phone-215i</t>
  </si>
  <si>
    <t>phone-232</t>
  </si>
  <si>
    <t>Phone-251</t>
  </si>
  <si>
    <t>Phone-268</t>
  </si>
  <si>
    <t>Anna</t>
  </si>
  <si>
    <t>Phone-50</t>
  </si>
  <si>
    <t>Phone-66</t>
  </si>
  <si>
    <t>phone-87</t>
  </si>
  <si>
    <t>Phone-103</t>
  </si>
  <si>
    <t>Phone-116</t>
  </si>
  <si>
    <t>Phone-126</t>
  </si>
  <si>
    <t>Phone-149</t>
  </si>
  <si>
    <t>Phone-160</t>
  </si>
  <si>
    <t>Phone-173</t>
  </si>
  <si>
    <t>Phone-185</t>
  </si>
  <si>
    <t>Phone-197</t>
  </si>
  <si>
    <t>Phone-209</t>
  </si>
  <si>
    <t>phone-215a</t>
  </si>
  <si>
    <t>phone-222</t>
  </si>
  <si>
    <t>phone-234</t>
  </si>
  <si>
    <t>Phone-256</t>
  </si>
  <si>
    <t>Phone-266</t>
  </si>
  <si>
    <t>Serge</t>
  </si>
  <si>
    <t>Phone-56</t>
  </si>
  <si>
    <t>phone-88</t>
  </si>
  <si>
    <t>Phone-170</t>
  </si>
  <si>
    <t>Phone-196</t>
  </si>
  <si>
    <t>phone-230</t>
  </si>
  <si>
    <t>x 2 hrs internet</t>
  </si>
  <si>
    <t>eri-7</t>
  </si>
  <si>
    <t>eri-10</t>
  </si>
  <si>
    <t>eri-11</t>
  </si>
  <si>
    <t>ann-r</t>
  </si>
  <si>
    <t>eri-r</t>
  </si>
  <si>
    <t>er-r</t>
  </si>
  <si>
    <t>31/8</t>
  </si>
  <si>
    <t>ser-r</t>
  </si>
  <si>
    <t>26/4</t>
  </si>
  <si>
    <t>local transports</t>
  </si>
  <si>
    <t>vin-r</t>
  </si>
  <si>
    <t>vincent</t>
  </si>
  <si>
    <t>Bonuses scaled to results</t>
  </si>
  <si>
    <t>radio news flash F</t>
  </si>
  <si>
    <t xml:space="preserve">Buea internet wildlife trade dealer arrest </t>
  </si>
  <si>
    <t>radio news flash E</t>
  </si>
  <si>
    <t>The guardian Post newspaper E</t>
  </si>
  <si>
    <t>Buea internet wildlife trader arrest &amp; more than 1000 grey parrots seized in Douala</t>
  </si>
  <si>
    <t>Kribi arrest of dealers in sea turtle shells</t>
  </si>
  <si>
    <t>kribi arrest of dealers in sea turtle shells</t>
  </si>
  <si>
    <t>Le Jeune Observateur newspaper F</t>
  </si>
  <si>
    <t>The Horizon newspaper E</t>
  </si>
  <si>
    <t>radio talk show F</t>
  </si>
  <si>
    <t xml:space="preserve">Yaounde bushmeat seizure -ministerial decision </t>
  </si>
  <si>
    <t>radio talk show E</t>
  </si>
  <si>
    <t>radio news feature E</t>
  </si>
  <si>
    <t>Cameroon Tribune newspaper E</t>
  </si>
  <si>
    <t>Arrest of ivory dealer in Yaounde - prosecution</t>
  </si>
  <si>
    <t>Editting cost</t>
  </si>
  <si>
    <t>radio news flashes, features and talk shows</t>
  </si>
  <si>
    <t>vin-2</t>
  </si>
  <si>
    <t>x18 news papers</t>
  </si>
  <si>
    <t>ann-1</t>
  </si>
  <si>
    <t>x17 news papers</t>
  </si>
  <si>
    <t>ann-2</t>
  </si>
  <si>
    <t>Books photocopy</t>
  </si>
  <si>
    <t>ann-3</t>
  </si>
  <si>
    <t>binding of books</t>
  </si>
  <si>
    <t>ann-4</t>
  </si>
  <si>
    <t>ann-5</t>
  </si>
  <si>
    <t>x5 cardboard paper</t>
  </si>
  <si>
    <t>ann-6</t>
  </si>
  <si>
    <t xml:space="preserve">x 20 photocopies </t>
  </si>
  <si>
    <t>eri-2</t>
  </si>
  <si>
    <t>x 2 photos</t>
  </si>
  <si>
    <t>eri-4</t>
  </si>
  <si>
    <t>x 2 file jackets</t>
  </si>
  <si>
    <t>eri-6</t>
  </si>
  <si>
    <t>x100 plastic sleeves</t>
  </si>
  <si>
    <t>x100 photocopy</t>
  </si>
  <si>
    <t>vin-1</t>
  </si>
  <si>
    <t>media officer</t>
  </si>
  <si>
    <t>personnel</t>
  </si>
  <si>
    <t>Phone International</t>
  </si>
  <si>
    <t>Policy and External Relations</t>
  </si>
  <si>
    <t>CITES</t>
  </si>
  <si>
    <t>Phone-27-28</t>
  </si>
  <si>
    <t>Phone-29</t>
  </si>
  <si>
    <t>Phone-30</t>
  </si>
  <si>
    <t>Phone-31</t>
  </si>
  <si>
    <t>2-Phone-33-34</t>
  </si>
  <si>
    <t>Phone-35</t>
  </si>
  <si>
    <t>Phone-36</t>
  </si>
  <si>
    <t>Phone-37</t>
  </si>
  <si>
    <t>Phone-38</t>
  </si>
  <si>
    <t>Phone-39-41</t>
  </si>
  <si>
    <t>Phone-43</t>
  </si>
  <si>
    <t>Phone-51</t>
  </si>
  <si>
    <t>Phone-69-70</t>
  </si>
  <si>
    <t>phone-77</t>
  </si>
  <si>
    <t>phone-79</t>
  </si>
  <si>
    <t>phone-80</t>
  </si>
  <si>
    <t>phone-94</t>
  </si>
  <si>
    <t>Phone-122</t>
  </si>
  <si>
    <t>Phone-154</t>
  </si>
  <si>
    <t>policy and external relations</t>
  </si>
  <si>
    <t>Ofir-r</t>
  </si>
  <si>
    <t>Ofir</t>
  </si>
  <si>
    <t>eri-1</t>
  </si>
  <si>
    <t>Y'de-D'la</t>
  </si>
  <si>
    <t>Ofir-1</t>
  </si>
  <si>
    <t>D'la-Y'de</t>
  </si>
  <si>
    <t>Ofir-5</t>
  </si>
  <si>
    <t>airport tax</t>
  </si>
  <si>
    <t>Ofir-2</t>
  </si>
  <si>
    <t>arrey-6</t>
  </si>
  <si>
    <t>arrey</t>
  </si>
  <si>
    <t>Black ink</t>
  </si>
  <si>
    <t>arrey-7</t>
  </si>
  <si>
    <t>x5 carton A4</t>
  </si>
  <si>
    <t>arrey-20</t>
  </si>
  <si>
    <t>Dry cleaning</t>
  </si>
  <si>
    <t>arrey-35</t>
  </si>
  <si>
    <t>x 50 photocopies</t>
  </si>
  <si>
    <t>eri-3</t>
  </si>
  <si>
    <t>x 2 Cds</t>
  </si>
  <si>
    <t>laundary</t>
  </si>
  <si>
    <t>Ofir-3</t>
  </si>
  <si>
    <t>x12 file dividers</t>
  </si>
  <si>
    <t>CAR</t>
  </si>
  <si>
    <t>phone-215e</t>
  </si>
  <si>
    <t>Phone-110</t>
  </si>
  <si>
    <t>Phone-53</t>
  </si>
  <si>
    <t>Phone-68</t>
  </si>
  <si>
    <t>Phone-140</t>
  </si>
  <si>
    <t>Phone-153</t>
  </si>
  <si>
    <t>Phone-175</t>
  </si>
  <si>
    <t>phone-229</t>
  </si>
  <si>
    <t>phone-231</t>
  </si>
  <si>
    <t>phone-242</t>
  </si>
  <si>
    <t>Phone-269</t>
  </si>
  <si>
    <t>Phone-272</t>
  </si>
  <si>
    <t>CAR-LAGA Replication</t>
  </si>
  <si>
    <t>Hr-internet 2010.1</t>
  </si>
  <si>
    <t xml:space="preserve"> Passport </t>
  </si>
  <si>
    <t>Passport production</t>
  </si>
  <si>
    <t>eri-12</t>
  </si>
  <si>
    <t>Phone-5</t>
  </si>
  <si>
    <t>Phone-7</t>
  </si>
  <si>
    <t>management</t>
  </si>
  <si>
    <t>ofir</t>
  </si>
  <si>
    <t>Phone-17</t>
  </si>
  <si>
    <t xml:space="preserve">Management </t>
  </si>
  <si>
    <t>Phone-23</t>
  </si>
  <si>
    <t>Phone-52</t>
  </si>
  <si>
    <t>phone-225</t>
  </si>
  <si>
    <t>phone-227</t>
  </si>
  <si>
    <t>Phone-261</t>
  </si>
  <si>
    <t>Phone-273</t>
  </si>
  <si>
    <t>Director</t>
  </si>
  <si>
    <t>salary</t>
  </si>
  <si>
    <t>Emeline</t>
  </si>
  <si>
    <t>Phone-1a</t>
  </si>
  <si>
    <t>Phone-13</t>
  </si>
  <si>
    <t>Phone-18</t>
  </si>
  <si>
    <t>Phone-42</t>
  </si>
  <si>
    <t>Phone-57</t>
  </si>
  <si>
    <t>Phone-65</t>
  </si>
  <si>
    <t>phone-93</t>
  </si>
  <si>
    <t>Phone-108</t>
  </si>
  <si>
    <t>Phone-132</t>
  </si>
  <si>
    <t>Phone-178</t>
  </si>
  <si>
    <t>Phone-214</t>
  </si>
  <si>
    <t>Phone-219</t>
  </si>
  <si>
    <t>phone-239-240</t>
  </si>
  <si>
    <t>Phone252</t>
  </si>
  <si>
    <t>Phone-267</t>
  </si>
  <si>
    <t>Arrey</t>
  </si>
  <si>
    <t>Phone-1</t>
  </si>
  <si>
    <t xml:space="preserve">Arrey </t>
  </si>
  <si>
    <t>Phone-11</t>
  </si>
  <si>
    <t>Phone-20a</t>
  </si>
  <si>
    <t>Phone-54</t>
  </si>
  <si>
    <t>phone-74</t>
  </si>
  <si>
    <t>phone-81-82</t>
  </si>
  <si>
    <t>Phone-104</t>
  </si>
  <si>
    <t>Phone-113</t>
  </si>
  <si>
    <t>Phone-234</t>
  </si>
  <si>
    <t>Phone-139</t>
  </si>
  <si>
    <t>Phone-165</t>
  </si>
  <si>
    <t>Phone-176</t>
  </si>
  <si>
    <t>Phone-202-203</t>
  </si>
  <si>
    <t>Phone-208</t>
  </si>
  <si>
    <t>phone-215c</t>
  </si>
  <si>
    <t>phone-223</t>
  </si>
  <si>
    <t>phone-228</t>
  </si>
  <si>
    <t>phone-237</t>
  </si>
  <si>
    <t>Phone-257</t>
  </si>
  <si>
    <t>Phone-271</t>
  </si>
  <si>
    <t>Eme-r</t>
  </si>
  <si>
    <t>x1 hr taxi</t>
  </si>
  <si>
    <t>Local transport</t>
  </si>
  <si>
    <t>arrey-r</t>
  </si>
  <si>
    <t>office cleaner</t>
  </si>
  <si>
    <t>Eme-1</t>
  </si>
  <si>
    <t>Eme-2</t>
  </si>
  <si>
    <t>Eme-4</t>
  </si>
  <si>
    <t>Night watch</t>
  </si>
  <si>
    <t>Eme-5</t>
  </si>
  <si>
    <t>Eme-6</t>
  </si>
  <si>
    <t>rim of papers</t>
  </si>
  <si>
    <t>arrey-2</t>
  </si>
  <si>
    <t>x4 toilet tissues</t>
  </si>
  <si>
    <t>arrey-4</t>
  </si>
  <si>
    <t>X2L floor cleaning liguid</t>
  </si>
  <si>
    <t>air fresher</t>
  </si>
  <si>
    <t>arrey-15</t>
  </si>
  <si>
    <t>x40 Photocopies</t>
  </si>
  <si>
    <t>arrey-26</t>
  </si>
  <si>
    <t>arrey-19</t>
  </si>
  <si>
    <t>x10 pens</t>
  </si>
  <si>
    <t>arrey-24</t>
  </si>
  <si>
    <t>arrey-28</t>
  </si>
  <si>
    <t>arrey-31</t>
  </si>
  <si>
    <t>x25 A4 evelopes</t>
  </si>
  <si>
    <t>arrey-33</t>
  </si>
  <si>
    <t>x25 A5 envelopes</t>
  </si>
  <si>
    <t>x25 A6 evnelopes</t>
  </si>
  <si>
    <t>x20 folders</t>
  </si>
  <si>
    <t>plastic sleeves</t>
  </si>
  <si>
    <t>file divider</t>
  </si>
  <si>
    <t>arrey-34</t>
  </si>
  <si>
    <t>hiring of projector</t>
  </si>
  <si>
    <t>eri-5</t>
  </si>
  <si>
    <t>office bell</t>
  </si>
  <si>
    <t>eri-8</t>
  </si>
  <si>
    <t>repairs office bell</t>
  </si>
  <si>
    <t>eri-9</t>
  </si>
  <si>
    <t>x 3 office bulbs</t>
  </si>
  <si>
    <t>x 1 office bulb</t>
  </si>
  <si>
    <t>eri-13</t>
  </si>
  <si>
    <t>Transfer fees</t>
  </si>
  <si>
    <t>Express union</t>
  </si>
  <si>
    <t>arrey-1</t>
  </si>
  <si>
    <t>arrey-3</t>
  </si>
  <si>
    <t>arrey-5</t>
  </si>
  <si>
    <t>arrey-8</t>
  </si>
  <si>
    <t>arrey-9</t>
  </si>
  <si>
    <t>arrey-10</t>
  </si>
  <si>
    <t>arrey-11</t>
  </si>
  <si>
    <t>arrey-12</t>
  </si>
  <si>
    <t>arrey-13</t>
  </si>
  <si>
    <t>arrey-14</t>
  </si>
  <si>
    <t>arrey-16</t>
  </si>
  <si>
    <t>arrey-17</t>
  </si>
  <si>
    <t>arrey-18</t>
  </si>
  <si>
    <t>arrey-27</t>
  </si>
  <si>
    <t>arrey-21</t>
  </si>
  <si>
    <t>arrey-22</t>
  </si>
  <si>
    <t>arrey-23</t>
  </si>
  <si>
    <t>arrey-25</t>
  </si>
  <si>
    <t>arrey-29</t>
  </si>
  <si>
    <t>arrey-30</t>
  </si>
  <si>
    <t>Western Union</t>
  </si>
  <si>
    <t>arrey-36</t>
  </si>
  <si>
    <t>arrey-32</t>
  </si>
  <si>
    <t>Bank charges</t>
  </si>
  <si>
    <t>UNICS</t>
  </si>
  <si>
    <t>Afriland</t>
  </si>
  <si>
    <t>Electricity-SONEL</t>
  </si>
  <si>
    <t>Rent + bills</t>
  </si>
  <si>
    <t>Hr-Electricity-2010.3</t>
  </si>
  <si>
    <t>Water-SNEC</t>
  </si>
  <si>
    <t>Hr-water-2010.3</t>
  </si>
  <si>
    <t xml:space="preserve">      TOTAL EXPENDITURE MARCH</t>
  </si>
  <si>
    <t>AmountCFA</t>
  </si>
  <si>
    <t>Donor</t>
  </si>
  <si>
    <t>FWS</t>
  </si>
  <si>
    <t>Used</t>
  </si>
  <si>
    <t>March</t>
  </si>
  <si>
    <t>NEU Foundation</t>
  </si>
  <si>
    <t>ARCUS Foundation</t>
  </si>
  <si>
    <t>World Parrot Trust</t>
  </si>
  <si>
    <t>SFS France</t>
  </si>
  <si>
    <t>TOTAL</t>
  </si>
  <si>
    <t>US FWS</t>
  </si>
  <si>
    <t>Used June</t>
  </si>
  <si>
    <t>Used July</t>
  </si>
  <si>
    <t>Used August</t>
  </si>
  <si>
    <t>Donated September</t>
  </si>
  <si>
    <t>Used September</t>
  </si>
  <si>
    <t>Used October</t>
  </si>
  <si>
    <t>Used November</t>
  </si>
  <si>
    <t>Used December</t>
  </si>
  <si>
    <t>Used January 2010</t>
  </si>
  <si>
    <t>Used February</t>
  </si>
  <si>
    <t>Donated March</t>
  </si>
  <si>
    <t>Used March</t>
  </si>
  <si>
    <t>Passing to April  2010</t>
  </si>
  <si>
    <t>Donated  April</t>
  </si>
  <si>
    <t>Used April</t>
  </si>
  <si>
    <t>Used May</t>
  </si>
  <si>
    <t>Used January</t>
  </si>
  <si>
    <t>Passing to April 2010</t>
  </si>
  <si>
    <t>Donated January</t>
  </si>
  <si>
    <t>Donated February</t>
  </si>
  <si>
    <t>SFS FRANCE</t>
  </si>
  <si>
    <t>USFWS</t>
  </si>
  <si>
    <t xml:space="preserve">             </t>
  </si>
  <si>
    <t>Money transferred to the Bank</t>
  </si>
  <si>
    <t>Bank Ex Rate=476,734</t>
  </si>
  <si>
    <t>Bank commission+tax</t>
  </si>
  <si>
    <t>Transaction to the account</t>
  </si>
  <si>
    <t>Bank Ex Rate=476.734</t>
  </si>
  <si>
    <t>Real Ex Rate=656</t>
  </si>
  <si>
    <t>Bank Ex Rate=655,957</t>
  </si>
  <si>
    <t>CAR/CITES</t>
  </si>
  <si>
    <t>rent</t>
  </si>
  <si>
    <t>Hr-rent-2010.2</t>
  </si>
  <si>
    <t>Hr-rent-2010.3</t>
  </si>
  <si>
    <t>Live Drill</t>
  </si>
  <si>
    <t xml:space="preserve"> investigations</t>
  </si>
  <si>
    <t>Buea internet &amp;  1000 grey parrots seized in Douala</t>
  </si>
  <si>
    <t xml:space="preserve">Prosecution of ivory dealer in Yaounde </t>
  </si>
  <si>
    <t>Recordings radio</t>
  </si>
  <si>
    <t>Qatar</t>
  </si>
  <si>
    <t>CITES 15 th Conference of Parties</t>
  </si>
  <si>
    <t>x2 info notes</t>
  </si>
  <si>
    <t xml:space="preserve"> Mobile Phone</t>
  </si>
  <si>
    <t>garbage bags</t>
  </si>
  <si>
    <t>x1L javel</t>
  </si>
  <si>
    <t>visa de sortir  fees</t>
  </si>
  <si>
    <t>2 Operations against 3 subjects</t>
  </si>
  <si>
    <t>follow up 21 cases 10 locked subjects</t>
  </si>
  <si>
    <t xml:space="preserve">27 media pieces </t>
  </si>
  <si>
    <t>$1=485CFA</t>
  </si>
  <si>
    <t>Real Ex Rate=485</t>
  </si>
  <si>
    <t>Brought Forward</t>
  </si>
  <si>
    <t>EIA</t>
  </si>
  <si>
    <t>Donated November</t>
  </si>
  <si>
    <t>school fees</t>
  </si>
  <si>
    <t>Capacity bulding</t>
  </si>
  <si>
    <t>Eme-3</t>
  </si>
  <si>
    <t>Safari Zoo Israel</t>
  </si>
  <si>
    <t>Rufford Foundation</t>
  </si>
  <si>
    <t xml:space="preserve">FINANCIAL REPORT      -    MARCH   2010    </t>
  </si>
  <si>
    <t xml:space="preserve">FINANCIAL REPORT      -    MARCH   2010  SUMMARY    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</si>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</sst>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₪&quot;\ #,##0;&quot;₪&quot;\ \-#,##0"/>
    <numFmt numFmtId="185" formatCode="&quot;₪&quot;\ #,##0;[Red]&quot;₪&quot;\ \-#,##0"/>
    <numFmt numFmtId="186" formatCode="&quot;₪&quot;\ #,##0.00;&quot;₪&quot;\ \-#,##0.00"/>
    <numFmt numFmtId="187" formatCode="&quot;₪&quot;\ #,##0.00;[Red]&quot;₪&quot;\ \-#,##0.00"/>
    <numFmt numFmtId="188" formatCode="_ &quot;₪&quot;\ * #,##0_ ;_ &quot;₪&quot;\ * \-#,##0_ ;_ &quot;₪&quot;\ * &quot;-&quot;_ ;_ @_ "/>
    <numFmt numFmtId="189" formatCode="_ * #,##0_ ;_ * \-#,##0_ ;_ * &quot;-&quot;_ ;_ @_ "/>
    <numFmt numFmtId="190" formatCode="_ &quot;₪&quot;\ * #,##0.00_ ;_ &quot;₪&quot;\ * \-#,##0.00_ ;_ &quot;₪&quot;\ * &quot;-&quot;??_ ;_ @_ "/>
    <numFmt numFmtId="191" formatCode="_ * #,##0.00_ ;_ * \-#,##0.00_ ;_ * &quot;-&quot;??_ ;_ @_ "/>
    <numFmt numFmtId="192" formatCode="m/d"/>
    <numFmt numFmtId="193" formatCode="m/d/yy"/>
    <numFmt numFmtId="194" formatCode="#,##0;[Red]#,##0"/>
    <numFmt numFmtId="195" formatCode="#,##0_ ;[Red]\-#,##0\ "/>
    <numFmt numFmtId="196" formatCode="[$$-409]#,##0.0;[Red][$$-409]#,##0.0"/>
    <numFmt numFmtId="197" formatCode="[$$-409]#,##0;[Red][$$-409]#,##0"/>
    <numFmt numFmtId="198" formatCode="[$$-409]#,##0"/>
    <numFmt numFmtId="199" formatCode="#,##0.00;[Red]#,##0.00"/>
    <numFmt numFmtId="200" formatCode="#,##0.000"/>
    <numFmt numFmtId="201" formatCode="[$€-2]\ #,##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9"/>
      <color indexed="12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6"/>
      <name val="Arial"/>
      <family val="0"/>
    </font>
    <font>
      <sz val="8"/>
      <color indexed="10"/>
      <name val="Arial"/>
      <family val="0"/>
    </font>
    <font>
      <sz val="8"/>
      <color indexed="60"/>
      <name val="Arial"/>
      <family val="0"/>
    </font>
    <font>
      <sz val="8"/>
      <color indexed="53"/>
      <name val="Arial"/>
      <family val="0"/>
    </font>
    <font>
      <sz val="8"/>
      <color indexed="12"/>
      <name val="Arial"/>
      <family val="0"/>
    </font>
    <font>
      <b/>
      <sz val="10"/>
      <color indexed="20"/>
      <name val="Arial"/>
      <family val="0"/>
    </font>
    <font>
      <sz val="9"/>
      <color indexed="20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2"/>
    </font>
    <font>
      <sz val="9"/>
      <color indexed="60"/>
      <name val="Arial"/>
      <family val="2"/>
    </font>
    <font>
      <sz val="12"/>
      <name val="Arial"/>
      <family val="0"/>
    </font>
    <font>
      <b/>
      <sz val="10"/>
      <color indexed="53"/>
      <name val="Arial"/>
      <family val="2"/>
    </font>
    <font>
      <b/>
      <sz val="10"/>
      <color indexed="60"/>
      <name val="Arial"/>
      <family val="0"/>
    </font>
    <font>
      <sz val="10"/>
      <color indexed="49"/>
      <name val="Arial"/>
      <family val="0"/>
    </font>
    <font>
      <sz val="8"/>
      <color indexed="4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194" fontId="1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9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4" fontId="0" fillId="2" borderId="0" xfId="0" applyNumberFormat="1" applyFill="1" applyAlignment="1">
      <alignment/>
    </xf>
    <xf numFmtId="194" fontId="8" fillId="2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94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196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197" fontId="0" fillId="0" borderId="3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4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19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1" fillId="0" borderId="4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/>
    </xf>
    <xf numFmtId="3" fontId="10" fillId="0" borderId="4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196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49" fontId="0" fillId="0" borderId="0" xfId="20" applyNumberFormat="1" applyFont="1" applyFill="1">
      <alignment/>
      <protection/>
    </xf>
    <xf numFmtId="49" fontId="0" fillId="0" borderId="0" xfId="20" applyNumberFormat="1" applyFont="1" applyFill="1">
      <alignment/>
      <protection/>
    </xf>
    <xf numFmtId="49" fontId="0" fillId="0" borderId="0" xfId="20" applyNumberFormat="1" applyFont="1" applyFill="1" applyAlignment="1">
      <alignment horizontal="center"/>
      <protection/>
    </xf>
    <xf numFmtId="1" fontId="0" fillId="0" borderId="0" xfId="0" applyNumberFormat="1" applyFont="1" applyFill="1" applyAlignment="1">
      <alignment/>
    </xf>
    <xf numFmtId="196" fontId="0" fillId="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49" fontId="0" fillId="2" borderId="0" xfId="19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96" fontId="0" fillId="0" borderId="4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196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19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96" fontId="18" fillId="0" borderId="4" xfId="0" applyNumberFormat="1" applyFont="1" applyBorder="1" applyAlignment="1">
      <alignment/>
    </xf>
    <xf numFmtId="0" fontId="0" fillId="0" borderId="4" xfId="0" applyFill="1" applyBorder="1" applyAlignment="1">
      <alignment/>
    </xf>
    <xf numFmtId="0" fontId="19" fillId="0" borderId="0" xfId="0" applyFont="1" applyFill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6" fontId="0" fillId="0" borderId="3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20" fillId="0" borderId="0" xfId="0" applyNumberFormat="1" applyFont="1" applyFill="1" applyAlignment="1">
      <alignment/>
    </xf>
    <xf numFmtId="3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0" fillId="0" borderId="3" xfId="0" applyNumberFormat="1" applyFont="1" applyBorder="1" applyAlignment="1">
      <alignment horizontal="center"/>
    </xf>
    <xf numFmtId="49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 horizontal="left"/>
    </xf>
    <xf numFmtId="49" fontId="22" fillId="0" borderId="3" xfId="0" applyNumberFormat="1" applyFont="1" applyFill="1" applyBorder="1" applyAlignment="1">
      <alignment horizontal="center"/>
    </xf>
    <xf numFmtId="196" fontId="0" fillId="0" borderId="3" xfId="0" applyNumberFormat="1" applyFont="1" applyBorder="1" applyAlignment="1">
      <alignment/>
    </xf>
    <xf numFmtId="196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13" fillId="0" borderId="0" xfId="0" applyNumberFormat="1" applyFont="1" applyFill="1" applyAlignment="1">
      <alignment/>
    </xf>
    <xf numFmtId="3" fontId="13" fillId="0" borderId="3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/>
    </xf>
    <xf numFmtId="196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3" fontId="23" fillId="0" borderId="3" xfId="0" applyNumberFormat="1" applyFont="1" applyBorder="1" applyAlignment="1">
      <alignment/>
    </xf>
    <xf numFmtId="196" fontId="3" fillId="0" borderId="3" xfId="0" applyNumberFormat="1" applyFont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4" fillId="0" borderId="0" xfId="0" applyNumberFormat="1" applyFont="1" applyFill="1" applyAlignment="1">
      <alignment/>
    </xf>
    <xf numFmtId="3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 horizontal="left"/>
    </xf>
    <xf numFmtId="49" fontId="24" fillId="0" borderId="3" xfId="0" applyNumberFormat="1" applyFont="1" applyFill="1" applyBorder="1" applyAlignment="1">
      <alignment horizontal="center"/>
    </xf>
    <xf numFmtId="3" fontId="25" fillId="0" borderId="3" xfId="0" applyNumberFormat="1" applyFont="1" applyBorder="1" applyAlignment="1">
      <alignment/>
    </xf>
    <xf numFmtId="196" fontId="24" fillId="0" borderId="3" xfId="0" applyNumberFormat="1" applyFont="1" applyBorder="1" applyAlignment="1">
      <alignment/>
    </xf>
    <xf numFmtId="196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0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196" fontId="1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/>
    </xf>
    <xf numFmtId="3" fontId="22" fillId="0" borderId="0" xfId="0" applyNumberFormat="1" applyFont="1" applyAlignment="1">
      <alignment/>
    </xf>
    <xf numFmtId="196" fontId="26" fillId="0" borderId="0" xfId="0" applyNumberFormat="1" applyFont="1" applyFill="1" applyAlignment="1">
      <alignment/>
    </xf>
    <xf numFmtId="196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/>
    </xf>
    <xf numFmtId="196" fontId="18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3" fontId="27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/>
    </xf>
    <xf numFmtId="196" fontId="18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196" fontId="2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/>
    </xf>
    <xf numFmtId="196" fontId="26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2" fillId="0" borderId="0" xfId="0" applyFont="1" applyBorder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center"/>
    </xf>
    <xf numFmtId="196" fontId="26" fillId="2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196" fontId="3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Alignment="1">
      <alignment/>
    </xf>
    <xf numFmtId="3" fontId="13" fillId="0" borderId="0" xfId="0" applyNumberFormat="1" applyFont="1" applyAlignment="1">
      <alignment/>
    </xf>
    <xf numFmtId="49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center"/>
    </xf>
    <xf numFmtId="196" fontId="30" fillId="2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/>
    </xf>
    <xf numFmtId="196" fontId="31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194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196" fontId="32" fillId="0" borderId="0" xfId="0" applyNumberFormat="1" applyFont="1" applyFill="1" applyAlignment="1">
      <alignment/>
    </xf>
    <xf numFmtId="49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left"/>
    </xf>
    <xf numFmtId="49" fontId="24" fillId="2" borderId="0" xfId="0" applyNumberFormat="1" applyFont="1" applyFill="1" applyAlignment="1">
      <alignment horizontal="center"/>
    </xf>
    <xf numFmtId="196" fontId="32" fillId="2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9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196" fontId="3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96" fontId="33" fillId="2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 quotePrefix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/>
    </xf>
    <xf numFmtId="196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9" fontId="34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19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35" fillId="0" borderId="0" xfId="0" applyNumberFormat="1" applyFont="1" applyFill="1" applyAlignment="1">
      <alignment/>
    </xf>
    <xf numFmtId="198" fontId="21" fillId="0" borderId="0" xfId="0" applyNumberFormat="1" applyFont="1" applyFill="1" applyAlignment="1">
      <alignment/>
    </xf>
    <xf numFmtId="199" fontId="21" fillId="0" borderId="0" xfId="0" applyNumberFormat="1" applyFont="1" applyFill="1" applyBorder="1" applyAlignment="1">
      <alignment/>
    </xf>
    <xf numFmtId="200" fontId="21" fillId="0" borderId="0" xfId="0" applyNumberFormat="1" applyFont="1" applyFill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5" xfId="0" applyNumberFormat="1" applyFont="1" applyBorder="1" applyAlignment="1">
      <alignment/>
    </xf>
    <xf numFmtId="49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 quotePrefix="1">
      <alignment/>
    </xf>
    <xf numFmtId="49" fontId="24" fillId="0" borderId="0" xfId="0" applyNumberFormat="1" applyFont="1" applyFill="1" applyAlignment="1">
      <alignment horizontal="center"/>
    </xf>
    <xf numFmtId="196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3" fontId="3" fillId="0" borderId="0" xfId="0" applyNumberFormat="1" applyFont="1" applyAlignment="1" quotePrefix="1">
      <alignment/>
    </xf>
    <xf numFmtId="49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49" fontId="3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19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2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199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Alignment="1">
      <alignment/>
    </xf>
    <xf numFmtId="3" fontId="37" fillId="0" borderId="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2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37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13" fillId="2" borderId="0" xfId="0" applyNumberFormat="1" applyFont="1" applyFill="1" applyAlignment="1" quotePrefix="1">
      <alignment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 quotePrefix="1">
      <alignment/>
    </xf>
    <xf numFmtId="3" fontId="13" fillId="0" borderId="0" xfId="0" applyNumberFormat="1" applyFont="1" applyBorder="1" applyAlignment="1" quotePrefix="1">
      <alignment/>
    </xf>
    <xf numFmtId="3" fontId="13" fillId="0" borderId="5" xfId="0" applyNumberFormat="1" applyFont="1" applyBorder="1" applyAlignment="1">
      <alignment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34" fillId="0" borderId="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Alignment="1" quotePrefix="1">
      <alignment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quotePrefix="1">
      <alignment/>
    </xf>
    <xf numFmtId="3" fontId="21" fillId="0" borderId="0" xfId="20" applyNumberFormat="1" applyFont="1" applyFill="1">
      <alignment/>
      <protection/>
    </xf>
    <xf numFmtId="3" fontId="22" fillId="0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49" fontId="39" fillId="0" borderId="0" xfId="0" applyNumberFormat="1" applyFont="1" applyFill="1" applyAlignment="1">
      <alignment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center"/>
    </xf>
    <xf numFmtId="3" fontId="39" fillId="0" borderId="0" xfId="0" applyNumberFormat="1" applyFont="1" applyFill="1" applyAlignment="1">
      <alignment/>
    </xf>
    <xf numFmtId="196" fontId="40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2" borderId="0" xfId="0" applyFont="1" applyFill="1" applyAlignment="1">
      <alignment/>
    </xf>
    <xf numFmtId="49" fontId="39" fillId="2" borderId="0" xfId="0" applyNumberFormat="1" applyFont="1" applyFill="1" applyAlignment="1">
      <alignment/>
    </xf>
    <xf numFmtId="3" fontId="39" fillId="2" borderId="0" xfId="0" applyNumberFormat="1" applyFont="1" applyFill="1" applyAlignment="1">
      <alignment/>
    </xf>
    <xf numFmtId="49" fontId="39" fillId="2" borderId="0" xfId="0" applyNumberFormat="1" applyFont="1" applyFill="1" applyAlignment="1">
      <alignment horizontal="left"/>
    </xf>
    <xf numFmtId="49" fontId="39" fillId="2" borderId="0" xfId="0" applyNumberFormat="1" applyFont="1" applyFill="1" applyAlignment="1">
      <alignment horizontal="center"/>
    </xf>
    <xf numFmtId="196" fontId="40" fillId="2" borderId="0" xfId="0" applyNumberFormat="1" applyFont="1" applyFill="1" applyAlignment="1">
      <alignment/>
    </xf>
    <xf numFmtId="49" fontId="39" fillId="0" borderId="0" xfId="0" applyNumberFormat="1" applyFont="1" applyFill="1" applyAlignment="1">
      <alignment/>
    </xf>
    <xf numFmtId="3" fontId="39" fillId="0" borderId="3" xfId="0" applyNumberFormat="1" applyFont="1" applyFill="1" applyBorder="1" applyAlignment="1">
      <alignment/>
    </xf>
    <xf numFmtId="49" fontId="39" fillId="0" borderId="3" xfId="0" applyNumberFormat="1" applyFont="1" applyFill="1" applyBorder="1" applyAlignment="1">
      <alignment/>
    </xf>
    <xf numFmtId="49" fontId="39" fillId="0" borderId="3" xfId="0" applyNumberFormat="1" applyFont="1" applyFill="1" applyBorder="1" applyAlignment="1">
      <alignment horizontal="left"/>
    </xf>
    <xf numFmtId="49" fontId="39" fillId="0" borderId="3" xfId="0" applyNumberFormat="1" applyFont="1" applyFill="1" applyBorder="1" applyAlignment="1">
      <alignment horizontal="center"/>
    </xf>
    <xf numFmtId="3" fontId="41" fillId="0" borderId="3" xfId="0" applyNumberFormat="1" applyFont="1" applyBorder="1" applyAlignment="1">
      <alignment/>
    </xf>
    <xf numFmtId="196" fontId="39" fillId="0" borderId="3" xfId="0" applyNumberFormat="1" applyFont="1" applyBorder="1" applyAlignment="1">
      <alignment/>
    </xf>
    <xf numFmtId="196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" fontId="19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 horizontal="left"/>
    </xf>
    <xf numFmtId="49" fontId="19" fillId="0" borderId="3" xfId="0" applyNumberFormat="1" applyFont="1" applyFill="1" applyBorder="1" applyAlignment="1">
      <alignment horizontal="center"/>
    </xf>
    <xf numFmtId="3" fontId="42" fillId="0" borderId="3" xfId="0" applyNumberFormat="1" applyFont="1" applyBorder="1" applyAlignment="1">
      <alignment/>
    </xf>
    <xf numFmtId="196" fontId="19" fillId="0" borderId="3" xfId="0" applyNumberFormat="1" applyFont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4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left"/>
    </xf>
    <xf numFmtId="49" fontId="19" fillId="2" borderId="0" xfId="0" applyNumberFormat="1" applyFont="1" applyFill="1" applyAlignment="1">
      <alignment horizontal="center"/>
    </xf>
    <xf numFmtId="196" fontId="31" fillId="2" borderId="0" xfId="0" applyNumberFormat="1" applyFont="1" applyFill="1" applyAlignment="1">
      <alignment/>
    </xf>
    <xf numFmtId="194" fontId="19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34" fillId="2" borderId="0" xfId="0" applyNumberFormat="1" applyFont="1" applyFill="1" applyAlignment="1">
      <alignment/>
    </xf>
    <xf numFmtId="1" fontId="21" fillId="0" borderId="0" xfId="0" applyNumberFormat="1" applyFont="1" applyAlignment="1">
      <alignment/>
    </xf>
    <xf numFmtId="3" fontId="21" fillId="2" borderId="0" xfId="0" applyNumberFormat="1" applyFont="1" applyFill="1" applyAlignment="1" quotePrefix="1">
      <alignment/>
    </xf>
    <xf numFmtId="1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3" fontId="44" fillId="2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3" fontId="24" fillId="2" borderId="0" xfId="0" applyNumberFormat="1" applyFont="1" applyFill="1" applyAlignment="1">
      <alignment/>
    </xf>
    <xf numFmtId="3" fontId="24" fillId="0" borderId="0" xfId="0" applyNumberFormat="1" applyFont="1" applyFill="1" applyAlignment="1" quotePrefix="1">
      <alignment/>
    </xf>
    <xf numFmtId="3" fontId="24" fillId="0" borderId="0" xfId="0" applyNumberFormat="1" applyFont="1" applyFill="1" applyBorder="1" applyAlignment="1" quotePrefix="1">
      <alignment/>
    </xf>
    <xf numFmtId="3" fontId="24" fillId="0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3" fontId="19" fillId="0" borderId="0" xfId="0" applyNumberFormat="1" applyFont="1" applyAlignment="1" quotePrefix="1">
      <alignment/>
    </xf>
    <xf numFmtId="196" fontId="19" fillId="0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49" fontId="45" fillId="0" borderId="0" xfId="0" applyNumberFormat="1" applyFont="1" applyFill="1" applyAlignment="1">
      <alignment/>
    </xf>
    <xf numFmtId="194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3" fontId="42" fillId="0" borderId="0" xfId="0" applyNumberFormat="1" applyFont="1" applyFill="1" applyAlignment="1">
      <alignment/>
    </xf>
    <xf numFmtId="201" fontId="19" fillId="0" borderId="0" xfId="0" applyNumberFormat="1" applyFont="1" applyFill="1" applyAlignment="1">
      <alignment/>
    </xf>
    <xf numFmtId="199" fontId="19" fillId="0" borderId="0" xfId="0" applyNumberFormat="1" applyFont="1" applyFill="1" applyBorder="1" applyAlignment="1">
      <alignment/>
    </xf>
    <xf numFmtId="200" fontId="19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>
      <alignment horizontal="center"/>
    </xf>
    <xf numFmtId="19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Fill="1" applyAlignment="1">
      <alignment/>
    </xf>
    <xf numFmtId="196" fontId="47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2" borderId="0" xfId="0" applyFont="1" applyFill="1" applyAlignment="1">
      <alignment/>
    </xf>
    <xf numFmtId="49" fontId="46" fillId="2" borderId="0" xfId="0" applyNumberFormat="1" applyFont="1" applyFill="1" applyAlignment="1">
      <alignment/>
    </xf>
    <xf numFmtId="3" fontId="46" fillId="2" borderId="0" xfId="0" applyNumberFormat="1" applyFont="1" applyFill="1" applyAlignment="1">
      <alignment/>
    </xf>
    <xf numFmtId="49" fontId="46" fillId="2" borderId="0" xfId="0" applyNumberFormat="1" applyFont="1" applyFill="1" applyAlignment="1">
      <alignment horizontal="left"/>
    </xf>
    <xf numFmtId="49" fontId="46" fillId="2" borderId="0" xfId="0" applyNumberFormat="1" applyFont="1" applyFill="1" applyAlignment="1">
      <alignment horizontal="center"/>
    </xf>
    <xf numFmtId="196" fontId="47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3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4"/>
  <sheetViews>
    <sheetView tabSelected="1" workbookViewId="0" topLeftCell="A1">
      <pane ySplit="5" topLeftCell="BM618" activePane="bottomLeft" state="frozen"/>
      <selection pane="topLeft" activeCell="A1" sqref="A1"/>
      <selection pane="bottomLeft" activeCell="A628" sqref="A628:IV628"/>
    </sheetView>
  </sheetViews>
  <sheetFormatPr defaultColWidth="9.140625" defaultRowHeight="12.75" zeroHeight="1"/>
  <cols>
    <col min="1" max="1" width="5.140625" style="1" customWidth="1"/>
    <col min="2" max="2" width="12.42187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5" customWidth="1"/>
    <col min="7" max="7" width="6.8515625" style="35" customWidth="1"/>
    <col min="8" max="8" width="10.140625" style="8" customWidth="1"/>
    <col min="9" max="9" width="10.421875" style="6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5"/>
    </row>
    <row r="2" spans="1:9" ht="17.25" customHeight="1">
      <c r="A2" s="19"/>
      <c r="B2" s="472" t="s">
        <v>886</v>
      </c>
      <c r="C2" s="472"/>
      <c r="D2" s="472"/>
      <c r="E2" s="472"/>
      <c r="F2" s="472"/>
      <c r="G2" s="472"/>
      <c r="H2" s="472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875</v>
      </c>
      <c r="C5" s="31"/>
      <c r="D5" s="31"/>
      <c r="E5" s="31"/>
      <c r="F5" s="37"/>
      <c r="G5" s="34"/>
      <c r="H5" s="32">
        <v>485</v>
      </c>
      <c r="I5" s="33">
        <v>485</v>
      </c>
      <c r="K5" t="s">
        <v>11</v>
      </c>
      <c r="L5" t="s">
        <v>12</v>
      </c>
      <c r="M5" s="2">
        <v>485</v>
      </c>
    </row>
    <row r="6" spans="2:13" ht="12.75">
      <c r="B6" s="38"/>
      <c r="C6" s="20"/>
      <c r="D6" s="20"/>
      <c r="E6" s="20"/>
      <c r="F6" s="39"/>
      <c r="I6" s="30"/>
      <c r="M6" s="2">
        <v>485</v>
      </c>
    </row>
    <row r="7" spans="4:13" ht="12.75">
      <c r="D7" s="20"/>
      <c r="I7" s="30"/>
      <c r="M7" s="2">
        <v>485</v>
      </c>
    </row>
    <row r="8" spans="2:13" ht="12.75">
      <c r="B8" s="38"/>
      <c r="D8" s="20"/>
      <c r="G8" s="40"/>
      <c r="I8" s="30"/>
      <c r="M8" s="2">
        <v>485</v>
      </c>
    </row>
    <row r="9" spans="2:13" ht="12.75">
      <c r="B9" s="38"/>
      <c r="D9" s="20"/>
      <c r="F9" s="54"/>
      <c r="G9" s="40"/>
      <c r="I9" s="30"/>
      <c r="M9" s="2">
        <v>485</v>
      </c>
    </row>
    <row r="10" spans="1:13" s="23" customFormat="1" ht="12.75">
      <c r="A10" s="55"/>
      <c r="B10" s="56" t="s">
        <v>13</v>
      </c>
      <c r="C10" s="57"/>
      <c r="D10" s="57" t="s">
        <v>14</v>
      </c>
      <c r="E10" s="57" t="s">
        <v>15</v>
      </c>
      <c r="F10" s="58"/>
      <c r="G10" s="58"/>
      <c r="H10" s="56"/>
      <c r="I10" s="59" t="s">
        <v>16</v>
      </c>
      <c r="J10" s="60"/>
      <c r="K10" s="49"/>
      <c r="M10" s="2">
        <v>485</v>
      </c>
    </row>
    <row r="11" spans="1:13" s="23" customFormat="1" ht="12.75">
      <c r="A11" s="55"/>
      <c r="B11" s="56">
        <v>762065</v>
      </c>
      <c r="C11" s="61"/>
      <c r="D11" s="57" t="s">
        <v>17</v>
      </c>
      <c r="E11" s="62" t="s">
        <v>18</v>
      </c>
      <c r="F11" s="63"/>
      <c r="G11" s="64"/>
      <c r="H11" s="65">
        <v>762065</v>
      </c>
      <c r="I11" s="66">
        <v>1571.2680412371135</v>
      </c>
      <c r="J11" s="49"/>
      <c r="K11" s="49"/>
      <c r="L11" s="49"/>
      <c r="M11" s="2">
        <v>485</v>
      </c>
    </row>
    <row r="12" spans="1:13" s="23" customFormat="1" ht="12.75">
      <c r="A12" s="55"/>
      <c r="B12" s="56">
        <v>474400</v>
      </c>
      <c r="C12" s="61"/>
      <c r="D12" s="57" t="s">
        <v>19</v>
      </c>
      <c r="E12" s="62" t="s">
        <v>872</v>
      </c>
      <c r="F12" s="63"/>
      <c r="G12" s="64"/>
      <c r="H12" s="65">
        <v>474400</v>
      </c>
      <c r="I12" s="66">
        <v>978.1443298969073</v>
      </c>
      <c r="J12" s="49"/>
      <c r="K12" s="49"/>
      <c r="L12" s="49"/>
      <c r="M12" s="2">
        <v>485</v>
      </c>
    </row>
    <row r="13" spans="1:13" s="23" customFormat="1" ht="12.75">
      <c r="A13" s="55"/>
      <c r="B13" s="56">
        <v>1914845</v>
      </c>
      <c r="C13" s="61"/>
      <c r="D13" s="57" t="s">
        <v>20</v>
      </c>
      <c r="E13" s="62" t="s">
        <v>873</v>
      </c>
      <c r="F13" s="63"/>
      <c r="G13" s="64"/>
      <c r="H13" s="65">
        <v>1914845</v>
      </c>
      <c r="I13" s="66">
        <v>3948.134020618557</v>
      </c>
      <c r="J13" s="49"/>
      <c r="K13" s="49"/>
      <c r="L13" s="49"/>
      <c r="M13" s="2">
        <v>485</v>
      </c>
    </row>
    <row r="14" spans="1:13" s="23" customFormat="1" ht="12.75">
      <c r="A14" s="55"/>
      <c r="B14" s="56">
        <v>1169100</v>
      </c>
      <c r="C14" s="61"/>
      <c r="D14" s="57" t="s">
        <v>21</v>
      </c>
      <c r="E14" s="62" t="s">
        <v>874</v>
      </c>
      <c r="F14" s="63"/>
      <c r="G14" s="64"/>
      <c r="H14" s="65">
        <v>1169100</v>
      </c>
      <c r="I14" s="66">
        <v>2410.5154639175257</v>
      </c>
      <c r="J14" s="49"/>
      <c r="K14" s="49"/>
      <c r="L14" s="49"/>
      <c r="M14" s="2">
        <v>485</v>
      </c>
    </row>
    <row r="15" spans="1:13" s="23" customFormat="1" ht="12.75">
      <c r="A15" s="55"/>
      <c r="B15" s="56">
        <v>616996</v>
      </c>
      <c r="C15" s="61"/>
      <c r="D15" s="57" t="s">
        <v>22</v>
      </c>
      <c r="E15" s="62" t="s">
        <v>856</v>
      </c>
      <c r="F15" s="63"/>
      <c r="G15" s="64"/>
      <c r="H15" s="65">
        <v>616996</v>
      </c>
      <c r="I15" s="66">
        <v>1272.156701030928</v>
      </c>
      <c r="J15" s="49"/>
      <c r="K15" s="49"/>
      <c r="L15" s="49"/>
      <c r="M15" s="2">
        <v>485</v>
      </c>
    </row>
    <row r="16" spans="1:13" s="23" customFormat="1" ht="12.75">
      <c r="A16" s="55"/>
      <c r="B16" s="56">
        <v>857900</v>
      </c>
      <c r="C16" s="61"/>
      <c r="D16" s="57" t="s">
        <v>23</v>
      </c>
      <c r="E16" s="61" t="s">
        <v>24</v>
      </c>
      <c r="F16" s="63"/>
      <c r="G16" s="64" t="s">
        <v>25</v>
      </c>
      <c r="H16" s="65">
        <v>857900</v>
      </c>
      <c r="I16" s="66">
        <v>1768.8659793814434</v>
      </c>
      <c r="J16" s="49"/>
      <c r="K16" s="49"/>
      <c r="L16" s="49"/>
      <c r="M16" s="2">
        <v>485</v>
      </c>
    </row>
    <row r="17" spans="1:13" s="23" customFormat="1" ht="12.75">
      <c r="A17" s="55"/>
      <c r="B17" s="56">
        <v>1380607</v>
      </c>
      <c r="C17" s="61"/>
      <c r="D17" s="57" t="s">
        <v>26</v>
      </c>
      <c r="E17" s="61"/>
      <c r="F17" s="63"/>
      <c r="G17" s="64"/>
      <c r="H17" s="65">
        <v>1380607</v>
      </c>
      <c r="I17" s="66">
        <v>2846.6123711340206</v>
      </c>
      <c r="J17" s="49"/>
      <c r="K17" s="49"/>
      <c r="L17" s="49"/>
      <c r="M17" s="2">
        <v>485</v>
      </c>
    </row>
    <row r="18" spans="1:13" ht="12.75">
      <c r="A18" s="67"/>
      <c r="B18" s="56">
        <v>7175913</v>
      </c>
      <c r="C18" s="57" t="s">
        <v>814</v>
      </c>
      <c r="D18" s="61"/>
      <c r="E18" s="61"/>
      <c r="F18" s="63"/>
      <c r="G18" s="64"/>
      <c r="H18" s="65">
        <v>0</v>
      </c>
      <c r="I18" s="66">
        <v>14795.696907216496</v>
      </c>
      <c r="J18" s="2"/>
      <c r="K18" s="2"/>
      <c r="L18" s="2"/>
      <c r="M18" s="2">
        <v>485</v>
      </c>
    </row>
    <row r="19" spans="2:13" ht="12.75">
      <c r="B19" s="50"/>
      <c r="F19" s="68"/>
      <c r="G19" s="54"/>
      <c r="I19" s="30"/>
      <c r="M19" s="2">
        <v>485</v>
      </c>
    </row>
    <row r="20" spans="1:13" s="77" customFormat="1" ht="13.5" thickBot="1">
      <c r="A20" s="69"/>
      <c r="B20" s="70">
        <v>7175913</v>
      </c>
      <c r="C20" s="71" t="s">
        <v>27</v>
      </c>
      <c r="D20" s="72"/>
      <c r="E20" s="72"/>
      <c r="F20" s="73"/>
      <c r="G20" s="74"/>
      <c r="H20" s="75"/>
      <c r="I20" s="76"/>
      <c r="M20" s="2">
        <v>485</v>
      </c>
    </row>
    <row r="21" spans="4:13" ht="12.75">
      <c r="D21" s="20"/>
      <c r="F21" s="54"/>
      <c r="G21" s="54"/>
      <c r="I21" s="30"/>
      <c r="M21" s="2">
        <v>485</v>
      </c>
    </row>
    <row r="22" spans="4:13" ht="12.75">
      <c r="D22" s="20"/>
      <c r="F22" s="54"/>
      <c r="G22" s="54"/>
      <c r="I22" s="30"/>
      <c r="M22" s="2">
        <v>485</v>
      </c>
    </row>
    <row r="23" spans="1:13" s="77" customFormat="1" ht="13.5" thickBot="1">
      <c r="A23" s="69"/>
      <c r="B23" s="356">
        <v>762065</v>
      </c>
      <c r="C23" s="69"/>
      <c r="D23" s="79" t="s">
        <v>17</v>
      </c>
      <c r="E23" s="72"/>
      <c r="F23" s="73"/>
      <c r="G23" s="74"/>
      <c r="H23" s="80">
        <v>-762065</v>
      </c>
      <c r="I23" s="76">
        <v>1571.2680412371135</v>
      </c>
      <c r="M23" s="2">
        <v>485</v>
      </c>
    </row>
    <row r="24" spans="2:13" ht="12.75">
      <c r="B24" s="357"/>
      <c r="D24" s="20"/>
      <c r="F24" s="54"/>
      <c r="G24" s="54"/>
      <c r="H24" s="8">
        <v>0</v>
      </c>
      <c r="I24" s="30">
        <v>0</v>
      </c>
      <c r="M24" s="2">
        <v>485</v>
      </c>
    </row>
    <row r="25" spans="2:13" ht="12.75">
      <c r="B25" s="357"/>
      <c r="D25" s="20"/>
      <c r="F25" s="54"/>
      <c r="G25" s="54"/>
      <c r="H25" s="8">
        <v>0</v>
      </c>
      <c r="I25" s="30">
        <v>0</v>
      </c>
      <c r="M25" s="2">
        <v>485</v>
      </c>
    </row>
    <row r="26" spans="1:13" s="88" customFormat="1" ht="12.75">
      <c r="A26" s="19"/>
      <c r="B26" s="358">
        <v>38750</v>
      </c>
      <c r="C26" s="82" t="s">
        <v>28</v>
      </c>
      <c r="D26" s="83" t="s">
        <v>29</v>
      </c>
      <c r="E26" s="82" t="s">
        <v>30</v>
      </c>
      <c r="F26" s="84" t="s">
        <v>31</v>
      </c>
      <c r="G26" s="85" t="s">
        <v>32</v>
      </c>
      <c r="H26" s="86"/>
      <c r="I26" s="87">
        <v>79.89690721649484</v>
      </c>
      <c r="J26" s="87"/>
      <c r="K26" s="87"/>
      <c r="M26" s="2">
        <v>485</v>
      </c>
    </row>
    <row r="27" spans="2:13" ht="12.75">
      <c r="B27" s="357"/>
      <c r="D27" s="20"/>
      <c r="F27" s="54"/>
      <c r="H27" s="8">
        <v>0</v>
      </c>
      <c r="I27" s="30">
        <v>0</v>
      </c>
      <c r="M27" s="2">
        <v>485</v>
      </c>
    </row>
    <row r="28" spans="1:13" s="88" customFormat="1" ht="12.75">
      <c r="A28" s="19"/>
      <c r="B28" s="358">
        <v>9500</v>
      </c>
      <c r="C28" s="82" t="s">
        <v>60</v>
      </c>
      <c r="D28" s="83" t="s">
        <v>29</v>
      </c>
      <c r="E28" s="82" t="s">
        <v>61</v>
      </c>
      <c r="F28" s="84" t="s">
        <v>62</v>
      </c>
      <c r="G28" s="85" t="s">
        <v>63</v>
      </c>
      <c r="H28" s="86"/>
      <c r="I28" s="87">
        <v>19.587628865979383</v>
      </c>
      <c r="J28" s="87"/>
      <c r="K28" s="87"/>
      <c r="M28" s="2">
        <v>485</v>
      </c>
    </row>
    <row r="29" spans="2:13" ht="12.75">
      <c r="B29" s="359"/>
      <c r="D29" s="20"/>
      <c r="F29" s="54"/>
      <c r="H29" s="8">
        <v>0</v>
      </c>
      <c r="I29" s="30">
        <v>0</v>
      </c>
      <c r="M29" s="2">
        <v>485</v>
      </c>
    </row>
    <row r="30" spans="1:13" s="88" customFormat="1" ht="12.75">
      <c r="A30" s="19"/>
      <c r="B30" s="358">
        <v>35000</v>
      </c>
      <c r="C30" s="82" t="s">
        <v>69</v>
      </c>
      <c r="D30" s="83" t="s">
        <v>70</v>
      </c>
      <c r="E30" s="82" t="s">
        <v>71</v>
      </c>
      <c r="F30" s="84" t="s">
        <v>72</v>
      </c>
      <c r="G30" s="85" t="s">
        <v>73</v>
      </c>
      <c r="H30" s="86"/>
      <c r="I30" s="87">
        <v>72.16494845360825</v>
      </c>
      <c r="J30" s="87"/>
      <c r="K30" s="87"/>
      <c r="M30" s="2">
        <v>485</v>
      </c>
    </row>
    <row r="31" spans="2:13" ht="12.75">
      <c r="B31" s="357"/>
      <c r="F31" s="54"/>
      <c r="H31" s="8">
        <v>0</v>
      </c>
      <c r="I31" s="30">
        <v>0</v>
      </c>
      <c r="M31" s="2">
        <v>485</v>
      </c>
    </row>
    <row r="32" spans="1:13" s="88" customFormat="1" ht="12.75">
      <c r="A32" s="19"/>
      <c r="B32" s="358">
        <v>45500</v>
      </c>
      <c r="C32" s="82" t="s">
        <v>89</v>
      </c>
      <c r="D32" s="83" t="s">
        <v>90</v>
      </c>
      <c r="E32" s="82" t="s">
        <v>91</v>
      </c>
      <c r="F32" s="84" t="s">
        <v>92</v>
      </c>
      <c r="G32" s="85" t="s">
        <v>93</v>
      </c>
      <c r="H32" s="86"/>
      <c r="I32" s="87">
        <v>93.81443298969072</v>
      </c>
      <c r="J32" s="87"/>
      <c r="K32" s="87"/>
      <c r="M32" s="2">
        <v>485</v>
      </c>
    </row>
    <row r="33" spans="2:13" ht="12.75">
      <c r="B33" s="359"/>
      <c r="F33" s="54"/>
      <c r="H33" s="8">
        <v>0</v>
      </c>
      <c r="I33" s="30">
        <v>0</v>
      </c>
      <c r="M33" s="2">
        <v>485</v>
      </c>
    </row>
    <row r="34" spans="1:13" s="88" customFormat="1" ht="12.75">
      <c r="A34" s="19"/>
      <c r="B34" s="358">
        <v>30600</v>
      </c>
      <c r="C34" s="82" t="s">
        <v>105</v>
      </c>
      <c r="D34" s="83" t="s">
        <v>106</v>
      </c>
      <c r="E34" s="82" t="s">
        <v>30</v>
      </c>
      <c r="F34" s="84" t="s">
        <v>107</v>
      </c>
      <c r="G34" s="85" t="s">
        <v>63</v>
      </c>
      <c r="H34" s="86"/>
      <c r="I34" s="87">
        <v>63.09278350515464</v>
      </c>
      <c r="J34" s="87"/>
      <c r="K34" s="87"/>
      <c r="M34" s="2">
        <v>485</v>
      </c>
    </row>
    <row r="35" spans="2:13" ht="12.75">
      <c r="B35" s="357"/>
      <c r="F35" s="54"/>
      <c r="H35" s="8">
        <v>0</v>
      </c>
      <c r="I35" s="30">
        <v>0</v>
      </c>
      <c r="M35" s="2">
        <v>485</v>
      </c>
    </row>
    <row r="36" spans="1:13" s="88" customFormat="1" ht="12.75">
      <c r="A36" s="19"/>
      <c r="B36" s="358">
        <v>4000</v>
      </c>
      <c r="C36" s="82" t="s">
        <v>116</v>
      </c>
      <c r="D36" s="83" t="s">
        <v>117</v>
      </c>
      <c r="E36" s="82" t="s">
        <v>61</v>
      </c>
      <c r="F36" s="84" t="s">
        <v>62</v>
      </c>
      <c r="G36" s="85" t="s">
        <v>32</v>
      </c>
      <c r="H36" s="86"/>
      <c r="I36" s="87">
        <v>8.24742268041237</v>
      </c>
      <c r="J36" s="87"/>
      <c r="K36" s="87"/>
      <c r="M36" s="2">
        <v>485</v>
      </c>
    </row>
    <row r="37" spans="2:13" ht="12.75">
      <c r="B37" s="357"/>
      <c r="F37" s="54"/>
      <c r="H37" s="8">
        <v>0</v>
      </c>
      <c r="I37" s="30">
        <v>0</v>
      </c>
      <c r="M37" s="2">
        <v>485</v>
      </c>
    </row>
    <row r="38" spans="1:13" s="88" customFormat="1" ht="12.75">
      <c r="A38" s="19"/>
      <c r="B38" s="358">
        <v>40400</v>
      </c>
      <c r="C38" s="82" t="s">
        <v>120</v>
      </c>
      <c r="D38" s="83" t="s">
        <v>121</v>
      </c>
      <c r="E38" s="82" t="s">
        <v>30</v>
      </c>
      <c r="F38" s="84" t="s">
        <v>107</v>
      </c>
      <c r="G38" s="85" t="s">
        <v>63</v>
      </c>
      <c r="H38" s="86"/>
      <c r="I38" s="87">
        <v>83.29896907216495</v>
      </c>
      <c r="J38" s="87"/>
      <c r="K38" s="87"/>
      <c r="M38" s="2">
        <v>485</v>
      </c>
    </row>
    <row r="39" spans="2:13" ht="12.75">
      <c r="B39" s="357"/>
      <c r="F39" s="54"/>
      <c r="H39" s="8">
        <v>0</v>
      </c>
      <c r="I39" s="30">
        <v>0</v>
      </c>
      <c r="M39" s="2">
        <v>485</v>
      </c>
    </row>
    <row r="40" spans="1:13" s="88" customFormat="1" ht="12.75">
      <c r="A40" s="19"/>
      <c r="B40" s="358">
        <v>25300</v>
      </c>
      <c r="C40" s="82" t="s">
        <v>137</v>
      </c>
      <c r="D40" s="83" t="s">
        <v>138</v>
      </c>
      <c r="E40" s="82" t="s">
        <v>139</v>
      </c>
      <c r="F40" s="84" t="s">
        <v>140</v>
      </c>
      <c r="G40" s="85" t="s">
        <v>141</v>
      </c>
      <c r="H40" s="86"/>
      <c r="I40" s="87">
        <v>52.16494845360825</v>
      </c>
      <c r="J40" s="87"/>
      <c r="K40" s="87"/>
      <c r="M40" s="2">
        <v>485</v>
      </c>
    </row>
    <row r="41" spans="1:13" s="23" customFormat="1" ht="12.75">
      <c r="A41" s="20"/>
      <c r="B41" s="359"/>
      <c r="C41" s="94"/>
      <c r="D41" s="95"/>
      <c r="E41" s="94"/>
      <c r="F41" s="96"/>
      <c r="G41" s="97"/>
      <c r="H41" s="8">
        <v>0</v>
      </c>
      <c r="I41" s="92">
        <v>0</v>
      </c>
      <c r="J41" s="92"/>
      <c r="K41" s="92"/>
      <c r="M41" s="2">
        <v>485</v>
      </c>
    </row>
    <row r="42" spans="1:13" s="88" customFormat="1" ht="12.75">
      <c r="A42" s="19"/>
      <c r="B42" s="358">
        <v>24800</v>
      </c>
      <c r="C42" s="82" t="s">
        <v>152</v>
      </c>
      <c r="D42" s="83" t="s">
        <v>153</v>
      </c>
      <c r="E42" s="82" t="s">
        <v>61</v>
      </c>
      <c r="F42" s="84" t="s">
        <v>154</v>
      </c>
      <c r="G42" s="85" t="s">
        <v>155</v>
      </c>
      <c r="H42" s="86"/>
      <c r="I42" s="87">
        <v>51.134020618556704</v>
      </c>
      <c r="J42" s="87"/>
      <c r="K42" s="87"/>
      <c r="M42" s="2">
        <v>485</v>
      </c>
    </row>
    <row r="43" spans="2:13" ht="12.75">
      <c r="B43" s="357"/>
      <c r="F43" s="54"/>
      <c r="H43" s="8">
        <v>0</v>
      </c>
      <c r="I43" s="30">
        <v>0</v>
      </c>
      <c r="M43" s="2">
        <v>485</v>
      </c>
    </row>
    <row r="44" spans="1:13" s="88" customFormat="1" ht="12.75">
      <c r="A44" s="19"/>
      <c r="B44" s="358">
        <v>30400</v>
      </c>
      <c r="C44" s="82" t="s">
        <v>165</v>
      </c>
      <c r="D44" s="83" t="s">
        <v>166</v>
      </c>
      <c r="E44" s="82" t="s">
        <v>71</v>
      </c>
      <c r="F44" s="84" t="s">
        <v>167</v>
      </c>
      <c r="G44" s="85" t="s">
        <v>32</v>
      </c>
      <c r="H44" s="86"/>
      <c r="I44" s="87">
        <v>62.68041237113402</v>
      </c>
      <c r="J44" s="87"/>
      <c r="K44" s="87"/>
      <c r="M44" s="2">
        <v>485</v>
      </c>
    </row>
    <row r="45" spans="2:13" ht="12.75">
      <c r="B45" s="357"/>
      <c r="F45" s="54"/>
      <c r="H45" s="8">
        <v>0</v>
      </c>
      <c r="I45" s="30">
        <v>0</v>
      </c>
      <c r="M45" s="2">
        <v>485</v>
      </c>
    </row>
    <row r="46" spans="1:13" s="88" customFormat="1" ht="12.75">
      <c r="A46" s="19"/>
      <c r="B46" s="358">
        <v>29800</v>
      </c>
      <c r="C46" s="82" t="s">
        <v>175</v>
      </c>
      <c r="D46" s="83" t="s">
        <v>176</v>
      </c>
      <c r="E46" s="82" t="s">
        <v>61</v>
      </c>
      <c r="F46" s="84" t="s">
        <v>177</v>
      </c>
      <c r="G46" s="85" t="s">
        <v>155</v>
      </c>
      <c r="H46" s="86"/>
      <c r="I46" s="87">
        <v>61.44329896907217</v>
      </c>
      <c r="J46" s="87"/>
      <c r="K46" s="87"/>
      <c r="M46" s="2">
        <v>485</v>
      </c>
    </row>
    <row r="47" spans="2:13" ht="12.75">
      <c r="B47" s="357"/>
      <c r="F47" s="54"/>
      <c r="H47" s="8">
        <v>0</v>
      </c>
      <c r="I47" s="30">
        <v>0</v>
      </c>
      <c r="M47" s="2">
        <v>485</v>
      </c>
    </row>
    <row r="48" spans="1:13" s="88" customFormat="1" ht="12.75">
      <c r="A48" s="19"/>
      <c r="B48" s="358">
        <v>10300</v>
      </c>
      <c r="C48" s="82" t="s">
        <v>188</v>
      </c>
      <c r="D48" s="83" t="s">
        <v>189</v>
      </c>
      <c r="E48" s="82" t="s">
        <v>139</v>
      </c>
      <c r="F48" s="84" t="s">
        <v>190</v>
      </c>
      <c r="G48" s="85" t="s">
        <v>141</v>
      </c>
      <c r="H48" s="86"/>
      <c r="I48" s="87">
        <v>21.237113402061855</v>
      </c>
      <c r="J48" s="87"/>
      <c r="K48" s="87"/>
      <c r="M48" s="2">
        <v>485</v>
      </c>
    </row>
    <row r="49" spans="2:13" ht="12.75">
      <c r="B49" s="357"/>
      <c r="F49" s="54"/>
      <c r="H49" s="8">
        <v>0</v>
      </c>
      <c r="I49" s="30">
        <v>0</v>
      </c>
      <c r="M49" s="2">
        <v>485</v>
      </c>
    </row>
    <row r="50" spans="1:13" s="88" customFormat="1" ht="12.75">
      <c r="A50" s="19"/>
      <c r="B50" s="358">
        <v>4000</v>
      </c>
      <c r="C50" s="82" t="s">
        <v>196</v>
      </c>
      <c r="D50" s="83" t="s">
        <v>197</v>
      </c>
      <c r="E50" s="82" t="s">
        <v>61</v>
      </c>
      <c r="F50" s="84" t="s">
        <v>62</v>
      </c>
      <c r="G50" s="85" t="s">
        <v>141</v>
      </c>
      <c r="H50" s="86"/>
      <c r="I50" s="87">
        <v>8.24742268041237</v>
      </c>
      <c r="J50" s="87"/>
      <c r="K50" s="87"/>
      <c r="M50" s="2">
        <v>485</v>
      </c>
    </row>
    <row r="51" spans="2:13" ht="12.75">
      <c r="B51" s="357"/>
      <c r="F51" s="54"/>
      <c r="H51" s="8">
        <v>0</v>
      </c>
      <c r="I51" s="30">
        <v>0</v>
      </c>
      <c r="M51" s="2">
        <v>485</v>
      </c>
    </row>
    <row r="52" spans="1:13" s="88" customFormat="1" ht="12.75">
      <c r="A52" s="19"/>
      <c r="B52" s="358">
        <v>1500</v>
      </c>
      <c r="C52" s="82" t="s">
        <v>201</v>
      </c>
      <c r="D52" s="83" t="s">
        <v>202</v>
      </c>
      <c r="E52" s="82" t="s">
        <v>61</v>
      </c>
      <c r="F52" s="84" t="s">
        <v>62</v>
      </c>
      <c r="G52" s="85" t="s">
        <v>860</v>
      </c>
      <c r="H52" s="86"/>
      <c r="I52" s="87">
        <v>3.0927835051546393</v>
      </c>
      <c r="J52" s="87"/>
      <c r="K52" s="87"/>
      <c r="M52" s="2">
        <v>485</v>
      </c>
    </row>
    <row r="53" spans="2:13" ht="12.75">
      <c r="B53" s="357"/>
      <c r="F53" s="54"/>
      <c r="H53" s="8">
        <v>0</v>
      </c>
      <c r="I53" s="30">
        <v>0</v>
      </c>
      <c r="K53" s="23"/>
      <c r="M53" s="2">
        <v>485</v>
      </c>
    </row>
    <row r="54" spans="1:13" s="88" customFormat="1" ht="12.75">
      <c r="A54" s="19"/>
      <c r="B54" s="358">
        <v>80200</v>
      </c>
      <c r="C54" s="82" t="s">
        <v>204</v>
      </c>
      <c r="D54" s="83" t="s">
        <v>205</v>
      </c>
      <c r="E54" s="82" t="s">
        <v>61</v>
      </c>
      <c r="F54" s="84" t="s">
        <v>62</v>
      </c>
      <c r="G54" s="85" t="s">
        <v>206</v>
      </c>
      <c r="H54" s="86"/>
      <c r="I54" s="87">
        <v>165.36082474226805</v>
      </c>
      <c r="J54" s="87"/>
      <c r="K54" s="87"/>
      <c r="M54" s="2">
        <v>485</v>
      </c>
    </row>
    <row r="55" spans="2:13" ht="12.75">
      <c r="B55" s="357"/>
      <c r="F55" s="54"/>
      <c r="H55" s="8">
        <v>0</v>
      </c>
      <c r="I55" s="30">
        <v>0</v>
      </c>
      <c r="M55" s="2">
        <v>485</v>
      </c>
    </row>
    <row r="56" spans="1:13" s="88" customFormat="1" ht="12.75">
      <c r="A56" s="19"/>
      <c r="B56" s="358">
        <v>352015</v>
      </c>
      <c r="C56" s="19" t="s">
        <v>241</v>
      </c>
      <c r="D56" s="19"/>
      <c r="E56" s="19"/>
      <c r="F56" s="90"/>
      <c r="G56" s="26"/>
      <c r="H56" s="89">
        <v>0</v>
      </c>
      <c r="I56" s="87">
        <v>725.8041237113403</v>
      </c>
      <c r="M56" s="2">
        <v>485</v>
      </c>
    </row>
    <row r="57" spans="2:13" ht="12.75" hidden="1">
      <c r="B57" s="357"/>
      <c r="F57" s="54"/>
      <c r="H57" s="38">
        <v>0</v>
      </c>
      <c r="I57" s="30">
        <v>0</v>
      </c>
      <c r="M57" s="2">
        <v>485</v>
      </c>
    </row>
    <row r="58" spans="2:13" ht="12.75" hidden="1">
      <c r="B58" s="357"/>
      <c r="F58" s="54"/>
      <c r="H58" s="38">
        <v>0</v>
      </c>
      <c r="I58" s="30">
        <v>0</v>
      </c>
      <c r="M58" s="2">
        <v>485</v>
      </c>
    </row>
    <row r="59" spans="2:13" ht="12.75" hidden="1">
      <c r="B59" s="357"/>
      <c r="F59" s="54"/>
      <c r="H59" s="38">
        <v>0</v>
      </c>
      <c r="I59" s="30">
        <v>0</v>
      </c>
      <c r="M59" s="2">
        <v>485</v>
      </c>
    </row>
    <row r="60" spans="2:13" ht="12.75" hidden="1">
      <c r="B60" s="357"/>
      <c r="F60" s="54"/>
      <c r="H60" s="38">
        <v>0</v>
      </c>
      <c r="I60" s="30">
        <v>0</v>
      </c>
      <c r="M60" s="2">
        <v>485</v>
      </c>
    </row>
    <row r="61" spans="2:13" ht="12.75" hidden="1">
      <c r="B61" s="357"/>
      <c r="F61" s="54"/>
      <c r="H61" s="38">
        <v>0</v>
      </c>
      <c r="I61" s="30">
        <v>0</v>
      </c>
      <c r="M61" s="2">
        <v>485</v>
      </c>
    </row>
    <row r="62" spans="2:13" ht="12.75" hidden="1">
      <c r="B62" s="357"/>
      <c r="F62" s="54"/>
      <c r="H62" s="38">
        <v>0</v>
      </c>
      <c r="I62" s="30">
        <v>0</v>
      </c>
      <c r="M62" s="2">
        <v>485</v>
      </c>
    </row>
    <row r="63" spans="2:13" ht="12.75" hidden="1">
      <c r="B63" s="357"/>
      <c r="F63" s="54"/>
      <c r="H63" s="38">
        <v>0</v>
      </c>
      <c r="I63" s="30">
        <v>0</v>
      </c>
      <c r="M63" s="2">
        <v>485</v>
      </c>
    </row>
    <row r="64" spans="2:13" ht="12.75" hidden="1">
      <c r="B64" s="357"/>
      <c r="F64" s="54"/>
      <c r="H64" s="38">
        <v>0</v>
      </c>
      <c r="I64" s="30">
        <v>0</v>
      </c>
      <c r="M64" s="2">
        <v>485</v>
      </c>
    </row>
    <row r="65" spans="2:13" ht="12.75" hidden="1">
      <c r="B65" s="357"/>
      <c r="F65" s="54"/>
      <c r="H65" s="38">
        <v>0</v>
      </c>
      <c r="I65" s="30">
        <v>0</v>
      </c>
      <c r="M65" s="2">
        <v>485</v>
      </c>
    </row>
    <row r="66" spans="2:13" ht="12.75" hidden="1">
      <c r="B66" s="357"/>
      <c r="F66" s="54"/>
      <c r="H66" s="38">
        <v>0</v>
      </c>
      <c r="I66" s="30">
        <v>0</v>
      </c>
      <c r="M66" s="2">
        <v>485</v>
      </c>
    </row>
    <row r="67" spans="2:13" ht="12.75" hidden="1">
      <c r="B67" s="357"/>
      <c r="F67" s="54"/>
      <c r="H67" s="38">
        <v>0</v>
      </c>
      <c r="I67" s="30">
        <v>0</v>
      </c>
      <c r="M67" s="2">
        <v>485</v>
      </c>
    </row>
    <row r="68" spans="2:13" ht="12.75" hidden="1">
      <c r="B68" s="357"/>
      <c r="F68" s="54"/>
      <c r="H68" s="38">
        <v>0</v>
      </c>
      <c r="I68" s="30">
        <v>0</v>
      </c>
      <c r="M68" s="2">
        <v>485</v>
      </c>
    </row>
    <row r="69" spans="2:13" ht="12.75" hidden="1">
      <c r="B69" s="357"/>
      <c r="F69" s="54"/>
      <c r="H69" s="38">
        <v>0</v>
      </c>
      <c r="I69" s="30">
        <v>0</v>
      </c>
      <c r="M69" s="2">
        <v>485</v>
      </c>
    </row>
    <row r="70" spans="2:13" ht="12.75" hidden="1">
      <c r="B70" s="357"/>
      <c r="F70" s="54"/>
      <c r="H70" s="38">
        <v>0</v>
      </c>
      <c r="I70" s="30">
        <v>0</v>
      </c>
      <c r="M70" s="2">
        <v>485</v>
      </c>
    </row>
    <row r="71" spans="2:13" ht="12.75" hidden="1">
      <c r="B71" s="357"/>
      <c r="F71" s="54"/>
      <c r="H71" s="38">
        <v>0</v>
      </c>
      <c r="I71" s="30">
        <v>0</v>
      </c>
      <c r="M71" s="2">
        <v>485</v>
      </c>
    </row>
    <row r="72" spans="2:13" ht="12.75" hidden="1">
      <c r="B72" s="357"/>
      <c r="F72" s="54"/>
      <c r="H72" s="38">
        <v>0</v>
      </c>
      <c r="I72" s="30">
        <v>0</v>
      </c>
      <c r="M72" s="2">
        <v>485</v>
      </c>
    </row>
    <row r="73" spans="2:13" ht="12.75" hidden="1">
      <c r="B73" s="357"/>
      <c r="F73" s="54"/>
      <c r="H73" s="38">
        <v>0</v>
      </c>
      <c r="I73" s="30">
        <v>0</v>
      </c>
      <c r="M73" s="2">
        <v>485</v>
      </c>
    </row>
    <row r="74" spans="2:13" ht="12.75" hidden="1">
      <c r="B74" s="357"/>
      <c r="F74" s="54"/>
      <c r="H74" s="38">
        <v>0</v>
      </c>
      <c r="I74" s="30">
        <v>0</v>
      </c>
      <c r="M74" s="2">
        <v>485</v>
      </c>
    </row>
    <row r="75" spans="2:13" ht="12.75" hidden="1">
      <c r="B75" s="357"/>
      <c r="F75" s="54"/>
      <c r="H75" s="38">
        <v>0</v>
      </c>
      <c r="I75" s="30">
        <v>0</v>
      </c>
      <c r="M75" s="2">
        <v>485</v>
      </c>
    </row>
    <row r="76" spans="2:13" ht="12.75" hidden="1">
      <c r="B76" s="357"/>
      <c r="F76" s="54"/>
      <c r="H76" s="38">
        <v>0</v>
      </c>
      <c r="I76" s="30">
        <v>0</v>
      </c>
      <c r="M76" s="2">
        <v>485</v>
      </c>
    </row>
    <row r="77" spans="2:13" ht="12.75" hidden="1">
      <c r="B77" s="357"/>
      <c r="F77" s="54"/>
      <c r="H77" s="38">
        <v>0</v>
      </c>
      <c r="I77" s="30">
        <v>0</v>
      </c>
      <c r="M77" s="2">
        <v>485</v>
      </c>
    </row>
    <row r="78" spans="2:13" ht="12.75" hidden="1">
      <c r="B78" s="357"/>
      <c r="F78" s="54"/>
      <c r="H78" s="38">
        <v>0</v>
      </c>
      <c r="I78" s="30">
        <v>0</v>
      </c>
      <c r="M78" s="2">
        <v>485</v>
      </c>
    </row>
    <row r="79" spans="2:13" ht="12.75" hidden="1">
      <c r="B79" s="357"/>
      <c r="F79" s="54"/>
      <c r="H79" s="38">
        <v>0</v>
      </c>
      <c r="I79" s="30">
        <v>0</v>
      </c>
      <c r="M79" s="2">
        <v>485</v>
      </c>
    </row>
    <row r="80" spans="2:13" ht="12.75" hidden="1">
      <c r="B80" s="357"/>
      <c r="F80" s="54"/>
      <c r="H80" s="38">
        <v>0</v>
      </c>
      <c r="I80" s="30">
        <v>0</v>
      </c>
      <c r="M80" s="2">
        <v>485</v>
      </c>
    </row>
    <row r="81" spans="2:13" ht="12.75" hidden="1">
      <c r="B81" s="357"/>
      <c r="F81" s="54"/>
      <c r="H81" s="38">
        <v>0</v>
      </c>
      <c r="I81" s="30">
        <v>0</v>
      </c>
      <c r="M81" s="2">
        <v>485</v>
      </c>
    </row>
    <row r="82" spans="2:13" ht="12.75" hidden="1">
      <c r="B82" s="357"/>
      <c r="F82" s="54"/>
      <c r="H82" s="38">
        <v>0</v>
      </c>
      <c r="I82" s="30">
        <v>0</v>
      </c>
      <c r="M82" s="2">
        <v>485</v>
      </c>
    </row>
    <row r="83" spans="2:13" ht="12.75" hidden="1">
      <c r="B83" s="357"/>
      <c r="F83" s="54"/>
      <c r="H83" s="38">
        <v>0</v>
      </c>
      <c r="I83" s="30">
        <v>0</v>
      </c>
      <c r="M83" s="2">
        <v>485</v>
      </c>
    </row>
    <row r="84" spans="2:13" ht="12.75" hidden="1">
      <c r="B84" s="357"/>
      <c r="F84" s="54"/>
      <c r="H84" s="38">
        <v>0</v>
      </c>
      <c r="I84" s="30">
        <v>0</v>
      </c>
      <c r="M84" s="2">
        <v>485</v>
      </c>
    </row>
    <row r="85" spans="2:13" ht="12.75" hidden="1">
      <c r="B85" s="357"/>
      <c r="F85" s="54"/>
      <c r="H85" s="38">
        <v>0</v>
      </c>
      <c r="I85" s="30">
        <v>0</v>
      </c>
      <c r="M85" s="2">
        <v>485</v>
      </c>
    </row>
    <row r="86" spans="2:13" ht="12.75" hidden="1">
      <c r="B86" s="357"/>
      <c r="F86" s="54"/>
      <c r="H86" s="38">
        <v>0</v>
      </c>
      <c r="I86" s="30">
        <v>0</v>
      </c>
      <c r="M86" s="2">
        <v>485</v>
      </c>
    </row>
    <row r="87" spans="2:13" ht="12.75" hidden="1">
      <c r="B87" s="357"/>
      <c r="F87" s="54"/>
      <c r="H87" s="38">
        <v>0</v>
      </c>
      <c r="I87" s="30">
        <v>0</v>
      </c>
      <c r="M87" s="2">
        <v>485</v>
      </c>
    </row>
    <row r="88" spans="2:13" ht="12.75" hidden="1">
      <c r="B88" s="357"/>
      <c r="F88" s="54"/>
      <c r="H88" s="38">
        <v>0</v>
      </c>
      <c r="I88" s="30">
        <v>0</v>
      </c>
      <c r="M88" s="2">
        <v>485</v>
      </c>
    </row>
    <row r="89" spans="2:13" ht="12.75" hidden="1">
      <c r="B89" s="357"/>
      <c r="F89" s="54"/>
      <c r="H89" s="38">
        <v>0</v>
      </c>
      <c r="I89" s="30">
        <v>0</v>
      </c>
      <c r="M89" s="2">
        <v>485</v>
      </c>
    </row>
    <row r="90" spans="2:13" ht="12.75" hidden="1">
      <c r="B90" s="357"/>
      <c r="F90" s="54"/>
      <c r="H90" s="38">
        <v>0</v>
      </c>
      <c r="I90" s="30">
        <v>0</v>
      </c>
      <c r="M90" s="2">
        <v>485</v>
      </c>
    </row>
    <row r="91" spans="2:13" ht="12.75" hidden="1">
      <c r="B91" s="357"/>
      <c r="F91" s="54"/>
      <c r="H91" s="38">
        <v>0</v>
      </c>
      <c r="I91" s="30">
        <v>0</v>
      </c>
      <c r="M91" s="2">
        <v>485</v>
      </c>
    </row>
    <row r="92" spans="2:13" ht="12.75" hidden="1">
      <c r="B92" s="357"/>
      <c r="F92" s="54"/>
      <c r="H92" s="38">
        <v>0</v>
      </c>
      <c r="I92" s="30">
        <v>0</v>
      </c>
      <c r="M92" s="2">
        <v>485</v>
      </c>
    </row>
    <row r="93" spans="2:13" ht="12.75" hidden="1">
      <c r="B93" s="357"/>
      <c r="F93" s="54"/>
      <c r="H93" s="38">
        <v>0</v>
      </c>
      <c r="I93" s="30">
        <v>0</v>
      </c>
      <c r="M93" s="2">
        <v>485</v>
      </c>
    </row>
    <row r="94" spans="2:13" ht="12.75" hidden="1">
      <c r="B94" s="357"/>
      <c r="F94" s="54"/>
      <c r="H94" s="38">
        <v>0</v>
      </c>
      <c r="I94" s="30">
        <v>0</v>
      </c>
      <c r="M94" s="2">
        <v>485</v>
      </c>
    </row>
    <row r="95" spans="2:13" ht="12.75" hidden="1">
      <c r="B95" s="357"/>
      <c r="F95" s="54"/>
      <c r="H95" s="38">
        <v>0</v>
      </c>
      <c r="I95" s="30">
        <v>0</v>
      </c>
      <c r="M95" s="2">
        <v>485</v>
      </c>
    </row>
    <row r="96" spans="2:13" ht="12.75" hidden="1">
      <c r="B96" s="357"/>
      <c r="F96" s="54"/>
      <c r="H96" s="38">
        <v>0</v>
      </c>
      <c r="I96" s="30">
        <v>0</v>
      </c>
      <c r="M96" s="2">
        <v>485</v>
      </c>
    </row>
    <row r="97" spans="2:13" ht="12.75" hidden="1">
      <c r="B97" s="357"/>
      <c r="F97" s="54"/>
      <c r="H97" s="38">
        <v>0</v>
      </c>
      <c r="I97" s="30">
        <v>0</v>
      </c>
      <c r="M97" s="2">
        <v>485</v>
      </c>
    </row>
    <row r="98" spans="2:13" ht="12.75" hidden="1">
      <c r="B98" s="357"/>
      <c r="F98" s="54"/>
      <c r="H98" s="38">
        <v>0</v>
      </c>
      <c r="I98" s="30">
        <v>0</v>
      </c>
      <c r="M98" s="2">
        <v>485</v>
      </c>
    </row>
    <row r="99" spans="2:13" ht="12.75" hidden="1">
      <c r="B99" s="357"/>
      <c r="F99" s="54"/>
      <c r="H99" s="38">
        <v>0</v>
      </c>
      <c r="I99" s="30">
        <v>0</v>
      </c>
      <c r="M99" s="2">
        <v>485</v>
      </c>
    </row>
    <row r="100" spans="2:13" ht="12.75" hidden="1">
      <c r="B100" s="357"/>
      <c r="F100" s="54"/>
      <c r="H100" s="38">
        <v>0</v>
      </c>
      <c r="I100" s="30">
        <v>0</v>
      </c>
      <c r="M100" s="2">
        <v>485</v>
      </c>
    </row>
    <row r="101" spans="2:13" ht="12.75" hidden="1">
      <c r="B101" s="357"/>
      <c r="F101" s="54"/>
      <c r="H101" s="38">
        <v>0</v>
      </c>
      <c r="I101" s="30">
        <v>0</v>
      </c>
      <c r="M101" s="2">
        <v>485</v>
      </c>
    </row>
    <row r="102" spans="2:13" ht="12.75" hidden="1">
      <c r="B102" s="357"/>
      <c r="F102" s="54"/>
      <c r="H102" s="38">
        <v>0</v>
      </c>
      <c r="I102" s="30">
        <v>0</v>
      </c>
      <c r="M102" s="2">
        <v>485</v>
      </c>
    </row>
    <row r="103" spans="2:13" ht="12.75" hidden="1">
      <c r="B103" s="357"/>
      <c r="F103" s="54"/>
      <c r="H103" s="38">
        <v>0</v>
      </c>
      <c r="I103" s="30">
        <v>0</v>
      </c>
      <c r="M103" s="2">
        <v>485</v>
      </c>
    </row>
    <row r="104" spans="2:13" ht="12.75" hidden="1">
      <c r="B104" s="357"/>
      <c r="F104" s="54"/>
      <c r="H104" s="38">
        <v>0</v>
      </c>
      <c r="I104" s="30">
        <v>0</v>
      </c>
      <c r="M104" s="2">
        <v>485</v>
      </c>
    </row>
    <row r="105" spans="2:13" ht="12.75" hidden="1">
      <c r="B105" s="357"/>
      <c r="F105" s="54"/>
      <c r="H105" s="38">
        <v>0</v>
      </c>
      <c r="I105" s="30">
        <v>0</v>
      </c>
      <c r="M105" s="2">
        <v>485</v>
      </c>
    </row>
    <row r="106" spans="2:13" ht="12.75" hidden="1">
      <c r="B106" s="357"/>
      <c r="F106" s="54"/>
      <c r="H106" s="38">
        <v>0</v>
      </c>
      <c r="I106" s="30">
        <v>0</v>
      </c>
      <c r="M106" s="2">
        <v>485</v>
      </c>
    </row>
    <row r="107" spans="2:13" ht="12.75" hidden="1">
      <c r="B107" s="357"/>
      <c r="F107" s="54"/>
      <c r="H107" s="38">
        <v>0</v>
      </c>
      <c r="I107" s="30">
        <v>0</v>
      </c>
      <c r="M107" s="2">
        <v>485</v>
      </c>
    </row>
    <row r="108" spans="2:13" ht="12.75" hidden="1">
      <c r="B108" s="357"/>
      <c r="F108" s="54"/>
      <c r="H108" s="38">
        <v>0</v>
      </c>
      <c r="I108" s="30">
        <v>0</v>
      </c>
      <c r="M108" s="2">
        <v>485</v>
      </c>
    </row>
    <row r="109" spans="2:13" ht="12.75" hidden="1">
      <c r="B109" s="357"/>
      <c r="F109" s="54"/>
      <c r="H109" s="38">
        <v>0</v>
      </c>
      <c r="I109" s="30">
        <v>0</v>
      </c>
      <c r="M109" s="2">
        <v>485</v>
      </c>
    </row>
    <row r="110" spans="2:13" ht="12.75" hidden="1">
      <c r="B110" s="357"/>
      <c r="F110" s="54"/>
      <c r="H110" s="38">
        <v>0</v>
      </c>
      <c r="I110" s="30">
        <v>0</v>
      </c>
      <c r="M110" s="2">
        <v>485</v>
      </c>
    </row>
    <row r="111" spans="2:13" ht="12.75" hidden="1">
      <c r="B111" s="357"/>
      <c r="F111" s="54"/>
      <c r="H111" s="38">
        <v>0</v>
      </c>
      <c r="I111" s="30">
        <v>0</v>
      </c>
      <c r="M111" s="2">
        <v>485</v>
      </c>
    </row>
    <row r="112" spans="2:13" ht="12.75" hidden="1">
      <c r="B112" s="357"/>
      <c r="F112" s="54"/>
      <c r="H112" s="38">
        <v>0</v>
      </c>
      <c r="I112" s="30">
        <v>0</v>
      </c>
      <c r="M112" s="2">
        <v>485</v>
      </c>
    </row>
    <row r="113" spans="2:13" ht="12.75" hidden="1">
      <c r="B113" s="357"/>
      <c r="F113" s="54"/>
      <c r="H113" s="38">
        <v>0</v>
      </c>
      <c r="I113" s="30">
        <v>0</v>
      </c>
      <c r="M113" s="2">
        <v>485</v>
      </c>
    </row>
    <row r="114" spans="2:13" ht="12.75" hidden="1">
      <c r="B114" s="357"/>
      <c r="F114" s="54"/>
      <c r="H114" s="38">
        <v>0</v>
      </c>
      <c r="I114" s="30">
        <v>0</v>
      </c>
      <c r="M114" s="2">
        <v>485</v>
      </c>
    </row>
    <row r="115" spans="2:13" ht="12.75" hidden="1">
      <c r="B115" s="357"/>
      <c r="F115" s="54"/>
      <c r="H115" s="38">
        <v>0</v>
      </c>
      <c r="I115" s="30">
        <v>0</v>
      </c>
      <c r="M115" s="2">
        <v>485</v>
      </c>
    </row>
    <row r="116" spans="2:13" ht="12.75" hidden="1">
      <c r="B116" s="357"/>
      <c r="F116" s="54"/>
      <c r="H116" s="38">
        <v>0</v>
      </c>
      <c r="I116" s="30">
        <v>0</v>
      </c>
      <c r="M116" s="2">
        <v>485</v>
      </c>
    </row>
    <row r="117" spans="2:13" ht="12.75" hidden="1">
      <c r="B117" s="357"/>
      <c r="F117" s="54"/>
      <c r="H117" s="38">
        <v>0</v>
      </c>
      <c r="I117" s="30">
        <v>0</v>
      </c>
      <c r="M117" s="2">
        <v>485</v>
      </c>
    </row>
    <row r="118" spans="2:13" ht="12.75" hidden="1">
      <c r="B118" s="357"/>
      <c r="F118" s="54"/>
      <c r="H118" s="38">
        <v>0</v>
      </c>
      <c r="I118" s="30">
        <v>0</v>
      </c>
      <c r="M118" s="2">
        <v>485</v>
      </c>
    </row>
    <row r="119" spans="2:13" ht="12.75" hidden="1">
      <c r="B119" s="357"/>
      <c r="F119" s="54"/>
      <c r="H119" s="38">
        <v>0</v>
      </c>
      <c r="I119" s="30">
        <v>0</v>
      </c>
      <c r="M119" s="2">
        <v>485</v>
      </c>
    </row>
    <row r="120" spans="2:13" ht="12.75" hidden="1">
      <c r="B120" s="357"/>
      <c r="F120" s="54"/>
      <c r="H120" s="38">
        <v>0</v>
      </c>
      <c r="I120" s="30">
        <v>0</v>
      </c>
      <c r="M120" s="2">
        <v>485</v>
      </c>
    </row>
    <row r="121" spans="2:13" ht="12.75" hidden="1">
      <c r="B121" s="357"/>
      <c r="F121" s="54"/>
      <c r="H121" s="38">
        <v>0</v>
      </c>
      <c r="I121" s="30">
        <v>0</v>
      </c>
      <c r="M121" s="2">
        <v>485</v>
      </c>
    </row>
    <row r="122" spans="2:13" ht="12.75" hidden="1">
      <c r="B122" s="357"/>
      <c r="F122" s="54"/>
      <c r="H122" s="38">
        <v>0</v>
      </c>
      <c r="I122" s="30">
        <v>0</v>
      </c>
      <c r="M122" s="2">
        <v>485</v>
      </c>
    </row>
    <row r="123" spans="2:13" ht="12.75" hidden="1">
      <c r="B123" s="357"/>
      <c r="F123" s="54"/>
      <c r="H123" s="38">
        <v>0</v>
      </c>
      <c r="I123" s="30">
        <v>0</v>
      </c>
      <c r="M123" s="2">
        <v>485</v>
      </c>
    </row>
    <row r="124" spans="2:13" ht="12.75" hidden="1">
      <c r="B124" s="357"/>
      <c r="F124" s="54"/>
      <c r="H124" s="38">
        <v>0</v>
      </c>
      <c r="I124" s="30">
        <v>0</v>
      </c>
      <c r="M124" s="2">
        <v>485</v>
      </c>
    </row>
    <row r="125" spans="2:13" ht="12.75" hidden="1">
      <c r="B125" s="357"/>
      <c r="F125" s="54"/>
      <c r="H125" s="38">
        <v>0</v>
      </c>
      <c r="I125" s="30">
        <v>0</v>
      </c>
      <c r="M125" s="2">
        <v>485</v>
      </c>
    </row>
    <row r="126" spans="2:13" ht="12.75" hidden="1">
      <c r="B126" s="357"/>
      <c r="F126" s="54"/>
      <c r="H126" s="38">
        <v>0</v>
      </c>
      <c r="I126" s="30">
        <v>0</v>
      </c>
      <c r="M126" s="2">
        <v>485</v>
      </c>
    </row>
    <row r="127" spans="2:13" ht="12.75" hidden="1">
      <c r="B127" s="357"/>
      <c r="F127" s="54"/>
      <c r="H127" s="38">
        <v>0</v>
      </c>
      <c r="I127" s="30">
        <v>0</v>
      </c>
      <c r="M127" s="2">
        <v>485</v>
      </c>
    </row>
    <row r="128" spans="2:13" ht="12.75" hidden="1">
      <c r="B128" s="357"/>
      <c r="F128" s="54"/>
      <c r="H128" s="38">
        <v>0</v>
      </c>
      <c r="I128" s="30">
        <v>0</v>
      </c>
      <c r="M128" s="2">
        <v>485</v>
      </c>
    </row>
    <row r="129" spans="2:13" ht="12.75" hidden="1">
      <c r="B129" s="357"/>
      <c r="F129" s="54"/>
      <c r="H129" s="38">
        <v>0</v>
      </c>
      <c r="I129" s="30">
        <v>0</v>
      </c>
      <c r="M129" s="2">
        <v>485</v>
      </c>
    </row>
    <row r="130" spans="2:13" ht="12.75" hidden="1">
      <c r="B130" s="357"/>
      <c r="F130" s="54"/>
      <c r="H130" s="38">
        <v>0</v>
      </c>
      <c r="I130" s="30">
        <v>0</v>
      </c>
      <c r="M130" s="2">
        <v>485</v>
      </c>
    </row>
    <row r="131" spans="2:13" ht="12.75" hidden="1">
      <c r="B131" s="357"/>
      <c r="F131" s="54"/>
      <c r="H131" s="38">
        <v>0</v>
      </c>
      <c r="I131" s="30">
        <v>0</v>
      </c>
      <c r="M131" s="2">
        <v>485</v>
      </c>
    </row>
    <row r="132" spans="2:13" ht="12.75" hidden="1">
      <c r="B132" s="357"/>
      <c r="F132" s="54"/>
      <c r="H132" s="38">
        <v>0</v>
      </c>
      <c r="I132" s="30">
        <v>0</v>
      </c>
      <c r="M132" s="2">
        <v>485</v>
      </c>
    </row>
    <row r="133" spans="2:13" ht="12.75" hidden="1">
      <c r="B133" s="357"/>
      <c r="F133" s="54"/>
      <c r="H133" s="38">
        <v>0</v>
      </c>
      <c r="I133" s="30">
        <v>0</v>
      </c>
      <c r="M133" s="2">
        <v>485</v>
      </c>
    </row>
    <row r="134" spans="2:13" ht="12.75" hidden="1">
      <c r="B134" s="357"/>
      <c r="F134" s="54"/>
      <c r="H134" s="38">
        <v>0</v>
      </c>
      <c r="I134" s="30">
        <v>0</v>
      </c>
      <c r="M134" s="2">
        <v>485</v>
      </c>
    </row>
    <row r="135" spans="2:13" ht="12.75" hidden="1">
      <c r="B135" s="357"/>
      <c r="F135" s="54"/>
      <c r="H135" s="38">
        <v>0</v>
      </c>
      <c r="I135" s="30">
        <v>0</v>
      </c>
      <c r="M135" s="2">
        <v>485</v>
      </c>
    </row>
    <row r="136" spans="2:13" ht="12.75" hidden="1">
      <c r="B136" s="357"/>
      <c r="F136" s="54"/>
      <c r="H136" s="38">
        <v>0</v>
      </c>
      <c r="I136" s="30">
        <v>0</v>
      </c>
      <c r="M136" s="2">
        <v>485</v>
      </c>
    </row>
    <row r="137" spans="2:13" ht="12.75" hidden="1">
      <c r="B137" s="357"/>
      <c r="F137" s="54"/>
      <c r="H137" s="38">
        <v>0</v>
      </c>
      <c r="I137" s="30">
        <v>0</v>
      </c>
      <c r="M137" s="2">
        <v>485</v>
      </c>
    </row>
    <row r="138" spans="2:13" ht="12.75" hidden="1">
      <c r="B138" s="357"/>
      <c r="F138" s="54"/>
      <c r="H138" s="38">
        <v>0</v>
      </c>
      <c r="I138" s="30">
        <v>0</v>
      </c>
      <c r="M138" s="2">
        <v>485</v>
      </c>
    </row>
    <row r="139" spans="2:13" ht="12.75" hidden="1">
      <c r="B139" s="357"/>
      <c r="F139" s="54"/>
      <c r="H139" s="38">
        <v>0</v>
      </c>
      <c r="I139" s="30">
        <v>0</v>
      </c>
      <c r="M139" s="2">
        <v>485</v>
      </c>
    </row>
    <row r="140" spans="2:13" ht="12.75" hidden="1">
      <c r="B140" s="357"/>
      <c r="F140" s="54"/>
      <c r="H140" s="38">
        <v>0</v>
      </c>
      <c r="I140" s="30">
        <v>0</v>
      </c>
      <c r="M140" s="2">
        <v>485</v>
      </c>
    </row>
    <row r="141" spans="2:13" ht="12.75" hidden="1">
      <c r="B141" s="357"/>
      <c r="F141" s="54"/>
      <c r="H141" s="38">
        <v>0</v>
      </c>
      <c r="I141" s="30">
        <v>0</v>
      </c>
      <c r="M141" s="2">
        <v>485</v>
      </c>
    </row>
    <row r="142" spans="2:13" ht="12.75" hidden="1">
      <c r="B142" s="357"/>
      <c r="F142" s="54"/>
      <c r="H142" s="38">
        <v>0</v>
      </c>
      <c r="I142" s="30">
        <v>0</v>
      </c>
      <c r="M142" s="2">
        <v>485</v>
      </c>
    </row>
    <row r="143" spans="2:13" ht="12.75" hidden="1">
      <c r="B143" s="357"/>
      <c r="F143" s="54"/>
      <c r="H143" s="38">
        <v>0</v>
      </c>
      <c r="I143" s="30">
        <v>0</v>
      </c>
      <c r="M143" s="2">
        <v>485</v>
      </c>
    </row>
    <row r="144" spans="2:13" ht="12.75" hidden="1">
      <c r="B144" s="357"/>
      <c r="F144" s="54"/>
      <c r="H144" s="38">
        <v>0</v>
      </c>
      <c r="I144" s="30">
        <v>0</v>
      </c>
      <c r="M144" s="2">
        <v>485</v>
      </c>
    </row>
    <row r="145" spans="2:13" ht="12.75" hidden="1">
      <c r="B145" s="357"/>
      <c r="F145" s="54"/>
      <c r="H145" s="38">
        <v>0</v>
      </c>
      <c r="I145" s="30">
        <v>0</v>
      </c>
      <c r="M145" s="2">
        <v>485</v>
      </c>
    </row>
    <row r="146" spans="2:13" ht="12.75" hidden="1">
      <c r="B146" s="357"/>
      <c r="F146" s="54"/>
      <c r="H146" s="38">
        <v>0</v>
      </c>
      <c r="I146" s="30">
        <v>0</v>
      </c>
      <c r="M146" s="2">
        <v>485</v>
      </c>
    </row>
    <row r="147" spans="2:13" ht="12.75" hidden="1">
      <c r="B147" s="357"/>
      <c r="F147" s="54"/>
      <c r="H147" s="38">
        <v>0</v>
      </c>
      <c r="I147" s="30">
        <v>0</v>
      </c>
      <c r="M147" s="2">
        <v>485</v>
      </c>
    </row>
    <row r="148" spans="2:13" ht="12.75" hidden="1">
      <c r="B148" s="357"/>
      <c r="F148" s="54"/>
      <c r="H148" s="38">
        <v>0</v>
      </c>
      <c r="I148" s="30">
        <v>0</v>
      </c>
      <c r="M148" s="2">
        <v>485</v>
      </c>
    </row>
    <row r="149" spans="2:13" ht="12.75" hidden="1">
      <c r="B149" s="357"/>
      <c r="F149" s="54"/>
      <c r="H149" s="38">
        <v>0</v>
      </c>
      <c r="I149" s="30">
        <v>0</v>
      </c>
      <c r="M149" s="2">
        <v>485</v>
      </c>
    </row>
    <row r="150" spans="2:13" ht="12.75" hidden="1">
      <c r="B150" s="357"/>
      <c r="F150" s="54"/>
      <c r="H150" s="38">
        <v>0</v>
      </c>
      <c r="I150" s="30">
        <v>0</v>
      </c>
      <c r="M150" s="2">
        <v>485</v>
      </c>
    </row>
    <row r="151" spans="2:13" ht="12.75" hidden="1">
      <c r="B151" s="357"/>
      <c r="F151" s="54"/>
      <c r="H151" s="38">
        <v>0</v>
      </c>
      <c r="I151" s="30">
        <v>0</v>
      </c>
      <c r="M151" s="2">
        <v>485</v>
      </c>
    </row>
    <row r="152" spans="2:13" ht="12.75" hidden="1">
      <c r="B152" s="357"/>
      <c r="F152" s="54"/>
      <c r="H152" s="38">
        <v>0</v>
      </c>
      <c r="I152" s="30">
        <v>0</v>
      </c>
      <c r="M152" s="2">
        <v>485</v>
      </c>
    </row>
    <row r="153" spans="2:13" ht="12.75" hidden="1">
      <c r="B153" s="357"/>
      <c r="F153" s="54"/>
      <c r="H153" s="38">
        <v>0</v>
      </c>
      <c r="I153" s="30">
        <v>0</v>
      </c>
      <c r="M153" s="2">
        <v>485</v>
      </c>
    </row>
    <row r="154" spans="2:13" ht="12.75" hidden="1">
      <c r="B154" s="357"/>
      <c r="F154" s="54"/>
      <c r="H154" s="38">
        <v>0</v>
      </c>
      <c r="I154" s="30">
        <v>0</v>
      </c>
      <c r="M154" s="2">
        <v>485</v>
      </c>
    </row>
    <row r="155" spans="2:13" ht="12.75" hidden="1">
      <c r="B155" s="357"/>
      <c r="F155" s="54"/>
      <c r="H155" s="38">
        <v>0</v>
      </c>
      <c r="I155" s="30">
        <v>0</v>
      </c>
      <c r="M155" s="2">
        <v>485</v>
      </c>
    </row>
    <row r="156" spans="2:13" ht="12.75" hidden="1">
      <c r="B156" s="357"/>
      <c r="F156" s="54"/>
      <c r="H156" s="38">
        <v>0</v>
      </c>
      <c r="I156" s="30">
        <v>0</v>
      </c>
      <c r="M156" s="2">
        <v>485</v>
      </c>
    </row>
    <row r="157" spans="2:13" ht="12.75" hidden="1">
      <c r="B157" s="357"/>
      <c r="F157" s="54"/>
      <c r="H157" s="38">
        <v>0</v>
      </c>
      <c r="I157" s="30">
        <v>0</v>
      </c>
      <c r="M157" s="2">
        <v>485</v>
      </c>
    </row>
    <row r="158" spans="2:13" ht="12.75" hidden="1">
      <c r="B158" s="357"/>
      <c r="F158" s="54"/>
      <c r="H158" s="38">
        <v>0</v>
      </c>
      <c r="I158" s="30">
        <v>0</v>
      </c>
      <c r="M158" s="2">
        <v>485</v>
      </c>
    </row>
    <row r="159" spans="2:13" ht="12.75" hidden="1">
      <c r="B159" s="357"/>
      <c r="F159" s="54"/>
      <c r="H159" s="38">
        <v>0</v>
      </c>
      <c r="I159" s="30">
        <v>0</v>
      </c>
      <c r="M159" s="2">
        <v>485</v>
      </c>
    </row>
    <row r="160" spans="2:13" ht="12.75" hidden="1">
      <c r="B160" s="357"/>
      <c r="F160" s="54"/>
      <c r="H160" s="38">
        <v>0</v>
      </c>
      <c r="I160" s="30">
        <v>0</v>
      </c>
      <c r="M160" s="2">
        <v>485</v>
      </c>
    </row>
    <row r="161" spans="2:13" ht="12.75" hidden="1">
      <c r="B161" s="357"/>
      <c r="F161" s="54"/>
      <c r="H161" s="38">
        <v>0</v>
      </c>
      <c r="I161" s="30">
        <v>0</v>
      </c>
      <c r="M161" s="2">
        <v>485</v>
      </c>
    </row>
    <row r="162" spans="2:13" ht="12.75" hidden="1">
      <c r="B162" s="357"/>
      <c r="F162" s="54"/>
      <c r="H162" s="38">
        <v>0</v>
      </c>
      <c r="I162" s="30">
        <v>0</v>
      </c>
      <c r="M162" s="2">
        <v>485</v>
      </c>
    </row>
    <row r="163" spans="2:13" ht="12.75" hidden="1">
      <c r="B163" s="357"/>
      <c r="F163" s="54"/>
      <c r="H163" s="38">
        <v>0</v>
      </c>
      <c r="I163" s="30">
        <v>0</v>
      </c>
      <c r="M163" s="2">
        <v>485</v>
      </c>
    </row>
    <row r="164" spans="2:13" ht="12.75" hidden="1">
      <c r="B164" s="357"/>
      <c r="F164" s="54"/>
      <c r="H164" s="38">
        <v>0</v>
      </c>
      <c r="I164" s="30">
        <v>0</v>
      </c>
      <c r="M164" s="2">
        <v>485</v>
      </c>
    </row>
    <row r="165" spans="2:13" ht="12.75" hidden="1">
      <c r="B165" s="357"/>
      <c r="F165" s="54"/>
      <c r="H165" s="38">
        <v>0</v>
      </c>
      <c r="I165" s="30">
        <v>0</v>
      </c>
      <c r="M165" s="2">
        <v>485</v>
      </c>
    </row>
    <row r="166" spans="2:13" ht="12.75" hidden="1">
      <c r="B166" s="357"/>
      <c r="F166" s="54"/>
      <c r="H166" s="38">
        <v>0</v>
      </c>
      <c r="I166" s="30">
        <v>0</v>
      </c>
      <c r="M166" s="2">
        <v>485</v>
      </c>
    </row>
    <row r="167" spans="2:13" ht="12.75" hidden="1">
      <c r="B167" s="357"/>
      <c r="F167" s="54"/>
      <c r="H167" s="38">
        <v>0</v>
      </c>
      <c r="I167" s="30">
        <v>0</v>
      </c>
      <c r="M167" s="2">
        <v>485</v>
      </c>
    </row>
    <row r="168" spans="2:13" ht="12.75" hidden="1">
      <c r="B168" s="357"/>
      <c r="F168" s="54"/>
      <c r="H168" s="38">
        <v>0</v>
      </c>
      <c r="I168" s="30">
        <v>0</v>
      </c>
      <c r="M168" s="2">
        <v>485</v>
      </c>
    </row>
    <row r="169" spans="2:13" ht="12.75" hidden="1">
      <c r="B169" s="357"/>
      <c r="F169" s="54"/>
      <c r="H169" s="38">
        <v>0</v>
      </c>
      <c r="I169" s="30">
        <v>0</v>
      </c>
      <c r="M169" s="2">
        <v>485</v>
      </c>
    </row>
    <row r="170" spans="2:13" ht="12.75" hidden="1">
      <c r="B170" s="357"/>
      <c r="F170" s="54"/>
      <c r="H170" s="38">
        <v>0</v>
      </c>
      <c r="I170" s="30">
        <v>0</v>
      </c>
      <c r="M170" s="2">
        <v>485</v>
      </c>
    </row>
    <row r="171" spans="2:13" ht="12.75" hidden="1">
      <c r="B171" s="357"/>
      <c r="F171" s="54"/>
      <c r="H171" s="38">
        <v>0</v>
      </c>
      <c r="I171" s="30">
        <v>0</v>
      </c>
      <c r="M171" s="2">
        <v>485</v>
      </c>
    </row>
    <row r="172" spans="2:13" ht="12.75" hidden="1">
      <c r="B172" s="357"/>
      <c r="F172" s="54"/>
      <c r="H172" s="38">
        <v>0</v>
      </c>
      <c r="I172" s="30">
        <v>0</v>
      </c>
      <c r="M172" s="2">
        <v>485</v>
      </c>
    </row>
    <row r="173" spans="2:13" ht="12.75" hidden="1">
      <c r="B173" s="357"/>
      <c r="F173" s="54"/>
      <c r="H173" s="38">
        <v>0</v>
      </c>
      <c r="I173" s="30">
        <v>0</v>
      </c>
      <c r="M173" s="2">
        <v>485</v>
      </c>
    </row>
    <row r="174" spans="2:13" ht="12.75" hidden="1">
      <c r="B174" s="357"/>
      <c r="F174" s="54"/>
      <c r="H174" s="38">
        <v>0</v>
      </c>
      <c r="I174" s="30">
        <v>0</v>
      </c>
      <c r="M174" s="2">
        <v>485</v>
      </c>
    </row>
    <row r="175" spans="2:13" ht="12.75" hidden="1">
      <c r="B175" s="357"/>
      <c r="F175" s="54"/>
      <c r="H175" s="38">
        <v>0</v>
      </c>
      <c r="I175" s="30">
        <v>0</v>
      </c>
      <c r="M175" s="2">
        <v>485</v>
      </c>
    </row>
    <row r="176" spans="2:13" ht="12.75" hidden="1">
      <c r="B176" s="357"/>
      <c r="F176" s="54"/>
      <c r="H176" s="38">
        <v>0</v>
      </c>
      <c r="I176" s="30">
        <v>0</v>
      </c>
      <c r="M176" s="2">
        <v>485</v>
      </c>
    </row>
    <row r="177" spans="2:13" ht="12.75" hidden="1">
      <c r="B177" s="357"/>
      <c r="F177" s="54"/>
      <c r="H177" s="38">
        <v>0</v>
      </c>
      <c r="I177" s="30">
        <v>0</v>
      </c>
      <c r="M177" s="2">
        <v>485</v>
      </c>
    </row>
    <row r="178" spans="2:13" ht="12.75" hidden="1">
      <c r="B178" s="357"/>
      <c r="F178" s="54"/>
      <c r="H178" s="38">
        <v>0</v>
      </c>
      <c r="I178" s="30">
        <v>0</v>
      </c>
      <c r="M178" s="2">
        <v>485</v>
      </c>
    </row>
    <row r="179" spans="2:13" ht="12.75" hidden="1">
      <c r="B179" s="357"/>
      <c r="F179" s="54"/>
      <c r="H179" s="38">
        <v>0</v>
      </c>
      <c r="I179" s="30">
        <v>0</v>
      </c>
      <c r="M179" s="2">
        <v>485</v>
      </c>
    </row>
    <row r="180" spans="2:13" ht="12.75" hidden="1">
      <c r="B180" s="357"/>
      <c r="F180" s="54"/>
      <c r="H180" s="38">
        <v>0</v>
      </c>
      <c r="I180" s="30">
        <v>0</v>
      </c>
      <c r="M180" s="2">
        <v>485</v>
      </c>
    </row>
    <row r="181" spans="2:13" ht="12.75" hidden="1">
      <c r="B181" s="357"/>
      <c r="F181" s="54"/>
      <c r="H181" s="38">
        <v>0</v>
      </c>
      <c r="I181" s="30">
        <v>0</v>
      </c>
      <c r="M181" s="2">
        <v>485</v>
      </c>
    </row>
    <row r="182" spans="2:13" ht="12.75" hidden="1">
      <c r="B182" s="357"/>
      <c r="F182" s="54"/>
      <c r="H182" s="38">
        <v>0</v>
      </c>
      <c r="I182" s="30">
        <v>0</v>
      </c>
      <c r="M182" s="2">
        <v>485</v>
      </c>
    </row>
    <row r="183" spans="2:13" ht="12.75" hidden="1">
      <c r="B183" s="357"/>
      <c r="F183" s="54"/>
      <c r="H183" s="38">
        <v>0</v>
      </c>
      <c r="I183" s="30">
        <v>0</v>
      </c>
      <c r="M183" s="2">
        <v>485</v>
      </c>
    </row>
    <row r="184" spans="2:13" ht="12.75" hidden="1">
      <c r="B184" s="357"/>
      <c r="F184" s="54"/>
      <c r="H184" s="38">
        <v>0</v>
      </c>
      <c r="I184" s="30">
        <v>0</v>
      </c>
      <c r="M184" s="2">
        <v>485</v>
      </c>
    </row>
    <row r="185" spans="2:13" ht="12.75" hidden="1">
      <c r="B185" s="357"/>
      <c r="F185" s="54"/>
      <c r="H185" s="38">
        <v>0</v>
      </c>
      <c r="I185" s="30">
        <v>0</v>
      </c>
      <c r="M185" s="2">
        <v>485</v>
      </c>
    </row>
    <row r="186" spans="2:13" ht="12.75" hidden="1">
      <c r="B186" s="357"/>
      <c r="F186" s="54"/>
      <c r="H186" s="38">
        <v>0</v>
      </c>
      <c r="I186" s="30">
        <v>0</v>
      </c>
      <c r="M186" s="2">
        <v>485</v>
      </c>
    </row>
    <row r="187" spans="2:13" ht="12.75" hidden="1">
      <c r="B187" s="357"/>
      <c r="F187" s="54"/>
      <c r="H187" s="38">
        <v>0</v>
      </c>
      <c r="I187" s="30">
        <v>0</v>
      </c>
      <c r="M187" s="2">
        <v>485</v>
      </c>
    </row>
    <row r="188" spans="2:13" ht="12.75" hidden="1">
      <c r="B188" s="357"/>
      <c r="F188" s="54"/>
      <c r="H188" s="38">
        <v>0</v>
      </c>
      <c r="I188" s="30">
        <v>0</v>
      </c>
      <c r="M188" s="2">
        <v>485</v>
      </c>
    </row>
    <row r="189" spans="2:13" ht="12.75" hidden="1">
      <c r="B189" s="357"/>
      <c r="F189" s="54"/>
      <c r="H189" s="38">
        <v>0</v>
      </c>
      <c r="I189" s="30">
        <v>0</v>
      </c>
      <c r="M189" s="2">
        <v>485</v>
      </c>
    </row>
    <row r="190" spans="2:13" ht="12.75" hidden="1">
      <c r="B190" s="357"/>
      <c r="F190" s="54"/>
      <c r="H190" s="38">
        <v>0</v>
      </c>
      <c r="I190" s="30">
        <v>0</v>
      </c>
      <c r="M190" s="2">
        <v>485</v>
      </c>
    </row>
    <row r="191" spans="2:13" ht="12.75" hidden="1">
      <c r="B191" s="357"/>
      <c r="F191" s="54"/>
      <c r="H191" s="38">
        <v>0</v>
      </c>
      <c r="I191" s="30">
        <v>0</v>
      </c>
      <c r="M191" s="2">
        <v>485</v>
      </c>
    </row>
    <row r="192" spans="2:13" ht="12.75" hidden="1">
      <c r="B192" s="357"/>
      <c r="F192" s="54"/>
      <c r="H192" s="38">
        <v>0</v>
      </c>
      <c r="I192" s="30">
        <v>0</v>
      </c>
      <c r="M192" s="2">
        <v>485</v>
      </c>
    </row>
    <row r="193" spans="2:13" ht="12.75" hidden="1">
      <c r="B193" s="357"/>
      <c r="F193" s="54"/>
      <c r="H193" s="38">
        <v>0</v>
      </c>
      <c r="I193" s="30">
        <v>0</v>
      </c>
      <c r="M193" s="2">
        <v>485</v>
      </c>
    </row>
    <row r="194" spans="2:13" ht="12.75" hidden="1">
      <c r="B194" s="357"/>
      <c r="F194" s="54"/>
      <c r="H194" s="38">
        <v>0</v>
      </c>
      <c r="I194" s="30">
        <v>0</v>
      </c>
      <c r="M194" s="2">
        <v>485</v>
      </c>
    </row>
    <row r="195" spans="2:13" ht="12.75" hidden="1">
      <c r="B195" s="357"/>
      <c r="F195" s="54"/>
      <c r="H195" s="38">
        <v>0</v>
      </c>
      <c r="I195" s="30">
        <v>0</v>
      </c>
      <c r="M195" s="2">
        <v>485</v>
      </c>
    </row>
    <row r="196" spans="2:13" ht="12.75" hidden="1">
      <c r="B196" s="357"/>
      <c r="F196" s="54"/>
      <c r="H196" s="38">
        <v>0</v>
      </c>
      <c r="I196" s="30">
        <v>0</v>
      </c>
      <c r="M196" s="2">
        <v>485</v>
      </c>
    </row>
    <row r="197" spans="2:13" ht="12.75" hidden="1">
      <c r="B197" s="357"/>
      <c r="F197" s="54"/>
      <c r="H197" s="38">
        <v>0</v>
      </c>
      <c r="I197" s="30">
        <v>0</v>
      </c>
      <c r="M197" s="2">
        <v>485</v>
      </c>
    </row>
    <row r="198" spans="2:13" ht="12.75" hidden="1">
      <c r="B198" s="357"/>
      <c r="F198" s="54"/>
      <c r="H198" s="38">
        <v>0</v>
      </c>
      <c r="I198" s="30">
        <v>0</v>
      </c>
      <c r="M198" s="2">
        <v>485</v>
      </c>
    </row>
    <row r="199" spans="2:13" ht="12.75" hidden="1">
      <c r="B199" s="357"/>
      <c r="F199" s="54"/>
      <c r="H199" s="38">
        <v>0</v>
      </c>
      <c r="I199" s="30">
        <v>0</v>
      </c>
      <c r="M199" s="2">
        <v>485</v>
      </c>
    </row>
    <row r="200" spans="2:13" ht="12.75" hidden="1">
      <c r="B200" s="357"/>
      <c r="F200" s="54"/>
      <c r="H200" s="38">
        <v>0</v>
      </c>
      <c r="I200" s="30">
        <v>0</v>
      </c>
      <c r="M200" s="2">
        <v>485</v>
      </c>
    </row>
    <row r="201" spans="2:13" ht="12.75" hidden="1">
      <c r="B201" s="357"/>
      <c r="F201" s="54"/>
      <c r="H201" s="38">
        <v>0</v>
      </c>
      <c r="I201" s="30">
        <v>0</v>
      </c>
      <c r="M201" s="2">
        <v>485</v>
      </c>
    </row>
    <row r="202" spans="2:13" ht="12.75" hidden="1">
      <c r="B202" s="357"/>
      <c r="F202" s="54"/>
      <c r="H202" s="38">
        <v>0</v>
      </c>
      <c r="I202" s="30">
        <v>0</v>
      </c>
      <c r="M202" s="2">
        <v>485</v>
      </c>
    </row>
    <row r="203" spans="2:13" ht="12.75" hidden="1">
      <c r="B203" s="357"/>
      <c r="F203" s="54"/>
      <c r="H203" s="38">
        <v>0</v>
      </c>
      <c r="I203" s="30">
        <v>0</v>
      </c>
      <c r="M203" s="2">
        <v>485</v>
      </c>
    </row>
    <row r="204" spans="2:13" ht="12.75" hidden="1">
      <c r="B204" s="357"/>
      <c r="F204" s="54"/>
      <c r="H204" s="38">
        <v>0</v>
      </c>
      <c r="I204" s="30">
        <v>0</v>
      </c>
      <c r="M204" s="2">
        <v>485</v>
      </c>
    </row>
    <row r="205" spans="2:13" ht="12.75" hidden="1">
      <c r="B205" s="357"/>
      <c r="F205" s="54"/>
      <c r="H205" s="38">
        <v>0</v>
      </c>
      <c r="I205" s="30">
        <v>0</v>
      </c>
      <c r="M205" s="2">
        <v>485</v>
      </c>
    </row>
    <row r="206" spans="2:13" ht="12.75" hidden="1">
      <c r="B206" s="357"/>
      <c r="F206" s="54"/>
      <c r="H206" s="38">
        <v>0</v>
      </c>
      <c r="I206" s="30">
        <v>0</v>
      </c>
      <c r="M206" s="2">
        <v>485</v>
      </c>
    </row>
    <row r="207" spans="2:13" ht="12.75" hidden="1">
      <c r="B207" s="357"/>
      <c r="F207" s="54"/>
      <c r="H207" s="38">
        <v>0</v>
      </c>
      <c r="I207" s="30">
        <v>0</v>
      </c>
      <c r="M207" s="2">
        <v>485</v>
      </c>
    </row>
    <row r="208" spans="2:13" ht="12.75" hidden="1">
      <c r="B208" s="357"/>
      <c r="F208" s="54"/>
      <c r="H208" s="38">
        <v>0</v>
      </c>
      <c r="I208" s="30">
        <v>0</v>
      </c>
      <c r="M208" s="2">
        <v>485</v>
      </c>
    </row>
    <row r="209" spans="2:13" ht="12.75" hidden="1">
      <c r="B209" s="357"/>
      <c r="F209" s="54"/>
      <c r="H209" s="38">
        <v>0</v>
      </c>
      <c r="I209" s="30">
        <v>0</v>
      </c>
      <c r="M209" s="2">
        <v>485</v>
      </c>
    </row>
    <row r="210" spans="2:13" ht="12.75" hidden="1">
      <c r="B210" s="357"/>
      <c r="F210" s="54"/>
      <c r="H210" s="38">
        <v>0</v>
      </c>
      <c r="I210" s="30">
        <v>0</v>
      </c>
      <c r="M210" s="2">
        <v>485</v>
      </c>
    </row>
    <row r="211" spans="2:13" ht="12.75" hidden="1">
      <c r="B211" s="357"/>
      <c r="F211" s="54"/>
      <c r="H211" s="38">
        <v>0</v>
      </c>
      <c r="I211" s="30">
        <v>0</v>
      </c>
      <c r="M211" s="2">
        <v>485</v>
      </c>
    </row>
    <row r="212" spans="2:13" ht="12.75" hidden="1">
      <c r="B212" s="357"/>
      <c r="F212" s="54"/>
      <c r="H212" s="38">
        <v>0</v>
      </c>
      <c r="I212" s="30">
        <v>0</v>
      </c>
      <c r="M212" s="2">
        <v>485</v>
      </c>
    </row>
    <row r="213" spans="2:13" ht="12.75" hidden="1">
      <c r="B213" s="357"/>
      <c r="F213" s="54"/>
      <c r="H213" s="38">
        <v>0</v>
      </c>
      <c r="I213" s="30">
        <v>0</v>
      </c>
      <c r="M213" s="2">
        <v>485</v>
      </c>
    </row>
    <row r="214" spans="2:13" ht="12.75" hidden="1">
      <c r="B214" s="357"/>
      <c r="F214" s="54"/>
      <c r="H214" s="38">
        <v>0</v>
      </c>
      <c r="I214" s="30">
        <v>0</v>
      </c>
      <c r="M214" s="2">
        <v>485</v>
      </c>
    </row>
    <row r="215" spans="2:13" ht="12.75" hidden="1">
      <c r="B215" s="357"/>
      <c r="F215" s="54"/>
      <c r="H215" s="38">
        <v>0</v>
      </c>
      <c r="I215" s="30">
        <v>0</v>
      </c>
      <c r="M215" s="2">
        <v>485</v>
      </c>
    </row>
    <row r="216" spans="2:13" ht="12.75" hidden="1">
      <c r="B216" s="357"/>
      <c r="F216" s="54"/>
      <c r="H216" s="38">
        <v>0</v>
      </c>
      <c r="I216" s="30">
        <v>0</v>
      </c>
      <c r="M216" s="2">
        <v>485</v>
      </c>
    </row>
    <row r="217" spans="2:13" ht="12.75" hidden="1">
      <c r="B217" s="357"/>
      <c r="F217" s="54"/>
      <c r="H217" s="38">
        <v>0</v>
      </c>
      <c r="I217" s="30">
        <v>0</v>
      </c>
      <c r="M217" s="2">
        <v>485</v>
      </c>
    </row>
    <row r="218" spans="2:13" ht="12.75" hidden="1">
      <c r="B218" s="357"/>
      <c r="F218" s="54"/>
      <c r="H218" s="38">
        <v>0</v>
      </c>
      <c r="I218" s="30">
        <v>0</v>
      </c>
      <c r="M218" s="2">
        <v>485</v>
      </c>
    </row>
    <row r="219" spans="2:13" ht="12.75" hidden="1">
      <c r="B219" s="357"/>
      <c r="F219" s="54"/>
      <c r="H219" s="38">
        <v>0</v>
      </c>
      <c r="I219" s="30">
        <v>0</v>
      </c>
      <c r="M219" s="2">
        <v>485</v>
      </c>
    </row>
    <row r="220" spans="2:13" ht="12.75" hidden="1">
      <c r="B220" s="357"/>
      <c r="F220" s="54"/>
      <c r="H220" s="38">
        <v>0</v>
      </c>
      <c r="I220" s="30">
        <v>0</v>
      </c>
      <c r="M220" s="2">
        <v>485</v>
      </c>
    </row>
    <row r="221" spans="2:13" ht="12.75" hidden="1">
      <c r="B221" s="357"/>
      <c r="F221" s="54"/>
      <c r="H221" s="38">
        <v>0</v>
      </c>
      <c r="I221" s="30">
        <v>0</v>
      </c>
      <c r="M221" s="2">
        <v>485</v>
      </c>
    </row>
    <row r="222" spans="2:13" ht="12.75" hidden="1">
      <c r="B222" s="357"/>
      <c r="F222" s="54"/>
      <c r="H222" s="38">
        <v>0</v>
      </c>
      <c r="I222" s="30">
        <v>0</v>
      </c>
      <c r="M222" s="2">
        <v>485</v>
      </c>
    </row>
    <row r="223" spans="2:13" ht="12.75" hidden="1">
      <c r="B223" s="357"/>
      <c r="F223" s="54"/>
      <c r="H223" s="38">
        <v>0</v>
      </c>
      <c r="I223" s="30">
        <v>0</v>
      </c>
      <c r="M223" s="2">
        <v>485</v>
      </c>
    </row>
    <row r="224" spans="2:13" ht="12.75" hidden="1">
      <c r="B224" s="357"/>
      <c r="F224" s="54"/>
      <c r="H224" s="38">
        <v>0</v>
      </c>
      <c r="I224" s="30">
        <v>0</v>
      </c>
      <c r="M224" s="2">
        <v>485</v>
      </c>
    </row>
    <row r="225" spans="2:13" ht="12.75" hidden="1">
      <c r="B225" s="357"/>
      <c r="F225" s="54"/>
      <c r="H225" s="38">
        <v>0</v>
      </c>
      <c r="I225" s="30">
        <v>0</v>
      </c>
      <c r="M225" s="2">
        <v>485</v>
      </c>
    </row>
    <row r="226" spans="2:13" ht="12.75" hidden="1">
      <c r="B226" s="357"/>
      <c r="F226" s="54"/>
      <c r="H226" s="38">
        <v>0</v>
      </c>
      <c r="I226" s="30">
        <v>0</v>
      </c>
      <c r="M226" s="2">
        <v>485</v>
      </c>
    </row>
    <row r="227" spans="2:13" ht="12.75" hidden="1">
      <c r="B227" s="357"/>
      <c r="F227" s="54"/>
      <c r="H227" s="38">
        <v>0</v>
      </c>
      <c r="I227" s="30">
        <v>0</v>
      </c>
      <c r="M227" s="2">
        <v>485</v>
      </c>
    </row>
    <row r="228" spans="2:13" ht="12.75" hidden="1">
      <c r="B228" s="357"/>
      <c r="F228" s="54"/>
      <c r="H228" s="38">
        <v>0</v>
      </c>
      <c r="I228" s="30">
        <v>0</v>
      </c>
      <c r="M228" s="2">
        <v>485</v>
      </c>
    </row>
    <row r="229" spans="2:13" ht="12.75" hidden="1">
      <c r="B229" s="357"/>
      <c r="F229" s="54"/>
      <c r="H229" s="38">
        <v>0</v>
      </c>
      <c r="I229" s="30">
        <v>0</v>
      </c>
      <c r="M229" s="2">
        <v>485</v>
      </c>
    </row>
    <row r="230" spans="2:13" ht="12.75" hidden="1">
      <c r="B230" s="357"/>
      <c r="F230" s="54"/>
      <c r="H230" s="38">
        <v>0</v>
      </c>
      <c r="I230" s="30">
        <v>0</v>
      </c>
      <c r="M230" s="2">
        <v>485</v>
      </c>
    </row>
    <row r="231" spans="2:13" ht="12.75" hidden="1">
      <c r="B231" s="357"/>
      <c r="F231" s="54"/>
      <c r="H231" s="38">
        <v>0</v>
      </c>
      <c r="I231" s="30">
        <v>0</v>
      </c>
      <c r="M231" s="2">
        <v>485</v>
      </c>
    </row>
    <row r="232" spans="2:13" ht="12.75" hidden="1">
      <c r="B232" s="357"/>
      <c r="F232" s="54"/>
      <c r="H232" s="38">
        <v>0</v>
      </c>
      <c r="I232" s="30">
        <v>0</v>
      </c>
      <c r="M232" s="2">
        <v>485</v>
      </c>
    </row>
    <row r="233" spans="2:13" ht="12.75" hidden="1">
      <c r="B233" s="357"/>
      <c r="F233" s="54"/>
      <c r="H233" s="38">
        <v>0</v>
      </c>
      <c r="I233" s="30">
        <v>0</v>
      </c>
      <c r="M233" s="2">
        <v>485</v>
      </c>
    </row>
    <row r="234" spans="2:13" ht="12.75" hidden="1">
      <c r="B234" s="357"/>
      <c r="F234" s="54"/>
      <c r="H234" s="38">
        <v>0</v>
      </c>
      <c r="I234" s="30">
        <v>0</v>
      </c>
      <c r="M234" s="2">
        <v>485</v>
      </c>
    </row>
    <row r="235" spans="2:13" ht="12.75" hidden="1">
      <c r="B235" s="357"/>
      <c r="F235" s="54"/>
      <c r="H235" s="38">
        <v>0</v>
      </c>
      <c r="I235" s="30">
        <v>0</v>
      </c>
      <c r="M235" s="2">
        <v>485</v>
      </c>
    </row>
    <row r="236" spans="2:13" ht="12.75" hidden="1">
      <c r="B236" s="357"/>
      <c r="F236" s="54"/>
      <c r="H236" s="38">
        <v>0</v>
      </c>
      <c r="I236" s="30">
        <v>0</v>
      </c>
      <c r="M236" s="2">
        <v>485</v>
      </c>
    </row>
    <row r="237" spans="2:13" ht="12.75" hidden="1">
      <c r="B237" s="357"/>
      <c r="F237" s="54"/>
      <c r="H237" s="38">
        <v>0</v>
      </c>
      <c r="I237" s="30">
        <v>0</v>
      </c>
      <c r="M237" s="2">
        <v>485</v>
      </c>
    </row>
    <row r="238" spans="2:13" ht="12.75" hidden="1">
      <c r="B238" s="357"/>
      <c r="F238" s="54"/>
      <c r="H238" s="38">
        <v>0</v>
      </c>
      <c r="I238" s="30">
        <v>0</v>
      </c>
      <c r="M238" s="2">
        <v>485</v>
      </c>
    </row>
    <row r="239" spans="2:13" ht="12.75" hidden="1">
      <c r="B239" s="357"/>
      <c r="F239" s="54"/>
      <c r="H239" s="38">
        <v>0</v>
      </c>
      <c r="I239" s="30">
        <v>0</v>
      </c>
      <c r="M239" s="2">
        <v>485</v>
      </c>
    </row>
    <row r="240" spans="2:13" ht="12.75" hidden="1">
      <c r="B240" s="357"/>
      <c r="F240" s="54"/>
      <c r="H240" s="38">
        <v>0</v>
      </c>
      <c r="I240" s="30">
        <v>0</v>
      </c>
      <c r="M240" s="2">
        <v>485</v>
      </c>
    </row>
    <row r="241" spans="2:13" ht="12.75" hidden="1">
      <c r="B241" s="357"/>
      <c r="F241" s="54"/>
      <c r="H241" s="38">
        <v>0</v>
      </c>
      <c r="I241" s="30">
        <v>0</v>
      </c>
      <c r="M241" s="2">
        <v>485</v>
      </c>
    </row>
    <row r="242" spans="2:13" ht="12.75" hidden="1">
      <c r="B242" s="357"/>
      <c r="F242" s="54"/>
      <c r="H242" s="38">
        <v>0</v>
      </c>
      <c r="I242" s="30">
        <v>0</v>
      </c>
      <c r="M242" s="2">
        <v>485</v>
      </c>
    </row>
    <row r="243" spans="2:13" ht="12.75" hidden="1">
      <c r="B243" s="357"/>
      <c r="F243" s="54"/>
      <c r="H243" s="38">
        <v>0</v>
      </c>
      <c r="I243" s="30">
        <v>0</v>
      </c>
      <c r="M243" s="2">
        <v>485</v>
      </c>
    </row>
    <row r="244" spans="2:13" ht="12.75" hidden="1">
      <c r="B244" s="357"/>
      <c r="F244" s="54"/>
      <c r="H244" s="38">
        <v>0</v>
      </c>
      <c r="I244" s="30">
        <v>0</v>
      </c>
      <c r="M244" s="2">
        <v>485</v>
      </c>
    </row>
    <row r="245" spans="2:13" ht="12.75" hidden="1">
      <c r="B245" s="357"/>
      <c r="F245" s="54"/>
      <c r="H245" s="38">
        <v>0</v>
      </c>
      <c r="I245" s="30">
        <v>0</v>
      </c>
      <c r="M245" s="2">
        <v>485</v>
      </c>
    </row>
    <row r="246" spans="2:13" ht="12.75" hidden="1">
      <c r="B246" s="357"/>
      <c r="F246" s="54"/>
      <c r="H246" s="38">
        <v>0</v>
      </c>
      <c r="I246" s="30">
        <v>0</v>
      </c>
      <c r="M246" s="2">
        <v>485</v>
      </c>
    </row>
    <row r="247" spans="2:13" ht="12.75" hidden="1">
      <c r="B247" s="357"/>
      <c r="F247" s="54"/>
      <c r="H247" s="38">
        <v>0</v>
      </c>
      <c r="I247" s="30">
        <v>0</v>
      </c>
      <c r="M247" s="2">
        <v>485</v>
      </c>
    </row>
    <row r="248" spans="2:13" ht="12.75" hidden="1">
      <c r="B248" s="357"/>
      <c r="F248" s="54"/>
      <c r="H248" s="38">
        <v>0</v>
      </c>
      <c r="I248" s="30">
        <v>0</v>
      </c>
      <c r="M248" s="2">
        <v>485</v>
      </c>
    </row>
    <row r="249" spans="2:13" ht="12.75" hidden="1">
      <c r="B249" s="357"/>
      <c r="F249" s="54"/>
      <c r="H249" s="38">
        <v>0</v>
      </c>
      <c r="I249" s="30">
        <v>0</v>
      </c>
      <c r="M249" s="2">
        <v>485</v>
      </c>
    </row>
    <row r="250" spans="2:13" ht="12.75" hidden="1">
      <c r="B250" s="357"/>
      <c r="F250" s="54"/>
      <c r="H250" s="38">
        <v>0</v>
      </c>
      <c r="I250" s="30">
        <v>0</v>
      </c>
      <c r="M250" s="2">
        <v>485</v>
      </c>
    </row>
    <row r="251" spans="2:13" ht="12.75" hidden="1">
      <c r="B251" s="357"/>
      <c r="F251" s="54"/>
      <c r="H251" s="38">
        <v>0</v>
      </c>
      <c r="I251" s="30">
        <v>0</v>
      </c>
      <c r="M251" s="2">
        <v>485</v>
      </c>
    </row>
    <row r="252" spans="2:13" ht="12.75" hidden="1">
      <c r="B252" s="357"/>
      <c r="F252" s="54"/>
      <c r="H252" s="38">
        <v>0</v>
      </c>
      <c r="I252" s="30">
        <v>0</v>
      </c>
      <c r="M252" s="2">
        <v>485</v>
      </c>
    </row>
    <row r="253" spans="2:13" ht="12.75" hidden="1">
      <c r="B253" s="357"/>
      <c r="F253" s="54"/>
      <c r="H253" s="38">
        <v>0</v>
      </c>
      <c r="I253" s="30">
        <v>0</v>
      </c>
      <c r="M253" s="2">
        <v>485</v>
      </c>
    </row>
    <row r="254" spans="2:13" ht="12.75" hidden="1">
      <c r="B254" s="357"/>
      <c r="F254" s="54"/>
      <c r="H254" s="38">
        <v>0</v>
      </c>
      <c r="I254" s="30">
        <v>0</v>
      </c>
      <c r="M254" s="2">
        <v>485</v>
      </c>
    </row>
    <row r="255" spans="2:13" ht="12.75" hidden="1">
      <c r="B255" s="357"/>
      <c r="F255" s="54"/>
      <c r="H255" s="38">
        <v>0</v>
      </c>
      <c r="I255" s="30">
        <v>0</v>
      </c>
      <c r="M255" s="2">
        <v>485</v>
      </c>
    </row>
    <row r="256" spans="2:13" ht="12.75" hidden="1">
      <c r="B256" s="357"/>
      <c r="F256" s="54"/>
      <c r="H256" s="38">
        <v>0</v>
      </c>
      <c r="I256" s="30">
        <v>0</v>
      </c>
      <c r="M256" s="2">
        <v>485</v>
      </c>
    </row>
    <row r="257" spans="2:13" ht="12.75" hidden="1">
      <c r="B257" s="357"/>
      <c r="F257" s="54"/>
      <c r="H257" s="38">
        <v>0</v>
      </c>
      <c r="I257" s="30">
        <v>0</v>
      </c>
      <c r="M257" s="2">
        <v>485</v>
      </c>
    </row>
    <row r="258" spans="2:13" ht="12.75" hidden="1">
      <c r="B258" s="357"/>
      <c r="F258" s="54"/>
      <c r="H258" s="38">
        <v>0</v>
      </c>
      <c r="I258" s="30">
        <v>0</v>
      </c>
      <c r="M258" s="2">
        <v>485</v>
      </c>
    </row>
    <row r="259" spans="2:13" ht="12.75" hidden="1">
      <c r="B259" s="357"/>
      <c r="F259" s="54"/>
      <c r="H259" s="38">
        <v>0</v>
      </c>
      <c r="I259" s="30">
        <v>0</v>
      </c>
      <c r="M259" s="2">
        <v>485</v>
      </c>
    </row>
    <row r="260" spans="2:13" ht="12.75" hidden="1">
      <c r="B260" s="357"/>
      <c r="F260" s="54"/>
      <c r="H260" s="38">
        <v>0</v>
      </c>
      <c r="I260" s="30">
        <v>0</v>
      </c>
      <c r="M260" s="2">
        <v>485</v>
      </c>
    </row>
    <row r="261" spans="2:13" ht="12.75" hidden="1">
      <c r="B261" s="357"/>
      <c r="F261" s="54"/>
      <c r="H261" s="38">
        <v>0</v>
      </c>
      <c r="I261" s="30">
        <v>0</v>
      </c>
      <c r="M261" s="2">
        <v>485</v>
      </c>
    </row>
    <row r="262" spans="2:13" ht="12.75" hidden="1">
      <c r="B262" s="357"/>
      <c r="F262" s="54"/>
      <c r="H262" s="38">
        <v>0</v>
      </c>
      <c r="I262" s="30">
        <v>0</v>
      </c>
      <c r="M262" s="2">
        <v>485</v>
      </c>
    </row>
    <row r="263" spans="2:13" ht="12.75" hidden="1">
      <c r="B263" s="357"/>
      <c r="F263" s="54"/>
      <c r="H263" s="38">
        <v>0</v>
      </c>
      <c r="I263" s="30">
        <v>0</v>
      </c>
      <c r="M263" s="2">
        <v>485</v>
      </c>
    </row>
    <row r="264" spans="2:13" ht="12.75" hidden="1">
      <c r="B264" s="357"/>
      <c r="F264" s="54"/>
      <c r="H264" s="38">
        <v>0</v>
      </c>
      <c r="I264" s="30">
        <v>0</v>
      </c>
      <c r="M264" s="2">
        <v>485</v>
      </c>
    </row>
    <row r="265" spans="2:13" ht="12.75" hidden="1">
      <c r="B265" s="357"/>
      <c r="F265" s="54"/>
      <c r="H265" s="38">
        <v>0</v>
      </c>
      <c r="I265" s="30">
        <v>0</v>
      </c>
      <c r="M265" s="2">
        <v>485</v>
      </c>
    </row>
    <row r="266" spans="2:13" ht="12.75" hidden="1">
      <c r="B266" s="357"/>
      <c r="F266" s="54"/>
      <c r="H266" s="38">
        <v>0</v>
      </c>
      <c r="I266" s="30">
        <v>0</v>
      </c>
      <c r="M266" s="2">
        <v>485</v>
      </c>
    </row>
    <row r="267" spans="2:13" ht="12.75" hidden="1">
      <c r="B267" s="357"/>
      <c r="F267" s="54"/>
      <c r="H267" s="38">
        <v>0</v>
      </c>
      <c r="I267" s="30">
        <v>0</v>
      </c>
      <c r="M267" s="2">
        <v>485</v>
      </c>
    </row>
    <row r="268" spans="2:13" ht="12.75" hidden="1">
      <c r="B268" s="357"/>
      <c r="F268" s="54"/>
      <c r="H268" s="38">
        <v>0</v>
      </c>
      <c r="I268" s="30">
        <v>0</v>
      </c>
      <c r="M268" s="2">
        <v>485</v>
      </c>
    </row>
    <row r="269" spans="2:13" ht="12.75" hidden="1">
      <c r="B269" s="357"/>
      <c r="F269" s="54"/>
      <c r="H269" s="38">
        <v>0</v>
      </c>
      <c r="I269" s="30">
        <v>0</v>
      </c>
      <c r="M269" s="2">
        <v>485</v>
      </c>
    </row>
    <row r="270" spans="2:13" ht="12.75" hidden="1">
      <c r="B270" s="357"/>
      <c r="F270" s="54"/>
      <c r="H270" s="38">
        <v>0</v>
      </c>
      <c r="I270" s="30">
        <v>0</v>
      </c>
      <c r="M270" s="2">
        <v>485</v>
      </c>
    </row>
    <row r="271" spans="2:13" ht="12.75" hidden="1">
      <c r="B271" s="357"/>
      <c r="F271" s="54"/>
      <c r="H271" s="38">
        <v>0</v>
      </c>
      <c r="I271" s="30">
        <v>0</v>
      </c>
      <c r="M271" s="2">
        <v>485</v>
      </c>
    </row>
    <row r="272" spans="2:13" ht="12.75" hidden="1">
      <c r="B272" s="357"/>
      <c r="F272" s="54"/>
      <c r="H272" s="38">
        <v>0</v>
      </c>
      <c r="I272" s="30">
        <v>0</v>
      </c>
      <c r="M272" s="2">
        <v>485</v>
      </c>
    </row>
    <row r="273" spans="2:13" ht="12.75" hidden="1">
      <c r="B273" s="357"/>
      <c r="F273" s="54"/>
      <c r="H273" s="38">
        <v>0</v>
      </c>
      <c r="I273" s="30">
        <v>0</v>
      </c>
      <c r="M273" s="2">
        <v>485</v>
      </c>
    </row>
    <row r="274" spans="2:13" ht="12.75" hidden="1">
      <c r="B274" s="357"/>
      <c r="F274" s="54"/>
      <c r="H274" s="38">
        <v>0</v>
      </c>
      <c r="I274" s="30">
        <v>0</v>
      </c>
      <c r="M274" s="2">
        <v>485</v>
      </c>
    </row>
    <row r="275" spans="2:13" ht="12.75" hidden="1">
      <c r="B275" s="357"/>
      <c r="F275" s="54"/>
      <c r="H275" s="38">
        <v>0</v>
      </c>
      <c r="I275" s="30">
        <v>0</v>
      </c>
      <c r="M275" s="2">
        <v>485</v>
      </c>
    </row>
    <row r="276" spans="2:13" ht="12.75" hidden="1">
      <c r="B276" s="357"/>
      <c r="F276" s="54"/>
      <c r="H276" s="38">
        <v>0</v>
      </c>
      <c r="I276" s="30">
        <v>0</v>
      </c>
      <c r="M276" s="2">
        <v>485</v>
      </c>
    </row>
    <row r="277" spans="2:13" ht="12.75" hidden="1">
      <c r="B277" s="357"/>
      <c r="F277" s="54"/>
      <c r="H277" s="38">
        <v>0</v>
      </c>
      <c r="I277" s="30">
        <v>0</v>
      </c>
      <c r="M277" s="2">
        <v>485</v>
      </c>
    </row>
    <row r="278" spans="2:13" ht="12.75" hidden="1">
      <c r="B278" s="357"/>
      <c r="F278" s="54"/>
      <c r="H278" s="38">
        <v>0</v>
      </c>
      <c r="I278" s="30">
        <v>0</v>
      </c>
      <c r="M278" s="2">
        <v>485</v>
      </c>
    </row>
    <row r="279" spans="2:13" ht="12.75" hidden="1">
      <c r="B279" s="357"/>
      <c r="F279" s="54"/>
      <c r="H279" s="38">
        <v>0</v>
      </c>
      <c r="I279" s="30">
        <v>0</v>
      </c>
      <c r="M279" s="2">
        <v>485</v>
      </c>
    </row>
    <row r="280" spans="2:13" ht="12.75" hidden="1">
      <c r="B280" s="357"/>
      <c r="F280" s="54"/>
      <c r="H280" s="38">
        <v>0</v>
      </c>
      <c r="I280" s="30">
        <v>0</v>
      </c>
      <c r="M280" s="2">
        <v>485</v>
      </c>
    </row>
    <row r="281" spans="2:13" ht="12.75" hidden="1">
      <c r="B281" s="357"/>
      <c r="F281" s="54"/>
      <c r="H281" s="38">
        <v>0</v>
      </c>
      <c r="I281" s="30">
        <v>0</v>
      </c>
      <c r="M281" s="2">
        <v>485</v>
      </c>
    </row>
    <row r="282" spans="2:13" ht="12.75" hidden="1">
      <c r="B282" s="357"/>
      <c r="F282" s="54"/>
      <c r="H282" s="38">
        <v>0</v>
      </c>
      <c r="I282" s="30">
        <v>0</v>
      </c>
      <c r="M282" s="2">
        <v>485</v>
      </c>
    </row>
    <row r="283" spans="2:13" ht="12.75" hidden="1">
      <c r="B283" s="357"/>
      <c r="F283" s="54"/>
      <c r="H283" s="38">
        <v>0</v>
      </c>
      <c r="I283" s="30">
        <v>0</v>
      </c>
      <c r="M283" s="2">
        <v>485</v>
      </c>
    </row>
    <row r="284" spans="2:13" ht="12.75" hidden="1">
      <c r="B284" s="357"/>
      <c r="F284" s="54"/>
      <c r="H284" s="38">
        <v>0</v>
      </c>
      <c r="I284" s="30">
        <v>0</v>
      </c>
      <c r="M284" s="2">
        <v>485</v>
      </c>
    </row>
    <row r="285" spans="2:13" ht="12.75" hidden="1">
      <c r="B285" s="357"/>
      <c r="F285" s="54"/>
      <c r="H285" s="38">
        <v>0</v>
      </c>
      <c r="I285" s="30">
        <v>0</v>
      </c>
      <c r="M285" s="2">
        <v>485</v>
      </c>
    </row>
    <row r="286" spans="2:13" ht="12.75" hidden="1">
      <c r="B286" s="357"/>
      <c r="F286" s="54"/>
      <c r="H286" s="38">
        <v>0</v>
      </c>
      <c r="I286" s="30">
        <v>0</v>
      </c>
      <c r="M286" s="2">
        <v>485</v>
      </c>
    </row>
    <row r="287" spans="2:13" ht="12.75" hidden="1">
      <c r="B287" s="357"/>
      <c r="F287" s="54"/>
      <c r="H287" s="38">
        <v>0</v>
      </c>
      <c r="I287" s="30">
        <v>0</v>
      </c>
      <c r="M287" s="2">
        <v>485</v>
      </c>
    </row>
    <row r="288" spans="2:13" ht="12.75" hidden="1">
      <c r="B288" s="357"/>
      <c r="F288" s="54"/>
      <c r="H288" s="38">
        <v>0</v>
      </c>
      <c r="I288" s="30">
        <v>0</v>
      </c>
      <c r="M288" s="2">
        <v>485</v>
      </c>
    </row>
    <row r="289" spans="2:13" ht="12.75" hidden="1">
      <c r="B289" s="357"/>
      <c r="F289" s="54"/>
      <c r="H289" s="38">
        <v>0</v>
      </c>
      <c r="I289" s="30">
        <v>0</v>
      </c>
      <c r="M289" s="2">
        <v>485</v>
      </c>
    </row>
    <row r="290" spans="2:13" ht="12.75" hidden="1">
      <c r="B290" s="357"/>
      <c r="F290" s="54"/>
      <c r="H290" s="38">
        <v>0</v>
      </c>
      <c r="I290" s="30">
        <v>0</v>
      </c>
      <c r="M290" s="2">
        <v>485</v>
      </c>
    </row>
    <row r="291" spans="2:13" ht="12.75" hidden="1">
      <c r="B291" s="357"/>
      <c r="F291" s="54"/>
      <c r="H291" s="38">
        <v>0</v>
      </c>
      <c r="I291" s="30">
        <v>0</v>
      </c>
      <c r="M291" s="2">
        <v>485</v>
      </c>
    </row>
    <row r="292" spans="2:13" ht="12.75" hidden="1">
      <c r="B292" s="357"/>
      <c r="F292" s="54"/>
      <c r="H292" s="38">
        <v>0</v>
      </c>
      <c r="I292" s="30">
        <v>0</v>
      </c>
      <c r="M292" s="2">
        <v>485</v>
      </c>
    </row>
    <row r="293" spans="2:13" ht="12.75" hidden="1">
      <c r="B293" s="357"/>
      <c r="F293" s="54"/>
      <c r="H293" s="38">
        <v>0</v>
      </c>
      <c r="I293" s="30">
        <v>0</v>
      </c>
      <c r="M293" s="2">
        <v>485</v>
      </c>
    </row>
    <row r="294" spans="2:13" ht="12.75" hidden="1">
      <c r="B294" s="357"/>
      <c r="F294" s="54"/>
      <c r="H294" s="38">
        <v>0</v>
      </c>
      <c r="I294" s="30">
        <v>0</v>
      </c>
      <c r="M294" s="2">
        <v>485</v>
      </c>
    </row>
    <row r="295" spans="2:13" ht="12.75" hidden="1">
      <c r="B295" s="357"/>
      <c r="F295" s="54"/>
      <c r="H295" s="38">
        <v>0</v>
      </c>
      <c r="I295" s="30">
        <v>0</v>
      </c>
      <c r="M295" s="2">
        <v>485</v>
      </c>
    </row>
    <row r="296" spans="2:13" ht="12.75" hidden="1">
      <c r="B296" s="357"/>
      <c r="F296" s="54"/>
      <c r="H296" s="38">
        <v>0</v>
      </c>
      <c r="I296" s="30">
        <v>0</v>
      </c>
      <c r="M296" s="2">
        <v>485</v>
      </c>
    </row>
    <row r="297" spans="2:13" ht="12.75" hidden="1">
      <c r="B297" s="357"/>
      <c r="F297" s="54"/>
      <c r="H297" s="38">
        <v>0</v>
      </c>
      <c r="I297" s="30">
        <v>0</v>
      </c>
      <c r="M297" s="2">
        <v>485</v>
      </c>
    </row>
    <row r="298" spans="2:13" ht="12.75" hidden="1">
      <c r="B298" s="357"/>
      <c r="F298" s="54"/>
      <c r="H298" s="38">
        <v>0</v>
      </c>
      <c r="I298" s="30">
        <v>0</v>
      </c>
      <c r="M298" s="2">
        <v>485</v>
      </c>
    </row>
    <row r="299" spans="2:13" ht="12.75" hidden="1">
      <c r="B299" s="357"/>
      <c r="F299" s="54"/>
      <c r="H299" s="38">
        <v>0</v>
      </c>
      <c r="I299" s="30">
        <v>0</v>
      </c>
      <c r="M299" s="2">
        <v>485</v>
      </c>
    </row>
    <row r="300" spans="2:13" ht="12.75" hidden="1">
      <c r="B300" s="357"/>
      <c r="F300" s="54"/>
      <c r="H300" s="38">
        <v>0</v>
      </c>
      <c r="I300" s="30">
        <v>0</v>
      </c>
      <c r="M300" s="2">
        <v>485</v>
      </c>
    </row>
    <row r="301" spans="2:13" ht="12.75" hidden="1">
      <c r="B301" s="357"/>
      <c r="F301" s="54"/>
      <c r="H301" s="38">
        <v>0</v>
      </c>
      <c r="I301" s="30">
        <v>0</v>
      </c>
      <c r="M301" s="2">
        <v>485</v>
      </c>
    </row>
    <row r="302" spans="2:13" ht="12.75" hidden="1">
      <c r="B302" s="357"/>
      <c r="F302" s="54"/>
      <c r="H302" s="38">
        <v>0</v>
      </c>
      <c r="I302" s="30">
        <v>0</v>
      </c>
      <c r="M302" s="2">
        <v>485</v>
      </c>
    </row>
    <row r="303" spans="2:13" ht="12.75" hidden="1">
      <c r="B303" s="357"/>
      <c r="F303" s="54"/>
      <c r="H303" s="38">
        <v>0</v>
      </c>
      <c r="I303" s="30">
        <v>0</v>
      </c>
      <c r="M303" s="2">
        <v>485</v>
      </c>
    </row>
    <row r="304" spans="2:13" ht="12.75" hidden="1">
      <c r="B304" s="357"/>
      <c r="F304" s="54"/>
      <c r="H304" s="38">
        <v>0</v>
      </c>
      <c r="I304" s="30">
        <v>0</v>
      </c>
      <c r="M304" s="2">
        <v>485</v>
      </c>
    </row>
    <row r="305" spans="2:13" ht="12.75" hidden="1">
      <c r="B305" s="357"/>
      <c r="F305" s="54"/>
      <c r="H305" s="38">
        <v>0</v>
      </c>
      <c r="I305" s="30">
        <v>0</v>
      </c>
      <c r="M305" s="2">
        <v>485</v>
      </c>
    </row>
    <row r="306" spans="2:13" ht="12.75" hidden="1">
      <c r="B306" s="357"/>
      <c r="F306" s="54"/>
      <c r="H306" s="38">
        <v>0</v>
      </c>
      <c r="I306" s="30">
        <v>0</v>
      </c>
      <c r="M306" s="2">
        <v>485</v>
      </c>
    </row>
    <row r="307" spans="2:13" ht="12.75" hidden="1">
      <c r="B307" s="357"/>
      <c r="F307" s="54"/>
      <c r="H307" s="38">
        <v>0</v>
      </c>
      <c r="I307" s="30">
        <v>0</v>
      </c>
      <c r="M307" s="2">
        <v>485</v>
      </c>
    </row>
    <row r="308" spans="2:13" ht="12.75" hidden="1">
      <c r="B308" s="357"/>
      <c r="F308" s="54"/>
      <c r="H308" s="38">
        <v>0</v>
      </c>
      <c r="I308" s="30">
        <v>0</v>
      </c>
      <c r="M308" s="2">
        <v>485</v>
      </c>
    </row>
    <row r="309" spans="2:13" ht="12.75" hidden="1">
      <c r="B309" s="357"/>
      <c r="F309" s="54"/>
      <c r="H309" s="38">
        <v>0</v>
      </c>
      <c r="I309" s="30">
        <v>0</v>
      </c>
      <c r="M309" s="2">
        <v>485</v>
      </c>
    </row>
    <row r="310" spans="2:13" ht="12.75" hidden="1">
      <c r="B310" s="357"/>
      <c r="F310" s="54"/>
      <c r="H310" s="38">
        <v>0</v>
      </c>
      <c r="I310" s="30">
        <v>0</v>
      </c>
      <c r="M310" s="2">
        <v>485</v>
      </c>
    </row>
    <row r="311" spans="2:13" ht="12.75" hidden="1">
      <c r="B311" s="357"/>
      <c r="F311" s="54"/>
      <c r="H311" s="38">
        <v>0</v>
      </c>
      <c r="I311" s="30">
        <v>0</v>
      </c>
      <c r="M311" s="2">
        <v>485</v>
      </c>
    </row>
    <row r="312" spans="2:13" ht="12.75" hidden="1">
      <c r="B312" s="357"/>
      <c r="F312" s="54"/>
      <c r="H312" s="38">
        <v>0</v>
      </c>
      <c r="I312" s="30">
        <v>0</v>
      </c>
      <c r="M312" s="2">
        <v>485</v>
      </c>
    </row>
    <row r="313" spans="2:13" ht="12.75" hidden="1">
      <c r="B313" s="357"/>
      <c r="F313" s="54"/>
      <c r="H313" s="38">
        <v>0</v>
      </c>
      <c r="I313" s="30">
        <v>0</v>
      </c>
      <c r="M313" s="2">
        <v>485</v>
      </c>
    </row>
    <row r="314" spans="2:13" ht="12.75" hidden="1">
      <c r="B314" s="357"/>
      <c r="F314" s="54"/>
      <c r="H314" s="38">
        <v>0</v>
      </c>
      <c r="I314" s="30">
        <v>0</v>
      </c>
      <c r="M314" s="2">
        <v>485</v>
      </c>
    </row>
    <row r="315" spans="2:13" ht="12.75" hidden="1">
      <c r="B315" s="357"/>
      <c r="F315" s="54"/>
      <c r="H315" s="38">
        <v>0</v>
      </c>
      <c r="I315" s="30">
        <v>0</v>
      </c>
      <c r="M315" s="2">
        <v>485</v>
      </c>
    </row>
    <row r="316" spans="2:13" ht="12.75" hidden="1">
      <c r="B316" s="357"/>
      <c r="F316" s="54"/>
      <c r="H316" s="38">
        <v>0</v>
      </c>
      <c r="I316" s="30">
        <v>0</v>
      </c>
      <c r="M316" s="2">
        <v>485</v>
      </c>
    </row>
    <row r="317" spans="2:13" ht="12.75" hidden="1">
      <c r="B317" s="357"/>
      <c r="F317" s="54"/>
      <c r="H317" s="38">
        <v>0</v>
      </c>
      <c r="I317" s="30">
        <v>0</v>
      </c>
      <c r="M317" s="2">
        <v>485</v>
      </c>
    </row>
    <row r="318" spans="2:13" ht="12.75" hidden="1">
      <c r="B318" s="357"/>
      <c r="F318" s="54"/>
      <c r="H318" s="38">
        <v>0</v>
      </c>
      <c r="I318" s="30">
        <v>0</v>
      </c>
      <c r="M318" s="2">
        <v>485</v>
      </c>
    </row>
    <row r="319" spans="2:13" ht="12.75" hidden="1">
      <c r="B319" s="357"/>
      <c r="F319" s="54"/>
      <c r="H319" s="38">
        <v>0</v>
      </c>
      <c r="I319" s="30">
        <v>0</v>
      </c>
      <c r="M319" s="2">
        <v>485</v>
      </c>
    </row>
    <row r="320" spans="2:13" ht="12.75" hidden="1">
      <c r="B320" s="357"/>
      <c r="F320" s="54"/>
      <c r="H320" s="38">
        <v>0</v>
      </c>
      <c r="I320" s="30">
        <v>0</v>
      </c>
      <c r="M320" s="2">
        <v>485</v>
      </c>
    </row>
    <row r="321" spans="2:13" ht="12.75" hidden="1">
      <c r="B321" s="357"/>
      <c r="F321" s="54"/>
      <c r="H321" s="38">
        <v>0</v>
      </c>
      <c r="I321" s="30">
        <v>0</v>
      </c>
      <c r="M321" s="2">
        <v>485</v>
      </c>
    </row>
    <row r="322" spans="2:13" ht="12.75" hidden="1">
      <c r="B322" s="357"/>
      <c r="F322" s="54"/>
      <c r="H322" s="38">
        <v>0</v>
      </c>
      <c r="I322" s="30">
        <v>0</v>
      </c>
      <c r="M322" s="2">
        <v>485</v>
      </c>
    </row>
    <row r="323" spans="2:13" ht="12.75" hidden="1">
      <c r="B323" s="357"/>
      <c r="F323" s="54"/>
      <c r="H323" s="38">
        <v>0</v>
      </c>
      <c r="I323" s="30">
        <v>0</v>
      </c>
      <c r="M323" s="2">
        <v>485</v>
      </c>
    </row>
    <row r="324" spans="2:13" ht="12.75" hidden="1">
      <c r="B324" s="357"/>
      <c r="F324" s="54"/>
      <c r="H324" s="38">
        <v>0</v>
      </c>
      <c r="I324" s="30">
        <v>0</v>
      </c>
      <c r="M324" s="2">
        <v>485</v>
      </c>
    </row>
    <row r="325" spans="2:13" ht="12.75" hidden="1">
      <c r="B325" s="357"/>
      <c r="F325" s="54"/>
      <c r="H325" s="38">
        <v>0</v>
      </c>
      <c r="I325" s="30">
        <v>0</v>
      </c>
      <c r="M325" s="2">
        <v>485</v>
      </c>
    </row>
    <row r="326" spans="2:13" ht="12.75" hidden="1">
      <c r="B326" s="357"/>
      <c r="F326" s="54"/>
      <c r="H326" s="38">
        <v>0</v>
      </c>
      <c r="I326" s="30">
        <v>0</v>
      </c>
      <c r="M326" s="2">
        <v>485</v>
      </c>
    </row>
    <row r="327" spans="2:13" ht="12.75" hidden="1">
      <c r="B327" s="357"/>
      <c r="F327" s="54"/>
      <c r="H327" s="38">
        <v>0</v>
      </c>
      <c r="I327" s="30">
        <v>0</v>
      </c>
      <c r="M327" s="2">
        <v>485</v>
      </c>
    </row>
    <row r="328" spans="2:13" ht="12.75" hidden="1">
      <c r="B328" s="357"/>
      <c r="F328" s="54"/>
      <c r="H328" s="38">
        <v>0</v>
      </c>
      <c r="I328" s="30">
        <v>0</v>
      </c>
      <c r="M328" s="2">
        <v>485</v>
      </c>
    </row>
    <row r="329" spans="2:13" ht="12.75" hidden="1">
      <c r="B329" s="357"/>
      <c r="F329" s="54"/>
      <c r="H329" s="38">
        <v>0</v>
      </c>
      <c r="I329" s="30">
        <v>0</v>
      </c>
      <c r="M329" s="2">
        <v>485</v>
      </c>
    </row>
    <row r="330" spans="2:13" ht="12.75" hidden="1">
      <c r="B330" s="357"/>
      <c r="F330" s="54"/>
      <c r="H330" s="38">
        <v>0</v>
      </c>
      <c r="I330" s="30">
        <v>0</v>
      </c>
      <c r="M330" s="2">
        <v>485</v>
      </c>
    </row>
    <row r="331" spans="2:13" ht="12.75" hidden="1">
      <c r="B331" s="357"/>
      <c r="F331" s="54"/>
      <c r="H331" s="38">
        <v>0</v>
      </c>
      <c r="I331" s="30">
        <v>0</v>
      </c>
      <c r="M331" s="2">
        <v>485</v>
      </c>
    </row>
    <row r="332" spans="2:13" ht="12.75" hidden="1">
      <c r="B332" s="357"/>
      <c r="F332" s="54"/>
      <c r="H332" s="38">
        <v>0</v>
      </c>
      <c r="I332" s="30">
        <v>0</v>
      </c>
      <c r="M332" s="2">
        <v>485</v>
      </c>
    </row>
    <row r="333" spans="2:13" ht="12.75" hidden="1">
      <c r="B333" s="357"/>
      <c r="F333" s="54"/>
      <c r="H333" s="38">
        <v>0</v>
      </c>
      <c r="I333" s="30">
        <v>0</v>
      </c>
      <c r="M333" s="2">
        <v>485</v>
      </c>
    </row>
    <row r="334" spans="2:13" ht="12.75" hidden="1">
      <c r="B334" s="357"/>
      <c r="F334" s="54"/>
      <c r="H334" s="38">
        <v>0</v>
      </c>
      <c r="I334" s="30">
        <v>0</v>
      </c>
      <c r="M334" s="2">
        <v>485</v>
      </c>
    </row>
    <row r="335" spans="2:13" ht="12.75" hidden="1">
      <c r="B335" s="357"/>
      <c r="F335" s="54"/>
      <c r="H335" s="38">
        <v>0</v>
      </c>
      <c r="I335" s="30">
        <v>0</v>
      </c>
      <c r="M335" s="2">
        <v>485</v>
      </c>
    </row>
    <row r="336" spans="2:13" ht="12.75" hidden="1">
      <c r="B336" s="357"/>
      <c r="F336" s="54"/>
      <c r="H336" s="38">
        <v>0</v>
      </c>
      <c r="I336" s="30">
        <v>0</v>
      </c>
      <c r="M336" s="2">
        <v>485</v>
      </c>
    </row>
    <row r="337" spans="2:13" ht="12.75" hidden="1">
      <c r="B337" s="357"/>
      <c r="F337" s="54"/>
      <c r="H337" s="38">
        <v>0</v>
      </c>
      <c r="I337" s="30">
        <v>0</v>
      </c>
      <c r="M337" s="2">
        <v>485</v>
      </c>
    </row>
    <row r="338" spans="2:13" ht="12.75" hidden="1">
      <c r="B338" s="357"/>
      <c r="F338" s="54"/>
      <c r="H338" s="38">
        <v>0</v>
      </c>
      <c r="I338" s="30">
        <v>0</v>
      </c>
      <c r="M338" s="2">
        <v>485</v>
      </c>
    </row>
    <row r="339" spans="2:13" ht="12.75" hidden="1">
      <c r="B339" s="357"/>
      <c r="F339" s="54"/>
      <c r="H339" s="38">
        <v>0</v>
      </c>
      <c r="I339" s="30">
        <v>0</v>
      </c>
      <c r="M339" s="2">
        <v>485</v>
      </c>
    </row>
    <row r="340" spans="2:13" ht="12.75" hidden="1">
      <c r="B340" s="357"/>
      <c r="F340" s="54"/>
      <c r="H340" s="38">
        <v>0</v>
      </c>
      <c r="I340" s="30">
        <v>0</v>
      </c>
      <c r="M340" s="2">
        <v>485</v>
      </c>
    </row>
    <row r="341" spans="2:13" ht="12.75" hidden="1">
      <c r="B341" s="357"/>
      <c r="F341" s="54"/>
      <c r="H341" s="38">
        <v>0</v>
      </c>
      <c r="I341" s="30">
        <v>0</v>
      </c>
      <c r="M341" s="2">
        <v>485</v>
      </c>
    </row>
    <row r="342" spans="2:13" ht="12.75" hidden="1">
      <c r="B342" s="357"/>
      <c r="F342" s="54"/>
      <c r="H342" s="38">
        <v>0</v>
      </c>
      <c r="I342" s="30">
        <v>0</v>
      </c>
      <c r="M342" s="2">
        <v>485</v>
      </c>
    </row>
    <row r="343" spans="2:13" ht="12.75" hidden="1">
      <c r="B343" s="357"/>
      <c r="F343" s="54"/>
      <c r="H343" s="38">
        <v>0</v>
      </c>
      <c r="I343" s="30">
        <v>0</v>
      </c>
      <c r="M343" s="2">
        <v>485</v>
      </c>
    </row>
    <row r="344" spans="2:13" ht="12.75" hidden="1">
      <c r="B344" s="357"/>
      <c r="F344" s="54"/>
      <c r="H344" s="38">
        <v>0</v>
      </c>
      <c r="I344" s="30">
        <v>0</v>
      </c>
      <c r="M344" s="2">
        <v>485</v>
      </c>
    </row>
    <row r="345" spans="2:13" ht="12.75" hidden="1">
      <c r="B345" s="357"/>
      <c r="F345" s="54"/>
      <c r="H345" s="38">
        <v>0</v>
      </c>
      <c r="I345" s="30">
        <v>0</v>
      </c>
      <c r="M345" s="2">
        <v>485</v>
      </c>
    </row>
    <row r="346" spans="2:13" ht="12.75" hidden="1">
      <c r="B346" s="357"/>
      <c r="F346" s="54"/>
      <c r="H346" s="38">
        <v>0</v>
      </c>
      <c r="I346" s="30">
        <v>0</v>
      </c>
      <c r="M346" s="2">
        <v>485</v>
      </c>
    </row>
    <row r="347" spans="2:13" ht="12.75" hidden="1">
      <c r="B347" s="357"/>
      <c r="F347" s="54"/>
      <c r="H347" s="38">
        <v>0</v>
      </c>
      <c r="I347" s="30">
        <v>0</v>
      </c>
      <c r="M347" s="2">
        <v>485</v>
      </c>
    </row>
    <row r="348" spans="2:13" ht="12.75" hidden="1">
      <c r="B348" s="357"/>
      <c r="F348" s="54"/>
      <c r="H348" s="38">
        <v>0</v>
      </c>
      <c r="I348" s="30">
        <v>0</v>
      </c>
      <c r="M348" s="2">
        <v>485</v>
      </c>
    </row>
    <row r="349" spans="2:13" ht="12.75" hidden="1">
      <c r="B349" s="357"/>
      <c r="F349" s="54"/>
      <c r="H349" s="38">
        <v>0</v>
      </c>
      <c r="I349" s="30">
        <v>0</v>
      </c>
      <c r="M349" s="2">
        <v>485</v>
      </c>
    </row>
    <row r="350" spans="2:13" ht="12.75" hidden="1">
      <c r="B350" s="357"/>
      <c r="F350" s="54"/>
      <c r="H350" s="38">
        <v>0</v>
      </c>
      <c r="I350" s="30">
        <v>0</v>
      </c>
      <c r="M350" s="2">
        <v>485</v>
      </c>
    </row>
    <row r="351" spans="2:13" ht="12.75" hidden="1">
      <c r="B351" s="357"/>
      <c r="F351" s="54"/>
      <c r="H351" s="38">
        <v>0</v>
      </c>
      <c r="I351" s="30">
        <v>0</v>
      </c>
      <c r="M351" s="2">
        <v>485</v>
      </c>
    </row>
    <row r="352" spans="2:13" ht="12.75" hidden="1">
      <c r="B352" s="357"/>
      <c r="F352" s="54"/>
      <c r="H352" s="38">
        <v>0</v>
      </c>
      <c r="I352" s="30">
        <v>0</v>
      </c>
      <c r="M352" s="2">
        <v>485</v>
      </c>
    </row>
    <row r="353" spans="2:13" ht="12.75" hidden="1">
      <c r="B353" s="357"/>
      <c r="F353" s="54"/>
      <c r="H353" s="38">
        <v>0</v>
      </c>
      <c r="I353" s="30">
        <v>0</v>
      </c>
      <c r="M353" s="2">
        <v>485</v>
      </c>
    </row>
    <row r="354" spans="2:13" ht="12.75" hidden="1">
      <c r="B354" s="357"/>
      <c r="F354" s="54"/>
      <c r="H354" s="38">
        <v>0</v>
      </c>
      <c r="I354" s="30">
        <v>0</v>
      </c>
      <c r="M354" s="2">
        <v>485</v>
      </c>
    </row>
    <row r="355" spans="2:13" ht="12.75" hidden="1">
      <c r="B355" s="357"/>
      <c r="F355" s="54"/>
      <c r="H355" s="38">
        <v>0</v>
      </c>
      <c r="I355" s="30">
        <v>0</v>
      </c>
      <c r="M355" s="2">
        <v>485</v>
      </c>
    </row>
    <row r="356" spans="2:13" ht="12.75" hidden="1">
      <c r="B356" s="357"/>
      <c r="F356" s="54"/>
      <c r="H356" s="38">
        <v>0</v>
      </c>
      <c r="I356" s="30">
        <v>0</v>
      </c>
      <c r="M356" s="2">
        <v>485</v>
      </c>
    </row>
    <row r="357" spans="2:13" ht="12.75" hidden="1">
      <c r="B357" s="357"/>
      <c r="F357" s="54"/>
      <c r="H357" s="38">
        <v>0</v>
      </c>
      <c r="I357" s="30">
        <v>0</v>
      </c>
      <c r="M357" s="2">
        <v>485</v>
      </c>
    </row>
    <row r="358" spans="2:13" ht="12.75" hidden="1">
      <c r="B358" s="357"/>
      <c r="F358" s="54"/>
      <c r="H358" s="38">
        <v>0</v>
      </c>
      <c r="I358" s="30">
        <v>0</v>
      </c>
      <c r="M358" s="2">
        <v>485</v>
      </c>
    </row>
    <row r="359" spans="2:13" ht="12.75" hidden="1">
      <c r="B359" s="357"/>
      <c r="F359" s="54"/>
      <c r="H359" s="38">
        <v>0</v>
      </c>
      <c r="I359" s="30">
        <v>0</v>
      </c>
      <c r="M359" s="2">
        <v>485</v>
      </c>
    </row>
    <row r="360" spans="2:13" ht="12.75" hidden="1">
      <c r="B360" s="357"/>
      <c r="F360" s="54"/>
      <c r="H360" s="38">
        <v>0</v>
      </c>
      <c r="I360" s="30">
        <v>0</v>
      </c>
      <c r="M360" s="2">
        <v>485</v>
      </c>
    </row>
    <row r="361" spans="2:13" ht="12.75" hidden="1">
      <c r="B361" s="357"/>
      <c r="F361" s="54"/>
      <c r="H361" s="38">
        <v>0</v>
      </c>
      <c r="I361" s="30">
        <v>0</v>
      </c>
      <c r="M361" s="2">
        <v>485</v>
      </c>
    </row>
    <row r="362" spans="2:13" ht="12.75" hidden="1">
      <c r="B362" s="357"/>
      <c r="F362" s="54"/>
      <c r="H362" s="38">
        <v>0</v>
      </c>
      <c r="I362" s="30">
        <v>0</v>
      </c>
      <c r="M362" s="2">
        <v>485</v>
      </c>
    </row>
    <row r="363" spans="2:13" ht="12.75" hidden="1">
      <c r="B363" s="357"/>
      <c r="F363" s="54"/>
      <c r="H363" s="38">
        <v>0</v>
      </c>
      <c r="I363" s="30">
        <v>0</v>
      </c>
      <c r="M363" s="2">
        <v>485</v>
      </c>
    </row>
    <row r="364" spans="2:13" ht="12.75" hidden="1">
      <c r="B364" s="357"/>
      <c r="F364" s="54"/>
      <c r="H364" s="38">
        <v>0</v>
      </c>
      <c r="I364" s="30">
        <v>0</v>
      </c>
      <c r="M364" s="2">
        <v>485</v>
      </c>
    </row>
    <row r="365" spans="2:13" ht="12.75" hidden="1">
      <c r="B365" s="357"/>
      <c r="F365" s="54"/>
      <c r="H365" s="38">
        <v>0</v>
      </c>
      <c r="I365" s="30">
        <v>0</v>
      </c>
      <c r="M365" s="2">
        <v>485</v>
      </c>
    </row>
    <row r="366" spans="2:13" ht="12.75" hidden="1">
      <c r="B366" s="357"/>
      <c r="F366" s="54"/>
      <c r="H366" s="38">
        <v>0</v>
      </c>
      <c r="I366" s="30">
        <v>0</v>
      </c>
      <c r="M366" s="2">
        <v>485</v>
      </c>
    </row>
    <row r="367" spans="2:13" ht="12.75" hidden="1">
      <c r="B367" s="357"/>
      <c r="F367" s="54"/>
      <c r="H367" s="38">
        <v>0</v>
      </c>
      <c r="I367" s="30">
        <v>0</v>
      </c>
      <c r="M367" s="2">
        <v>485</v>
      </c>
    </row>
    <row r="368" spans="2:13" ht="12.75" hidden="1">
      <c r="B368" s="357"/>
      <c r="F368" s="54"/>
      <c r="H368" s="38">
        <v>0</v>
      </c>
      <c r="I368" s="30">
        <v>0</v>
      </c>
      <c r="M368" s="2">
        <v>485</v>
      </c>
    </row>
    <row r="369" spans="2:13" ht="12.75" hidden="1">
      <c r="B369" s="357"/>
      <c r="F369" s="54"/>
      <c r="H369" s="38">
        <v>0</v>
      </c>
      <c r="I369" s="30">
        <v>0</v>
      </c>
      <c r="M369" s="2">
        <v>485</v>
      </c>
    </row>
    <row r="370" spans="2:13" ht="12.75" hidden="1">
      <c r="B370" s="357"/>
      <c r="F370" s="54"/>
      <c r="H370" s="38">
        <v>0</v>
      </c>
      <c r="I370" s="30">
        <v>0</v>
      </c>
      <c r="M370" s="2">
        <v>485</v>
      </c>
    </row>
    <row r="371" spans="2:13" ht="12.75" hidden="1">
      <c r="B371" s="357"/>
      <c r="F371" s="54"/>
      <c r="H371" s="38">
        <v>0</v>
      </c>
      <c r="I371" s="30">
        <v>0</v>
      </c>
      <c r="M371" s="2">
        <v>485</v>
      </c>
    </row>
    <row r="372" spans="2:13" ht="12.75" hidden="1">
      <c r="B372" s="357"/>
      <c r="F372" s="54"/>
      <c r="H372" s="38">
        <v>0</v>
      </c>
      <c r="I372" s="30">
        <v>0</v>
      </c>
      <c r="M372" s="2">
        <v>485</v>
      </c>
    </row>
    <row r="373" spans="2:13" ht="12.75" hidden="1">
      <c r="B373" s="357"/>
      <c r="F373" s="54"/>
      <c r="H373" s="38">
        <v>0</v>
      </c>
      <c r="I373" s="30">
        <v>0</v>
      </c>
      <c r="M373" s="2">
        <v>485</v>
      </c>
    </row>
    <row r="374" spans="2:13" ht="12.75" hidden="1">
      <c r="B374" s="357"/>
      <c r="F374" s="54"/>
      <c r="H374" s="38">
        <v>0</v>
      </c>
      <c r="I374" s="30">
        <v>0</v>
      </c>
      <c r="M374" s="2">
        <v>485</v>
      </c>
    </row>
    <row r="375" spans="2:13" ht="12.75" hidden="1">
      <c r="B375" s="357"/>
      <c r="F375" s="54"/>
      <c r="H375" s="38">
        <v>0</v>
      </c>
      <c r="I375" s="30">
        <v>0</v>
      </c>
      <c r="M375" s="2">
        <v>485</v>
      </c>
    </row>
    <row r="376" spans="2:13" ht="12.75" hidden="1">
      <c r="B376" s="357"/>
      <c r="F376" s="54"/>
      <c r="H376" s="38">
        <v>0</v>
      </c>
      <c r="I376" s="30">
        <v>0</v>
      </c>
      <c r="M376" s="2">
        <v>485</v>
      </c>
    </row>
    <row r="377" spans="2:13" ht="12.75" hidden="1">
      <c r="B377" s="357"/>
      <c r="F377" s="54"/>
      <c r="H377" s="38">
        <v>0</v>
      </c>
      <c r="I377" s="30">
        <v>0</v>
      </c>
      <c r="M377" s="2">
        <v>485</v>
      </c>
    </row>
    <row r="378" spans="2:13" ht="12.75" hidden="1">
      <c r="B378" s="357"/>
      <c r="F378" s="54"/>
      <c r="H378" s="38">
        <v>0</v>
      </c>
      <c r="I378" s="30">
        <v>0</v>
      </c>
      <c r="M378" s="2">
        <v>485</v>
      </c>
    </row>
    <row r="379" spans="2:13" ht="12.75" hidden="1">
      <c r="B379" s="357"/>
      <c r="F379" s="54"/>
      <c r="H379" s="38">
        <v>0</v>
      </c>
      <c r="I379" s="30">
        <v>0</v>
      </c>
      <c r="M379" s="2">
        <v>485</v>
      </c>
    </row>
    <row r="380" spans="2:13" ht="12.75" hidden="1">
      <c r="B380" s="357"/>
      <c r="F380" s="54"/>
      <c r="H380" s="38">
        <v>0</v>
      </c>
      <c r="I380" s="30">
        <v>0</v>
      </c>
      <c r="M380" s="2">
        <v>485</v>
      </c>
    </row>
    <row r="381" spans="2:13" ht="12.75" hidden="1">
      <c r="B381" s="357"/>
      <c r="F381" s="54"/>
      <c r="H381" s="38">
        <v>0</v>
      </c>
      <c r="I381" s="30">
        <v>0</v>
      </c>
      <c r="M381" s="2">
        <v>485</v>
      </c>
    </row>
    <row r="382" spans="2:13" ht="12.75" hidden="1">
      <c r="B382" s="357"/>
      <c r="F382" s="54"/>
      <c r="H382" s="38">
        <v>0</v>
      </c>
      <c r="I382" s="30">
        <v>0</v>
      </c>
      <c r="M382" s="2">
        <v>485</v>
      </c>
    </row>
    <row r="383" spans="2:13" ht="12.75" hidden="1">
      <c r="B383" s="357"/>
      <c r="F383" s="54"/>
      <c r="H383" s="38">
        <v>0</v>
      </c>
      <c r="I383" s="30">
        <v>0</v>
      </c>
      <c r="M383" s="2">
        <v>485</v>
      </c>
    </row>
    <row r="384" spans="2:13" ht="12.75" hidden="1">
      <c r="B384" s="357"/>
      <c r="F384" s="54"/>
      <c r="H384" s="38">
        <v>0</v>
      </c>
      <c r="I384" s="30">
        <v>0</v>
      </c>
      <c r="M384" s="2">
        <v>485</v>
      </c>
    </row>
    <row r="385" spans="2:13" ht="12.75" hidden="1">
      <c r="B385" s="357"/>
      <c r="F385" s="54"/>
      <c r="H385" s="38">
        <v>0</v>
      </c>
      <c r="I385" s="30">
        <v>0</v>
      </c>
      <c r="M385" s="2">
        <v>485</v>
      </c>
    </row>
    <row r="386" spans="2:13" ht="12.75" hidden="1">
      <c r="B386" s="357"/>
      <c r="F386" s="54"/>
      <c r="H386" s="38">
        <v>0</v>
      </c>
      <c r="I386" s="30">
        <v>0</v>
      </c>
      <c r="M386" s="2">
        <v>485</v>
      </c>
    </row>
    <row r="387" spans="2:13" ht="12.75" hidden="1">
      <c r="B387" s="357"/>
      <c r="F387" s="54"/>
      <c r="H387" s="38">
        <v>0</v>
      </c>
      <c r="I387" s="30">
        <v>0</v>
      </c>
      <c r="M387" s="2">
        <v>485</v>
      </c>
    </row>
    <row r="388" spans="2:13" ht="12.75" hidden="1">
      <c r="B388" s="357"/>
      <c r="F388" s="54"/>
      <c r="H388" s="38">
        <v>0</v>
      </c>
      <c r="I388" s="30">
        <v>0</v>
      </c>
      <c r="M388" s="2">
        <v>485</v>
      </c>
    </row>
    <row r="389" spans="2:13" ht="12.75" hidden="1">
      <c r="B389" s="357"/>
      <c r="F389" s="54"/>
      <c r="H389" s="38">
        <v>0</v>
      </c>
      <c r="I389" s="30">
        <v>0</v>
      </c>
      <c r="M389" s="2">
        <v>485</v>
      </c>
    </row>
    <row r="390" spans="2:13" ht="12.75" hidden="1">
      <c r="B390" s="357"/>
      <c r="F390" s="54"/>
      <c r="H390" s="38">
        <v>0</v>
      </c>
      <c r="I390" s="30">
        <v>0</v>
      </c>
      <c r="M390" s="2">
        <v>485</v>
      </c>
    </row>
    <row r="391" spans="2:13" ht="12.75" hidden="1">
      <c r="B391" s="357"/>
      <c r="F391" s="54"/>
      <c r="H391" s="38">
        <v>0</v>
      </c>
      <c r="I391" s="30">
        <v>0</v>
      </c>
      <c r="M391" s="2">
        <v>485</v>
      </c>
    </row>
    <row r="392" spans="2:13" ht="12.75" hidden="1">
      <c r="B392" s="357"/>
      <c r="F392" s="54"/>
      <c r="H392" s="38">
        <v>0</v>
      </c>
      <c r="I392" s="30">
        <v>0</v>
      </c>
      <c r="M392" s="2">
        <v>485</v>
      </c>
    </row>
    <row r="393" spans="2:13" ht="12.75" hidden="1">
      <c r="B393" s="357"/>
      <c r="F393" s="54"/>
      <c r="H393" s="38">
        <v>0</v>
      </c>
      <c r="I393" s="30">
        <v>0</v>
      </c>
      <c r="M393" s="2">
        <v>485</v>
      </c>
    </row>
    <row r="394" spans="2:13" ht="12.75" hidden="1">
      <c r="B394" s="357"/>
      <c r="F394" s="54"/>
      <c r="H394" s="38">
        <v>0</v>
      </c>
      <c r="I394" s="30">
        <v>0</v>
      </c>
      <c r="M394" s="2">
        <v>485</v>
      </c>
    </row>
    <row r="395" spans="2:13" ht="12.75" hidden="1">
      <c r="B395" s="357"/>
      <c r="F395" s="54"/>
      <c r="H395" s="38">
        <v>0</v>
      </c>
      <c r="I395" s="30">
        <v>0</v>
      </c>
      <c r="M395" s="2">
        <v>485</v>
      </c>
    </row>
    <row r="396" spans="2:13" ht="12.75" hidden="1">
      <c r="B396" s="357"/>
      <c r="F396" s="54"/>
      <c r="H396" s="38">
        <v>0</v>
      </c>
      <c r="I396" s="30">
        <v>0</v>
      </c>
      <c r="M396" s="2">
        <v>485</v>
      </c>
    </row>
    <row r="397" spans="2:13" ht="12.75" hidden="1">
      <c r="B397" s="357"/>
      <c r="F397" s="54"/>
      <c r="H397" s="38">
        <v>0</v>
      </c>
      <c r="I397" s="30">
        <v>0</v>
      </c>
      <c r="M397" s="2">
        <v>485</v>
      </c>
    </row>
    <row r="398" spans="2:13" ht="12.75" hidden="1">
      <c r="B398" s="357"/>
      <c r="F398" s="54"/>
      <c r="H398" s="38">
        <v>0</v>
      </c>
      <c r="I398" s="30">
        <v>0</v>
      </c>
      <c r="M398" s="2">
        <v>485</v>
      </c>
    </row>
    <row r="399" spans="2:13" ht="12.75" hidden="1">
      <c r="B399" s="357"/>
      <c r="F399" s="54"/>
      <c r="H399" s="38">
        <v>0</v>
      </c>
      <c r="I399" s="30">
        <v>0</v>
      </c>
      <c r="M399" s="2">
        <v>485</v>
      </c>
    </row>
    <row r="400" spans="2:13" ht="12.75" hidden="1">
      <c r="B400" s="357"/>
      <c r="F400" s="54"/>
      <c r="H400" s="38">
        <v>0</v>
      </c>
      <c r="I400" s="30">
        <v>0</v>
      </c>
      <c r="M400" s="2">
        <v>485</v>
      </c>
    </row>
    <row r="401" spans="2:13" ht="12.75" hidden="1">
      <c r="B401" s="357"/>
      <c r="F401" s="54"/>
      <c r="H401" s="38">
        <v>0</v>
      </c>
      <c r="I401" s="30">
        <v>0</v>
      </c>
      <c r="M401" s="2">
        <v>485</v>
      </c>
    </row>
    <row r="402" spans="2:13" ht="12.75" hidden="1">
      <c r="B402" s="357"/>
      <c r="F402" s="54"/>
      <c r="H402" s="38">
        <v>0</v>
      </c>
      <c r="I402" s="30">
        <v>0</v>
      </c>
      <c r="M402" s="2">
        <v>485</v>
      </c>
    </row>
    <row r="403" spans="2:13" ht="12.75" hidden="1">
      <c r="B403" s="357"/>
      <c r="F403" s="54"/>
      <c r="H403" s="38">
        <v>0</v>
      </c>
      <c r="I403" s="30">
        <v>0</v>
      </c>
      <c r="M403" s="2">
        <v>485</v>
      </c>
    </row>
    <row r="404" spans="2:13" ht="12.75" hidden="1">
      <c r="B404" s="357"/>
      <c r="F404" s="54"/>
      <c r="H404" s="38">
        <v>0</v>
      </c>
      <c r="I404" s="30">
        <v>0</v>
      </c>
      <c r="M404" s="2">
        <v>485</v>
      </c>
    </row>
    <row r="405" spans="2:13" ht="12.75" hidden="1">
      <c r="B405" s="357"/>
      <c r="F405" s="54"/>
      <c r="H405" s="38">
        <v>0</v>
      </c>
      <c r="I405" s="30">
        <v>0</v>
      </c>
      <c r="M405" s="2">
        <v>485</v>
      </c>
    </row>
    <row r="406" spans="2:13" ht="12.75" hidden="1">
      <c r="B406" s="357"/>
      <c r="F406" s="54"/>
      <c r="H406" s="38">
        <v>0</v>
      </c>
      <c r="I406" s="30">
        <v>0</v>
      </c>
      <c r="M406" s="2">
        <v>485</v>
      </c>
    </row>
    <row r="407" spans="2:13" ht="12.75" hidden="1">
      <c r="B407" s="357"/>
      <c r="F407" s="54"/>
      <c r="H407" s="38">
        <v>0</v>
      </c>
      <c r="I407" s="30">
        <v>0</v>
      </c>
      <c r="M407" s="2">
        <v>485</v>
      </c>
    </row>
    <row r="408" spans="2:13" ht="12.75" hidden="1">
      <c r="B408" s="357"/>
      <c r="F408" s="54"/>
      <c r="H408" s="38">
        <v>0</v>
      </c>
      <c r="I408" s="30">
        <v>0</v>
      </c>
      <c r="M408" s="2">
        <v>485</v>
      </c>
    </row>
    <row r="409" spans="2:13" ht="12.75" hidden="1">
      <c r="B409" s="357"/>
      <c r="F409" s="54"/>
      <c r="H409" s="38">
        <v>0</v>
      </c>
      <c r="I409" s="30">
        <v>0</v>
      </c>
      <c r="M409" s="2">
        <v>485</v>
      </c>
    </row>
    <row r="410" spans="2:13" ht="12.75" hidden="1">
      <c r="B410" s="357"/>
      <c r="F410" s="54"/>
      <c r="H410" s="38">
        <v>0</v>
      </c>
      <c r="I410" s="30">
        <v>0</v>
      </c>
      <c r="M410" s="2">
        <v>485</v>
      </c>
    </row>
    <row r="411" spans="2:13" ht="12.75" hidden="1">
      <c r="B411" s="357"/>
      <c r="F411" s="54"/>
      <c r="H411" s="38">
        <v>0</v>
      </c>
      <c r="I411" s="30">
        <v>0</v>
      </c>
      <c r="M411" s="2">
        <v>485</v>
      </c>
    </row>
    <row r="412" spans="2:13" ht="12.75" hidden="1">
      <c r="B412" s="357"/>
      <c r="F412" s="54"/>
      <c r="H412" s="38">
        <v>0</v>
      </c>
      <c r="I412" s="30">
        <v>0</v>
      </c>
      <c r="M412" s="2">
        <v>485</v>
      </c>
    </row>
    <row r="413" spans="2:13" ht="12.75" hidden="1">
      <c r="B413" s="357"/>
      <c r="F413" s="54"/>
      <c r="H413" s="38">
        <v>0</v>
      </c>
      <c r="I413" s="30">
        <v>0</v>
      </c>
      <c r="M413" s="2">
        <v>485</v>
      </c>
    </row>
    <row r="414" spans="2:13" ht="12.75" hidden="1">
      <c r="B414" s="357"/>
      <c r="F414" s="54"/>
      <c r="H414" s="38">
        <v>0</v>
      </c>
      <c r="I414" s="30">
        <v>0</v>
      </c>
      <c r="M414" s="2">
        <v>485</v>
      </c>
    </row>
    <row r="415" spans="2:13" ht="12.75" hidden="1">
      <c r="B415" s="357"/>
      <c r="F415" s="54"/>
      <c r="H415" s="38">
        <v>0</v>
      </c>
      <c r="I415" s="30">
        <v>0</v>
      </c>
      <c r="M415" s="2">
        <v>485</v>
      </c>
    </row>
    <row r="416" spans="2:13" ht="12.75" hidden="1">
      <c r="B416" s="357"/>
      <c r="F416" s="54"/>
      <c r="H416" s="38">
        <v>0</v>
      </c>
      <c r="I416" s="30">
        <v>0</v>
      </c>
      <c r="M416" s="2">
        <v>485</v>
      </c>
    </row>
    <row r="417" spans="2:13" ht="12.75" hidden="1">
      <c r="B417" s="357"/>
      <c r="F417" s="54"/>
      <c r="H417" s="38">
        <v>0</v>
      </c>
      <c r="I417" s="30">
        <v>0</v>
      </c>
      <c r="M417" s="2">
        <v>485</v>
      </c>
    </row>
    <row r="418" spans="2:13" ht="12.75" hidden="1">
      <c r="B418" s="357"/>
      <c r="F418" s="54"/>
      <c r="H418" s="38">
        <v>0</v>
      </c>
      <c r="I418" s="30">
        <v>0</v>
      </c>
      <c r="M418" s="2">
        <v>485</v>
      </c>
    </row>
    <row r="419" spans="2:13" ht="12.75" hidden="1">
      <c r="B419" s="357"/>
      <c r="F419" s="54"/>
      <c r="H419" s="38">
        <v>0</v>
      </c>
      <c r="I419" s="30">
        <v>0</v>
      </c>
      <c r="M419" s="2">
        <v>485</v>
      </c>
    </row>
    <row r="420" spans="2:13" ht="12.75" hidden="1">
      <c r="B420" s="357"/>
      <c r="F420" s="54"/>
      <c r="H420" s="38">
        <v>0</v>
      </c>
      <c r="I420" s="30">
        <v>0</v>
      </c>
      <c r="M420" s="2">
        <v>485</v>
      </c>
    </row>
    <row r="421" spans="2:13" ht="12.75" hidden="1">
      <c r="B421" s="357"/>
      <c r="F421" s="54"/>
      <c r="H421" s="38">
        <v>0</v>
      </c>
      <c r="I421" s="30">
        <v>0</v>
      </c>
      <c r="M421" s="2">
        <v>485</v>
      </c>
    </row>
    <row r="422" spans="2:13" ht="12.75" hidden="1">
      <c r="B422" s="357"/>
      <c r="F422" s="54"/>
      <c r="H422" s="38">
        <v>0</v>
      </c>
      <c r="I422" s="30">
        <v>0</v>
      </c>
      <c r="M422" s="2">
        <v>485</v>
      </c>
    </row>
    <row r="423" spans="2:13" ht="12.75" hidden="1">
      <c r="B423" s="357"/>
      <c r="F423" s="54"/>
      <c r="H423" s="38">
        <v>0</v>
      </c>
      <c r="I423" s="30">
        <v>0</v>
      </c>
      <c r="M423" s="2">
        <v>485</v>
      </c>
    </row>
    <row r="424" spans="2:13" ht="12.75" hidden="1">
      <c r="B424" s="357"/>
      <c r="F424" s="54"/>
      <c r="H424" s="38">
        <v>0</v>
      </c>
      <c r="I424" s="30">
        <v>0</v>
      </c>
      <c r="M424" s="2">
        <v>485</v>
      </c>
    </row>
    <row r="425" spans="2:13" ht="12.75" hidden="1">
      <c r="B425" s="357"/>
      <c r="F425" s="54"/>
      <c r="H425" s="38">
        <v>0</v>
      </c>
      <c r="I425" s="30">
        <v>0</v>
      </c>
      <c r="M425" s="2">
        <v>485</v>
      </c>
    </row>
    <row r="426" spans="2:13" ht="12.75" hidden="1">
      <c r="B426" s="357"/>
      <c r="F426" s="54"/>
      <c r="H426" s="38">
        <v>0</v>
      </c>
      <c r="I426" s="30">
        <v>0</v>
      </c>
      <c r="M426" s="2">
        <v>485</v>
      </c>
    </row>
    <row r="427" spans="2:13" ht="12.75" hidden="1">
      <c r="B427" s="357"/>
      <c r="F427" s="54"/>
      <c r="H427" s="38">
        <v>0</v>
      </c>
      <c r="I427" s="30">
        <v>0</v>
      </c>
      <c r="M427" s="2">
        <v>485</v>
      </c>
    </row>
    <row r="428" spans="2:13" ht="12.75" hidden="1">
      <c r="B428" s="357"/>
      <c r="F428" s="54"/>
      <c r="H428" s="38">
        <v>0</v>
      </c>
      <c r="I428" s="30">
        <v>0</v>
      </c>
      <c r="M428" s="2">
        <v>485</v>
      </c>
    </row>
    <row r="429" spans="2:13" ht="12.75" hidden="1">
      <c r="B429" s="357"/>
      <c r="F429" s="54"/>
      <c r="H429" s="38">
        <v>0</v>
      </c>
      <c r="I429" s="30">
        <v>0</v>
      </c>
      <c r="M429" s="2">
        <v>485</v>
      </c>
    </row>
    <row r="430" spans="2:13" ht="12.75" hidden="1">
      <c r="B430" s="357"/>
      <c r="F430" s="54"/>
      <c r="H430" s="38">
        <v>0</v>
      </c>
      <c r="I430" s="30">
        <v>0</v>
      </c>
      <c r="M430" s="2">
        <v>485</v>
      </c>
    </row>
    <row r="431" spans="2:13" ht="12.75" hidden="1">
      <c r="B431" s="357"/>
      <c r="F431" s="54"/>
      <c r="H431" s="38">
        <v>0</v>
      </c>
      <c r="I431" s="30">
        <v>0</v>
      </c>
      <c r="M431" s="2">
        <v>485</v>
      </c>
    </row>
    <row r="432" spans="2:13" ht="12.75" hidden="1">
      <c r="B432" s="357"/>
      <c r="F432" s="54"/>
      <c r="H432" s="38">
        <v>0</v>
      </c>
      <c r="I432" s="30">
        <v>0</v>
      </c>
      <c r="M432" s="2">
        <v>485</v>
      </c>
    </row>
    <row r="433" spans="2:13" ht="12.75" hidden="1">
      <c r="B433" s="357"/>
      <c r="F433" s="54"/>
      <c r="H433" s="38">
        <v>0</v>
      </c>
      <c r="I433" s="30">
        <v>0</v>
      </c>
      <c r="M433" s="2">
        <v>485</v>
      </c>
    </row>
    <row r="434" spans="2:13" ht="12.75" hidden="1">
      <c r="B434" s="357"/>
      <c r="F434" s="54"/>
      <c r="H434" s="38">
        <v>0</v>
      </c>
      <c r="I434" s="30">
        <v>0</v>
      </c>
      <c r="M434" s="2">
        <v>485</v>
      </c>
    </row>
    <row r="435" spans="2:13" ht="12.75" hidden="1">
      <c r="B435" s="357"/>
      <c r="F435" s="54"/>
      <c r="H435" s="38">
        <v>0</v>
      </c>
      <c r="I435" s="30">
        <v>0</v>
      </c>
      <c r="M435" s="2">
        <v>485</v>
      </c>
    </row>
    <row r="436" spans="2:13" ht="12.75" hidden="1">
      <c r="B436" s="357"/>
      <c r="F436" s="54"/>
      <c r="H436" s="38">
        <v>0</v>
      </c>
      <c r="I436" s="30">
        <v>0</v>
      </c>
      <c r="M436" s="2">
        <v>485</v>
      </c>
    </row>
    <row r="437" spans="2:13" ht="12.75" hidden="1">
      <c r="B437" s="357"/>
      <c r="F437" s="54"/>
      <c r="H437" s="38">
        <v>0</v>
      </c>
      <c r="I437" s="30">
        <v>0</v>
      </c>
      <c r="M437" s="2">
        <v>485</v>
      </c>
    </row>
    <row r="438" spans="2:13" ht="12.75" hidden="1">
      <c r="B438" s="357"/>
      <c r="F438" s="54"/>
      <c r="H438" s="38">
        <v>0</v>
      </c>
      <c r="I438" s="30">
        <v>0</v>
      </c>
      <c r="M438" s="2">
        <v>485</v>
      </c>
    </row>
    <row r="439" spans="2:13" ht="12.75" hidden="1">
      <c r="B439" s="357"/>
      <c r="F439" s="54"/>
      <c r="H439" s="38">
        <v>0</v>
      </c>
      <c r="I439" s="30">
        <v>0</v>
      </c>
      <c r="M439" s="2">
        <v>485</v>
      </c>
    </row>
    <row r="440" spans="2:13" ht="12.75" hidden="1">
      <c r="B440" s="357"/>
      <c r="F440" s="54"/>
      <c r="H440" s="38">
        <v>0</v>
      </c>
      <c r="I440" s="30">
        <v>0</v>
      </c>
      <c r="M440" s="2">
        <v>485</v>
      </c>
    </row>
    <row r="441" spans="2:13" ht="12.75" hidden="1">
      <c r="B441" s="357"/>
      <c r="F441" s="54"/>
      <c r="H441" s="38">
        <v>0</v>
      </c>
      <c r="I441" s="30">
        <v>0</v>
      </c>
      <c r="M441" s="2">
        <v>485</v>
      </c>
    </row>
    <row r="442" spans="2:13" ht="12.75" hidden="1">
      <c r="B442" s="357"/>
      <c r="F442" s="54"/>
      <c r="H442" s="38">
        <v>0</v>
      </c>
      <c r="I442" s="30">
        <v>0</v>
      </c>
      <c r="M442" s="2">
        <v>485</v>
      </c>
    </row>
    <row r="443" spans="2:13" ht="12.75" hidden="1">
      <c r="B443" s="357"/>
      <c r="F443" s="54"/>
      <c r="H443" s="38">
        <v>0</v>
      </c>
      <c r="I443" s="30">
        <v>0</v>
      </c>
      <c r="M443" s="2">
        <v>485</v>
      </c>
    </row>
    <row r="444" spans="2:13" ht="12.75" hidden="1">
      <c r="B444" s="357"/>
      <c r="F444" s="54"/>
      <c r="H444" s="38">
        <v>0</v>
      </c>
      <c r="I444" s="30">
        <v>0</v>
      </c>
      <c r="M444" s="2">
        <v>485</v>
      </c>
    </row>
    <row r="445" spans="2:13" ht="12.75" hidden="1">
      <c r="B445" s="357"/>
      <c r="F445" s="54"/>
      <c r="H445" s="38">
        <v>0</v>
      </c>
      <c r="I445" s="30">
        <v>0</v>
      </c>
      <c r="M445" s="2">
        <v>485</v>
      </c>
    </row>
    <row r="446" spans="2:13" ht="12.75" hidden="1">
      <c r="B446" s="357"/>
      <c r="F446" s="54"/>
      <c r="H446" s="38">
        <v>0</v>
      </c>
      <c r="I446" s="30">
        <v>0</v>
      </c>
      <c r="M446" s="2">
        <v>485</v>
      </c>
    </row>
    <row r="447" spans="2:13" ht="12.75" hidden="1">
      <c r="B447" s="357"/>
      <c r="F447" s="54"/>
      <c r="H447" s="38">
        <v>0</v>
      </c>
      <c r="I447" s="30">
        <v>0</v>
      </c>
      <c r="M447" s="2">
        <v>485</v>
      </c>
    </row>
    <row r="448" spans="2:13" ht="12.75" hidden="1">
      <c r="B448" s="357"/>
      <c r="F448" s="54"/>
      <c r="H448" s="38">
        <v>0</v>
      </c>
      <c r="I448" s="30">
        <v>0</v>
      </c>
      <c r="M448" s="2">
        <v>485</v>
      </c>
    </row>
    <row r="449" spans="2:13" ht="12.75" hidden="1">
      <c r="B449" s="357"/>
      <c r="F449" s="54"/>
      <c r="H449" s="38">
        <v>0</v>
      </c>
      <c r="I449" s="30">
        <v>0</v>
      </c>
      <c r="M449" s="2">
        <v>485</v>
      </c>
    </row>
    <row r="450" spans="2:13" ht="12.75" hidden="1">
      <c r="B450" s="357"/>
      <c r="F450" s="54"/>
      <c r="H450" s="38">
        <v>0</v>
      </c>
      <c r="I450" s="30">
        <v>0</v>
      </c>
      <c r="M450" s="2">
        <v>485</v>
      </c>
    </row>
    <row r="451" spans="2:13" ht="12.75" hidden="1">
      <c r="B451" s="357"/>
      <c r="F451" s="54"/>
      <c r="H451" s="38">
        <v>0</v>
      </c>
      <c r="I451" s="30">
        <v>0</v>
      </c>
      <c r="M451" s="2">
        <v>485</v>
      </c>
    </row>
    <row r="452" spans="2:13" ht="12.75" hidden="1">
      <c r="B452" s="357"/>
      <c r="F452" s="54"/>
      <c r="H452" s="38">
        <v>0</v>
      </c>
      <c r="I452" s="30">
        <v>0</v>
      </c>
      <c r="M452" s="2">
        <v>485</v>
      </c>
    </row>
    <row r="453" spans="2:13" ht="12.75" hidden="1">
      <c r="B453" s="357"/>
      <c r="F453" s="54"/>
      <c r="H453" s="38">
        <v>0</v>
      </c>
      <c r="I453" s="30">
        <v>0</v>
      </c>
      <c r="M453" s="2">
        <v>485</v>
      </c>
    </row>
    <row r="454" spans="2:13" ht="12.75" hidden="1">
      <c r="B454" s="357"/>
      <c r="F454" s="54"/>
      <c r="H454" s="38">
        <v>0</v>
      </c>
      <c r="I454" s="30">
        <v>0</v>
      </c>
      <c r="M454" s="2">
        <v>485</v>
      </c>
    </row>
    <row r="455" spans="2:13" ht="12.75" hidden="1">
      <c r="B455" s="357"/>
      <c r="F455" s="54"/>
      <c r="H455" s="38">
        <v>0</v>
      </c>
      <c r="I455" s="30">
        <v>0</v>
      </c>
      <c r="M455" s="2">
        <v>485</v>
      </c>
    </row>
    <row r="456" spans="2:13" ht="12.75" hidden="1">
      <c r="B456" s="357"/>
      <c r="F456" s="54"/>
      <c r="H456" s="38">
        <v>0</v>
      </c>
      <c r="I456" s="30">
        <v>0</v>
      </c>
      <c r="M456" s="2">
        <v>485</v>
      </c>
    </row>
    <row r="457" spans="2:13" ht="12.75" hidden="1">
      <c r="B457" s="357"/>
      <c r="F457" s="54"/>
      <c r="H457" s="38">
        <v>0</v>
      </c>
      <c r="I457" s="30">
        <v>0</v>
      </c>
      <c r="M457" s="2">
        <v>485</v>
      </c>
    </row>
    <row r="458" spans="2:13" ht="12.75" hidden="1">
      <c r="B458" s="357"/>
      <c r="F458" s="54"/>
      <c r="H458" s="38">
        <v>0</v>
      </c>
      <c r="I458" s="30">
        <v>0</v>
      </c>
      <c r="M458" s="2">
        <v>485</v>
      </c>
    </row>
    <row r="459" spans="2:13" ht="12.75" hidden="1">
      <c r="B459" s="357"/>
      <c r="F459" s="54"/>
      <c r="H459" s="38">
        <v>0</v>
      </c>
      <c r="I459" s="30">
        <v>0</v>
      </c>
      <c r="M459" s="2">
        <v>485</v>
      </c>
    </row>
    <row r="460" spans="2:13" ht="12.75" hidden="1">
      <c r="B460" s="357"/>
      <c r="F460" s="54"/>
      <c r="H460" s="38">
        <v>0</v>
      </c>
      <c r="I460" s="30">
        <v>0</v>
      </c>
      <c r="M460" s="2">
        <v>485</v>
      </c>
    </row>
    <row r="461" spans="2:13" ht="12.75" hidden="1">
      <c r="B461" s="357"/>
      <c r="F461" s="54"/>
      <c r="H461" s="38">
        <v>0</v>
      </c>
      <c r="I461" s="30">
        <v>0</v>
      </c>
      <c r="M461" s="2">
        <v>485</v>
      </c>
    </row>
    <row r="462" spans="2:13" ht="12.75" hidden="1">
      <c r="B462" s="357"/>
      <c r="F462" s="54"/>
      <c r="H462" s="38">
        <v>0</v>
      </c>
      <c r="I462" s="30">
        <v>0</v>
      </c>
      <c r="M462" s="2">
        <v>485</v>
      </c>
    </row>
    <row r="463" spans="2:13" ht="12.75" hidden="1">
      <c r="B463" s="357"/>
      <c r="F463" s="54"/>
      <c r="H463" s="38">
        <v>0</v>
      </c>
      <c r="I463" s="30">
        <v>0</v>
      </c>
      <c r="M463" s="2">
        <v>485</v>
      </c>
    </row>
    <row r="464" spans="2:13" ht="12.75" hidden="1">
      <c r="B464" s="357"/>
      <c r="F464" s="54"/>
      <c r="H464" s="38">
        <v>0</v>
      </c>
      <c r="I464" s="30">
        <v>0</v>
      </c>
      <c r="M464" s="2">
        <v>485</v>
      </c>
    </row>
    <row r="465" spans="2:13" ht="12.75" hidden="1">
      <c r="B465" s="357"/>
      <c r="F465" s="54"/>
      <c r="H465" s="38">
        <v>0</v>
      </c>
      <c r="I465" s="30">
        <v>0</v>
      </c>
      <c r="M465" s="2">
        <v>485</v>
      </c>
    </row>
    <row r="466" spans="2:13" ht="12.75" hidden="1">
      <c r="B466" s="357"/>
      <c r="F466" s="54"/>
      <c r="H466" s="38">
        <v>0</v>
      </c>
      <c r="I466" s="30">
        <v>0</v>
      </c>
      <c r="M466" s="2">
        <v>485</v>
      </c>
    </row>
    <row r="467" spans="2:13" ht="12.75" hidden="1">
      <c r="B467" s="357"/>
      <c r="F467" s="54"/>
      <c r="H467" s="38">
        <v>0</v>
      </c>
      <c r="I467" s="30">
        <v>0</v>
      </c>
      <c r="M467" s="2">
        <v>485</v>
      </c>
    </row>
    <row r="468" spans="2:13" ht="12.75" hidden="1">
      <c r="B468" s="357"/>
      <c r="F468" s="54"/>
      <c r="H468" s="38">
        <v>0</v>
      </c>
      <c r="I468" s="30">
        <v>0</v>
      </c>
      <c r="M468" s="2">
        <v>485</v>
      </c>
    </row>
    <row r="469" spans="2:13" ht="12.75" hidden="1">
      <c r="B469" s="357"/>
      <c r="F469" s="54"/>
      <c r="H469" s="38">
        <v>0</v>
      </c>
      <c r="I469" s="30">
        <v>0</v>
      </c>
      <c r="M469" s="2">
        <v>485</v>
      </c>
    </row>
    <row r="470" spans="2:13" ht="12.75" hidden="1">
      <c r="B470" s="357"/>
      <c r="F470" s="54"/>
      <c r="H470" s="38">
        <v>0</v>
      </c>
      <c r="I470" s="30">
        <v>0</v>
      </c>
      <c r="M470" s="2">
        <v>485</v>
      </c>
    </row>
    <row r="471" spans="2:13" ht="12.75" hidden="1">
      <c r="B471" s="357"/>
      <c r="F471" s="54"/>
      <c r="H471" s="38">
        <v>0</v>
      </c>
      <c r="I471" s="30">
        <v>0</v>
      </c>
      <c r="M471" s="2">
        <v>485</v>
      </c>
    </row>
    <row r="472" spans="2:13" ht="12.75" hidden="1">
      <c r="B472" s="357"/>
      <c r="F472" s="54"/>
      <c r="H472" s="38">
        <v>0</v>
      </c>
      <c r="I472" s="30">
        <v>0</v>
      </c>
      <c r="M472" s="2">
        <v>485</v>
      </c>
    </row>
    <row r="473" spans="2:13" ht="12.75" hidden="1">
      <c r="B473" s="357"/>
      <c r="F473" s="54"/>
      <c r="H473" s="38">
        <v>0</v>
      </c>
      <c r="I473" s="30">
        <v>0</v>
      </c>
      <c r="M473" s="2">
        <v>485</v>
      </c>
    </row>
    <row r="474" spans="2:13" ht="12.75" hidden="1">
      <c r="B474" s="357"/>
      <c r="F474" s="54"/>
      <c r="H474" s="38">
        <v>0</v>
      </c>
      <c r="I474" s="30">
        <v>0</v>
      </c>
      <c r="M474" s="2">
        <v>485</v>
      </c>
    </row>
    <row r="475" spans="2:13" ht="12.75" hidden="1">
      <c r="B475" s="357"/>
      <c r="F475" s="54"/>
      <c r="H475" s="38">
        <v>0</v>
      </c>
      <c r="I475" s="30">
        <v>0</v>
      </c>
      <c r="M475" s="2">
        <v>485</v>
      </c>
    </row>
    <row r="476" spans="2:13" ht="12.75" hidden="1">
      <c r="B476" s="357"/>
      <c r="F476" s="54"/>
      <c r="H476" s="38">
        <v>0</v>
      </c>
      <c r="I476" s="30">
        <v>0</v>
      </c>
      <c r="M476" s="2">
        <v>485</v>
      </c>
    </row>
    <row r="477" spans="2:13" ht="12.75" hidden="1">
      <c r="B477" s="357"/>
      <c r="F477" s="54"/>
      <c r="H477" s="38">
        <v>0</v>
      </c>
      <c r="I477" s="30">
        <v>0</v>
      </c>
      <c r="M477" s="2">
        <v>485</v>
      </c>
    </row>
    <row r="478" spans="2:13" ht="12.75" hidden="1">
      <c r="B478" s="357"/>
      <c r="F478" s="54"/>
      <c r="H478" s="38">
        <v>0</v>
      </c>
      <c r="I478" s="30">
        <v>0</v>
      </c>
      <c r="M478" s="2">
        <v>485</v>
      </c>
    </row>
    <row r="479" spans="2:13" ht="12.75" hidden="1">
      <c r="B479" s="357"/>
      <c r="F479" s="54"/>
      <c r="H479" s="38">
        <v>0</v>
      </c>
      <c r="I479" s="30">
        <v>0</v>
      </c>
      <c r="M479" s="2">
        <v>485</v>
      </c>
    </row>
    <row r="480" spans="2:13" ht="12.75" hidden="1">
      <c r="B480" s="357"/>
      <c r="F480" s="54"/>
      <c r="H480" s="38">
        <v>0</v>
      </c>
      <c r="I480" s="30">
        <v>0</v>
      </c>
      <c r="M480" s="2">
        <v>485</v>
      </c>
    </row>
    <row r="481" spans="2:13" ht="12.75" hidden="1">
      <c r="B481" s="357"/>
      <c r="F481" s="54"/>
      <c r="H481" s="38">
        <v>0</v>
      </c>
      <c r="I481" s="30">
        <v>0</v>
      </c>
      <c r="M481" s="2">
        <v>485</v>
      </c>
    </row>
    <row r="482" spans="2:13" ht="12.75" hidden="1">
      <c r="B482" s="357"/>
      <c r="F482" s="54"/>
      <c r="H482" s="38">
        <v>0</v>
      </c>
      <c r="I482" s="30">
        <v>0</v>
      </c>
      <c r="M482" s="2">
        <v>485</v>
      </c>
    </row>
    <row r="483" spans="2:13" ht="12.75" hidden="1">
      <c r="B483" s="357"/>
      <c r="F483" s="54"/>
      <c r="H483" s="38">
        <v>0</v>
      </c>
      <c r="I483" s="30">
        <v>0</v>
      </c>
      <c r="M483" s="2">
        <v>485</v>
      </c>
    </row>
    <row r="484" spans="2:13" ht="12.75" hidden="1">
      <c r="B484" s="357"/>
      <c r="F484" s="54"/>
      <c r="H484" s="38">
        <v>0</v>
      </c>
      <c r="I484" s="30">
        <v>0</v>
      </c>
      <c r="M484" s="2">
        <v>485</v>
      </c>
    </row>
    <row r="485" spans="2:13" ht="12.75" hidden="1">
      <c r="B485" s="357"/>
      <c r="F485" s="54"/>
      <c r="H485" s="38">
        <v>0</v>
      </c>
      <c r="I485" s="30">
        <v>0</v>
      </c>
      <c r="M485" s="2">
        <v>485</v>
      </c>
    </row>
    <row r="486" spans="2:13" ht="12.75" hidden="1">
      <c r="B486" s="357"/>
      <c r="F486" s="54"/>
      <c r="H486" s="38">
        <v>0</v>
      </c>
      <c r="I486" s="30">
        <v>0</v>
      </c>
      <c r="M486" s="2">
        <v>485</v>
      </c>
    </row>
    <row r="487" spans="2:13" ht="12.75" hidden="1">
      <c r="B487" s="357"/>
      <c r="F487" s="54"/>
      <c r="H487" s="38">
        <v>0</v>
      </c>
      <c r="I487" s="30">
        <v>0</v>
      </c>
      <c r="M487" s="2">
        <v>485</v>
      </c>
    </row>
    <row r="488" spans="2:13" ht="12.75" hidden="1">
      <c r="B488" s="357"/>
      <c r="F488" s="54"/>
      <c r="H488" s="38">
        <v>0</v>
      </c>
      <c r="I488" s="30">
        <v>0</v>
      </c>
      <c r="M488" s="2">
        <v>485</v>
      </c>
    </row>
    <row r="489" spans="2:13" ht="12.75" hidden="1">
      <c r="B489" s="357"/>
      <c r="F489" s="54"/>
      <c r="H489" s="38">
        <v>0</v>
      </c>
      <c r="I489" s="30">
        <v>0</v>
      </c>
      <c r="M489" s="2">
        <v>485</v>
      </c>
    </row>
    <row r="490" spans="2:13" ht="12.75" hidden="1">
      <c r="B490" s="357"/>
      <c r="F490" s="54"/>
      <c r="H490" s="38">
        <v>0</v>
      </c>
      <c r="I490" s="30">
        <v>0</v>
      </c>
      <c r="M490" s="2">
        <v>485</v>
      </c>
    </row>
    <row r="491" spans="2:13" ht="12.75" hidden="1">
      <c r="B491" s="357"/>
      <c r="F491" s="54"/>
      <c r="H491" s="38">
        <v>0</v>
      </c>
      <c r="I491" s="30">
        <v>0</v>
      </c>
      <c r="M491" s="2">
        <v>485</v>
      </c>
    </row>
    <row r="492" spans="2:13" ht="12.75" hidden="1">
      <c r="B492" s="357"/>
      <c r="F492" s="54"/>
      <c r="H492" s="38">
        <v>0</v>
      </c>
      <c r="I492" s="30">
        <v>0</v>
      </c>
      <c r="M492" s="2">
        <v>485</v>
      </c>
    </row>
    <row r="493" spans="2:13" ht="12.75" hidden="1">
      <c r="B493" s="357"/>
      <c r="F493" s="54"/>
      <c r="H493" s="38">
        <v>0</v>
      </c>
      <c r="I493" s="30">
        <v>0</v>
      </c>
      <c r="M493" s="2">
        <v>485</v>
      </c>
    </row>
    <row r="494" spans="2:13" ht="12.75" hidden="1">
      <c r="B494" s="357"/>
      <c r="F494" s="54"/>
      <c r="H494" s="38">
        <v>0</v>
      </c>
      <c r="I494" s="30">
        <v>0</v>
      </c>
      <c r="M494" s="2">
        <v>485</v>
      </c>
    </row>
    <row r="495" spans="2:13" ht="12.75" hidden="1">
      <c r="B495" s="357"/>
      <c r="F495" s="54"/>
      <c r="H495" s="38">
        <v>0</v>
      </c>
      <c r="I495" s="30">
        <v>0</v>
      </c>
      <c r="M495" s="2">
        <v>485</v>
      </c>
    </row>
    <row r="496" spans="2:13" ht="12.75" hidden="1">
      <c r="B496" s="357"/>
      <c r="F496" s="54"/>
      <c r="H496" s="38">
        <v>0</v>
      </c>
      <c r="I496" s="30">
        <v>0</v>
      </c>
      <c r="M496" s="2">
        <v>485</v>
      </c>
    </row>
    <row r="497" spans="2:13" ht="12.75" hidden="1">
      <c r="B497" s="357"/>
      <c r="F497" s="54"/>
      <c r="H497" s="38">
        <v>0</v>
      </c>
      <c r="I497" s="30">
        <v>0</v>
      </c>
      <c r="M497" s="2">
        <v>485</v>
      </c>
    </row>
    <row r="498" spans="2:13" ht="12.75" hidden="1">
      <c r="B498" s="357"/>
      <c r="F498" s="54"/>
      <c r="H498" s="38">
        <v>0</v>
      </c>
      <c r="I498" s="30">
        <v>0</v>
      </c>
      <c r="M498" s="2">
        <v>485</v>
      </c>
    </row>
    <row r="499" spans="2:13" ht="12.75" hidden="1">
      <c r="B499" s="357"/>
      <c r="F499" s="54"/>
      <c r="H499" s="38">
        <v>0</v>
      </c>
      <c r="I499" s="30">
        <v>0</v>
      </c>
      <c r="M499" s="2">
        <v>485</v>
      </c>
    </row>
    <row r="500" spans="2:13" ht="12.75" hidden="1">
      <c r="B500" s="357"/>
      <c r="F500" s="54"/>
      <c r="H500" s="38">
        <v>0</v>
      </c>
      <c r="I500" s="30">
        <v>0</v>
      </c>
      <c r="M500" s="2">
        <v>485</v>
      </c>
    </row>
    <row r="501" spans="2:13" ht="12.75" hidden="1">
      <c r="B501" s="357"/>
      <c r="F501" s="54"/>
      <c r="H501" s="38">
        <v>0</v>
      </c>
      <c r="I501" s="30">
        <v>0</v>
      </c>
      <c r="M501" s="2">
        <v>485</v>
      </c>
    </row>
    <row r="502" spans="2:13" ht="12.75" hidden="1">
      <c r="B502" s="357"/>
      <c r="F502" s="54"/>
      <c r="H502" s="38">
        <v>0</v>
      </c>
      <c r="I502" s="30">
        <v>0</v>
      </c>
      <c r="M502" s="2">
        <v>485</v>
      </c>
    </row>
    <row r="503" spans="2:13" ht="12.75" hidden="1">
      <c r="B503" s="357"/>
      <c r="F503" s="54"/>
      <c r="H503" s="38">
        <v>0</v>
      </c>
      <c r="I503" s="30">
        <v>0</v>
      </c>
      <c r="M503" s="2">
        <v>485</v>
      </c>
    </row>
    <row r="504" spans="2:13" ht="12.75" hidden="1">
      <c r="B504" s="357"/>
      <c r="F504" s="54"/>
      <c r="H504" s="38">
        <v>0</v>
      </c>
      <c r="I504" s="30">
        <v>0</v>
      </c>
      <c r="M504" s="2">
        <v>485</v>
      </c>
    </row>
    <row r="505" spans="2:13" ht="12.75" hidden="1">
      <c r="B505" s="357"/>
      <c r="F505" s="54"/>
      <c r="H505" s="38">
        <v>0</v>
      </c>
      <c r="I505" s="30">
        <v>0</v>
      </c>
      <c r="M505" s="2">
        <v>485</v>
      </c>
    </row>
    <row r="506" spans="2:13" ht="12.75" hidden="1">
      <c r="B506" s="357"/>
      <c r="F506" s="54"/>
      <c r="H506" s="38">
        <v>0</v>
      </c>
      <c r="I506" s="30">
        <v>0</v>
      </c>
      <c r="M506" s="2">
        <v>485</v>
      </c>
    </row>
    <row r="507" spans="2:13" ht="12.75" hidden="1">
      <c r="B507" s="357"/>
      <c r="F507" s="54"/>
      <c r="H507" s="38">
        <v>0</v>
      </c>
      <c r="I507" s="30">
        <v>0</v>
      </c>
      <c r="M507" s="2">
        <v>485</v>
      </c>
    </row>
    <row r="508" spans="2:13" ht="12.75" hidden="1">
      <c r="B508" s="357"/>
      <c r="F508" s="54"/>
      <c r="H508" s="38">
        <v>0</v>
      </c>
      <c r="I508" s="30">
        <v>0</v>
      </c>
      <c r="M508" s="2">
        <v>485</v>
      </c>
    </row>
    <row r="509" spans="2:13" ht="12.75" hidden="1">
      <c r="B509" s="357"/>
      <c r="F509" s="54"/>
      <c r="H509" s="38">
        <v>0</v>
      </c>
      <c r="I509" s="30">
        <v>0</v>
      </c>
      <c r="M509" s="2">
        <v>485</v>
      </c>
    </row>
    <row r="510" spans="2:13" ht="12.75" hidden="1">
      <c r="B510" s="357"/>
      <c r="F510" s="54"/>
      <c r="H510" s="38">
        <v>0</v>
      </c>
      <c r="I510" s="30">
        <v>0</v>
      </c>
      <c r="M510" s="2">
        <v>485</v>
      </c>
    </row>
    <row r="511" spans="2:13" ht="12.75" hidden="1">
      <c r="B511" s="357"/>
      <c r="F511" s="54"/>
      <c r="H511" s="38">
        <v>0</v>
      </c>
      <c r="I511" s="30">
        <v>0</v>
      </c>
      <c r="M511" s="2">
        <v>485</v>
      </c>
    </row>
    <row r="512" spans="2:13" ht="12.75" hidden="1">
      <c r="B512" s="357"/>
      <c r="F512" s="54"/>
      <c r="H512" s="38">
        <v>0</v>
      </c>
      <c r="I512" s="30">
        <v>0</v>
      </c>
      <c r="M512" s="2">
        <v>485</v>
      </c>
    </row>
    <row r="513" spans="2:13" ht="12.75" hidden="1">
      <c r="B513" s="357"/>
      <c r="F513" s="54"/>
      <c r="H513" s="38">
        <v>0</v>
      </c>
      <c r="I513" s="30">
        <v>0</v>
      </c>
      <c r="M513" s="2">
        <v>485</v>
      </c>
    </row>
    <row r="514" spans="2:13" ht="12.75" hidden="1">
      <c r="B514" s="357"/>
      <c r="F514" s="54"/>
      <c r="H514" s="38">
        <v>0</v>
      </c>
      <c r="I514" s="30">
        <v>0</v>
      </c>
      <c r="M514" s="2">
        <v>485</v>
      </c>
    </row>
    <row r="515" spans="2:13" ht="12.75" hidden="1">
      <c r="B515" s="357"/>
      <c r="F515" s="54"/>
      <c r="H515" s="38">
        <v>0</v>
      </c>
      <c r="I515" s="30">
        <v>0</v>
      </c>
      <c r="M515" s="2">
        <v>485</v>
      </c>
    </row>
    <row r="516" spans="2:13" ht="12.75" hidden="1">
      <c r="B516" s="357"/>
      <c r="F516" s="54"/>
      <c r="H516" s="38">
        <v>0</v>
      </c>
      <c r="I516" s="30">
        <v>0</v>
      </c>
      <c r="M516" s="2">
        <v>485</v>
      </c>
    </row>
    <row r="517" spans="2:13" ht="12.75" hidden="1">
      <c r="B517" s="357"/>
      <c r="F517" s="54"/>
      <c r="H517" s="38">
        <v>0</v>
      </c>
      <c r="I517" s="30">
        <v>0</v>
      </c>
      <c r="M517" s="2">
        <v>485</v>
      </c>
    </row>
    <row r="518" spans="2:13" ht="12.75" hidden="1">
      <c r="B518" s="357"/>
      <c r="F518" s="54"/>
      <c r="H518" s="38">
        <v>0</v>
      </c>
      <c r="I518" s="30">
        <v>0</v>
      </c>
      <c r="M518" s="2">
        <v>485</v>
      </c>
    </row>
    <row r="519" spans="2:13" ht="12.75" hidden="1">
      <c r="B519" s="357"/>
      <c r="F519" s="54"/>
      <c r="H519" s="38">
        <v>0</v>
      </c>
      <c r="I519" s="30">
        <v>0</v>
      </c>
      <c r="M519" s="2">
        <v>485</v>
      </c>
    </row>
    <row r="520" spans="2:13" ht="12.75" hidden="1">
      <c r="B520" s="357"/>
      <c r="F520" s="54"/>
      <c r="H520" s="38">
        <v>0</v>
      </c>
      <c r="I520" s="30">
        <v>0</v>
      </c>
      <c r="M520" s="2">
        <v>485</v>
      </c>
    </row>
    <row r="521" spans="2:13" ht="12.75" hidden="1">
      <c r="B521" s="357"/>
      <c r="F521" s="54"/>
      <c r="H521" s="38">
        <v>0</v>
      </c>
      <c r="I521" s="30">
        <v>0</v>
      </c>
      <c r="M521" s="2">
        <v>485</v>
      </c>
    </row>
    <row r="522" spans="2:13" ht="12.75" hidden="1">
      <c r="B522" s="357"/>
      <c r="F522" s="54"/>
      <c r="H522" s="38">
        <v>0</v>
      </c>
      <c r="I522" s="30">
        <v>0</v>
      </c>
      <c r="M522" s="2">
        <v>485</v>
      </c>
    </row>
    <row r="523" spans="2:13" ht="12.75" hidden="1">
      <c r="B523" s="357"/>
      <c r="F523" s="54"/>
      <c r="H523" s="38">
        <v>0</v>
      </c>
      <c r="I523" s="30">
        <v>0</v>
      </c>
      <c r="M523" s="2">
        <v>485</v>
      </c>
    </row>
    <row r="524" spans="2:13" ht="12.75" hidden="1">
      <c r="B524" s="357"/>
      <c r="F524" s="54"/>
      <c r="H524" s="38">
        <v>0</v>
      </c>
      <c r="I524" s="30">
        <v>0</v>
      </c>
      <c r="M524" s="2">
        <v>485</v>
      </c>
    </row>
    <row r="525" spans="2:13" ht="12.75" hidden="1">
      <c r="B525" s="357"/>
      <c r="F525" s="54"/>
      <c r="H525" s="38">
        <v>0</v>
      </c>
      <c r="I525" s="30">
        <v>0</v>
      </c>
      <c r="M525" s="2">
        <v>485</v>
      </c>
    </row>
    <row r="526" spans="2:13" ht="12.75" hidden="1">
      <c r="B526" s="357"/>
      <c r="F526" s="54"/>
      <c r="H526" s="38">
        <v>0</v>
      </c>
      <c r="I526" s="30">
        <v>0</v>
      </c>
      <c r="M526" s="2">
        <v>485</v>
      </c>
    </row>
    <row r="527" spans="2:13" ht="12.75" hidden="1">
      <c r="B527" s="357"/>
      <c r="F527" s="54"/>
      <c r="H527" s="38">
        <v>0</v>
      </c>
      <c r="I527" s="30">
        <v>0</v>
      </c>
      <c r="M527" s="2">
        <v>485</v>
      </c>
    </row>
    <row r="528" spans="2:13" ht="12.75" hidden="1">
      <c r="B528" s="357"/>
      <c r="F528" s="54"/>
      <c r="H528" s="38">
        <v>0</v>
      </c>
      <c r="I528" s="30">
        <v>0</v>
      </c>
      <c r="M528" s="2">
        <v>485</v>
      </c>
    </row>
    <row r="529" spans="2:13" ht="12.75" hidden="1">
      <c r="B529" s="357"/>
      <c r="F529" s="54"/>
      <c r="H529" s="38">
        <v>0</v>
      </c>
      <c r="I529" s="30">
        <v>0</v>
      </c>
      <c r="M529" s="2">
        <v>485</v>
      </c>
    </row>
    <row r="530" spans="2:13" ht="12.75" hidden="1">
      <c r="B530" s="357"/>
      <c r="F530" s="54"/>
      <c r="H530" s="38">
        <v>0</v>
      </c>
      <c r="I530" s="30">
        <v>0</v>
      </c>
      <c r="M530" s="2">
        <v>485</v>
      </c>
    </row>
    <row r="531" spans="2:13" ht="12.75" hidden="1">
      <c r="B531" s="357"/>
      <c r="F531" s="54"/>
      <c r="H531" s="38">
        <v>0</v>
      </c>
      <c r="I531" s="30">
        <v>0</v>
      </c>
      <c r="M531" s="2">
        <v>485</v>
      </c>
    </row>
    <row r="532" spans="2:13" ht="12.75" hidden="1">
      <c r="B532" s="357"/>
      <c r="F532" s="54"/>
      <c r="H532" s="38">
        <v>0</v>
      </c>
      <c r="I532" s="30">
        <v>0</v>
      </c>
      <c r="M532" s="2">
        <v>485</v>
      </c>
    </row>
    <row r="533" spans="2:13" ht="12.75" hidden="1">
      <c r="B533" s="357"/>
      <c r="F533" s="54"/>
      <c r="H533" s="38">
        <v>0</v>
      </c>
      <c r="I533" s="30">
        <v>0</v>
      </c>
      <c r="M533" s="2">
        <v>485</v>
      </c>
    </row>
    <row r="534" spans="2:13" ht="12.75" hidden="1">
      <c r="B534" s="357"/>
      <c r="F534" s="54"/>
      <c r="H534" s="38">
        <v>0</v>
      </c>
      <c r="I534" s="30">
        <v>0</v>
      </c>
      <c r="M534" s="2">
        <v>485</v>
      </c>
    </row>
    <row r="535" spans="2:13" ht="12.75" hidden="1">
      <c r="B535" s="357"/>
      <c r="F535" s="54"/>
      <c r="H535" s="38">
        <v>0</v>
      </c>
      <c r="I535" s="30">
        <v>0</v>
      </c>
      <c r="M535" s="2">
        <v>485</v>
      </c>
    </row>
    <row r="536" spans="2:13" ht="12.75" hidden="1">
      <c r="B536" s="357"/>
      <c r="F536" s="54"/>
      <c r="H536" s="38">
        <v>0</v>
      </c>
      <c r="I536" s="30">
        <v>0</v>
      </c>
      <c r="M536" s="2">
        <v>485</v>
      </c>
    </row>
    <row r="537" spans="2:13" ht="12.75" hidden="1">
      <c r="B537" s="357"/>
      <c r="F537" s="54"/>
      <c r="H537" s="38">
        <v>0</v>
      </c>
      <c r="I537" s="30">
        <v>0</v>
      </c>
      <c r="M537" s="2">
        <v>485</v>
      </c>
    </row>
    <row r="538" spans="2:13" ht="12.75" hidden="1">
      <c r="B538" s="357"/>
      <c r="F538" s="54"/>
      <c r="H538" s="38">
        <v>0</v>
      </c>
      <c r="I538" s="30">
        <v>0</v>
      </c>
      <c r="M538" s="2">
        <v>485</v>
      </c>
    </row>
    <row r="539" spans="2:13" ht="12.75" hidden="1">
      <c r="B539" s="357"/>
      <c r="F539" s="54"/>
      <c r="H539" s="38">
        <v>0</v>
      </c>
      <c r="I539" s="30">
        <v>0</v>
      </c>
      <c r="M539" s="2">
        <v>485</v>
      </c>
    </row>
    <row r="540" spans="2:13" ht="12.75" hidden="1">
      <c r="B540" s="357"/>
      <c r="F540" s="54"/>
      <c r="H540" s="38">
        <v>0</v>
      </c>
      <c r="I540" s="30">
        <v>0</v>
      </c>
      <c r="M540" s="2">
        <v>485</v>
      </c>
    </row>
    <row r="541" spans="2:13" ht="12.75" hidden="1">
      <c r="B541" s="357"/>
      <c r="F541" s="54"/>
      <c r="H541" s="38">
        <v>0</v>
      </c>
      <c r="I541" s="30">
        <v>0</v>
      </c>
      <c r="M541" s="2">
        <v>485</v>
      </c>
    </row>
    <row r="542" spans="2:13" ht="12.75" hidden="1">
      <c r="B542" s="357"/>
      <c r="F542" s="54"/>
      <c r="H542" s="38">
        <v>0</v>
      </c>
      <c r="I542" s="30">
        <v>0</v>
      </c>
      <c r="M542" s="2">
        <v>485</v>
      </c>
    </row>
    <row r="543" spans="2:13" ht="12.75" hidden="1">
      <c r="B543" s="357"/>
      <c r="F543" s="54"/>
      <c r="H543" s="38">
        <v>0</v>
      </c>
      <c r="I543" s="30">
        <v>0</v>
      </c>
      <c r="M543" s="2">
        <v>485</v>
      </c>
    </row>
    <row r="544" spans="2:13" ht="12.75" hidden="1">
      <c r="B544" s="357"/>
      <c r="F544" s="54"/>
      <c r="H544" s="38">
        <v>0</v>
      </c>
      <c r="I544" s="30">
        <v>0</v>
      </c>
      <c r="M544" s="2">
        <v>485</v>
      </c>
    </row>
    <row r="545" spans="2:13" ht="12.75" hidden="1">
      <c r="B545" s="357"/>
      <c r="F545" s="54"/>
      <c r="H545" s="38">
        <v>0</v>
      </c>
      <c r="I545" s="30">
        <v>0</v>
      </c>
      <c r="M545" s="2">
        <v>485</v>
      </c>
    </row>
    <row r="546" spans="2:13" ht="12.75" hidden="1">
      <c r="B546" s="357"/>
      <c r="F546" s="54"/>
      <c r="H546" s="38">
        <v>0</v>
      </c>
      <c r="I546" s="30">
        <v>0</v>
      </c>
      <c r="M546" s="2">
        <v>485</v>
      </c>
    </row>
    <row r="547" spans="2:13" ht="12.75" hidden="1">
      <c r="B547" s="357"/>
      <c r="F547" s="54"/>
      <c r="H547" s="38">
        <v>0</v>
      </c>
      <c r="I547" s="30">
        <v>0</v>
      </c>
      <c r="M547" s="2">
        <v>485</v>
      </c>
    </row>
    <row r="548" spans="2:13" ht="12.75" hidden="1">
      <c r="B548" s="357"/>
      <c r="F548" s="54"/>
      <c r="H548" s="38">
        <v>0</v>
      </c>
      <c r="I548" s="30">
        <v>0</v>
      </c>
      <c r="M548" s="2">
        <v>485</v>
      </c>
    </row>
    <row r="549" spans="2:13" ht="13.5" hidden="1" thickBot="1">
      <c r="B549" s="364"/>
      <c r="F549" s="54"/>
      <c r="H549" s="38">
        <v>0</v>
      </c>
      <c r="I549" s="30">
        <v>0</v>
      </c>
      <c r="M549" s="2">
        <v>485</v>
      </c>
    </row>
    <row r="550" spans="2:13" ht="13.5" hidden="1" thickBot="1">
      <c r="B550" s="365">
        <v>24223984</v>
      </c>
      <c r="F550" s="54"/>
      <c r="H550" s="38">
        <v>0</v>
      </c>
      <c r="I550" s="30">
        <v>0</v>
      </c>
      <c r="M550" s="2">
        <v>485</v>
      </c>
    </row>
    <row r="551" spans="2:13" ht="12.75" hidden="1">
      <c r="B551" s="366"/>
      <c r="F551" s="54"/>
      <c r="H551" s="38">
        <v>0</v>
      </c>
      <c r="I551" s="30">
        <v>0</v>
      </c>
      <c r="M551" s="2">
        <v>485</v>
      </c>
    </row>
    <row r="552" spans="1:13" ht="13.5" hidden="1" thickBot="1">
      <c r="A552" s="3"/>
      <c r="B552" s="365"/>
      <c r="C552" s="3"/>
      <c r="D552" s="3"/>
      <c r="E552" s="3"/>
      <c r="F552" s="101"/>
      <c r="G552" s="36"/>
      <c r="H552" s="38">
        <v>0</v>
      </c>
      <c r="I552" s="30">
        <v>0</v>
      </c>
      <c r="M552" s="2">
        <v>485</v>
      </c>
    </row>
    <row r="553" spans="2:13" ht="12.75" hidden="1">
      <c r="B553" s="357"/>
      <c r="F553" s="54"/>
      <c r="H553" s="38">
        <v>0</v>
      </c>
      <c r="I553" s="30">
        <v>0</v>
      </c>
      <c r="M553" s="2">
        <v>485</v>
      </c>
    </row>
    <row r="554" spans="2:13" ht="12.75" hidden="1">
      <c r="B554" s="357">
        <v>0</v>
      </c>
      <c r="C554" s="1" t="s">
        <v>0</v>
      </c>
      <c r="E554" s="1" t="s">
        <v>2</v>
      </c>
      <c r="F554" s="54"/>
      <c r="H554" s="38">
        <v>0</v>
      </c>
      <c r="I554" s="30">
        <v>0</v>
      </c>
      <c r="M554" s="2">
        <v>485</v>
      </c>
    </row>
    <row r="555" spans="2:13" ht="12.75" hidden="1">
      <c r="B555" s="357">
        <v>0</v>
      </c>
      <c r="C555" s="1" t="s">
        <v>1</v>
      </c>
      <c r="E555" s="1" t="s">
        <v>2</v>
      </c>
      <c r="F555" s="54"/>
      <c r="H555" s="38">
        <v>0</v>
      </c>
      <c r="I555" s="30">
        <v>0</v>
      </c>
      <c r="M555" s="2">
        <v>485</v>
      </c>
    </row>
    <row r="556" spans="2:13" ht="12.75" hidden="1">
      <c r="B556" s="357"/>
      <c r="F556" s="54"/>
      <c r="H556" s="38">
        <v>0</v>
      </c>
      <c r="I556" s="30">
        <v>0</v>
      </c>
      <c r="M556" s="2">
        <v>485</v>
      </c>
    </row>
    <row r="557" spans="2:13" ht="12.75" hidden="1">
      <c r="B557" s="357"/>
      <c r="F557" s="54"/>
      <c r="H557" s="38">
        <v>0</v>
      </c>
      <c r="I557" s="30">
        <v>0</v>
      </c>
      <c r="M557" s="2">
        <v>485</v>
      </c>
    </row>
    <row r="558" spans="2:13" ht="12.75" hidden="1">
      <c r="B558" s="357">
        <v>0</v>
      </c>
      <c r="F558" s="54"/>
      <c r="H558" s="38">
        <v>0</v>
      </c>
      <c r="I558" s="30">
        <v>0</v>
      </c>
      <c r="M558" s="2">
        <v>485</v>
      </c>
    </row>
    <row r="559" spans="2:13" ht="12.75" hidden="1">
      <c r="B559" s="357">
        <v>0</v>
      </c>
      <c r="F559" s="54"/>
      <c r="H559" s="38">
        <v>0</v>
      </c>
      <c r="I559" s="30">
        <v>0</v>
      </c>
      <c r="M559" s="2">
        <v>485</v>
      </c>
    </row>
    <row r="560" spans="2:13" ht="12.75" hidden="1">
      <c r="B560" s="357">
        <v>0</v>
      </c>
      <c r="F560" s="54"/>
      <c r="H560" s="38">
        <v>0</v>
      </c>
      <c r="I560" s="30">
        <v>0</v>
      </c>
      <c r="M560" s="2">
        <v>485</v>
      </c>
    </row>
    <row r="561" spans="2:13" ht="12.75" hidden="1">
      <c r="B561" s="357">
        <v>0</v>
      </c>
      <c r="F561" s="54"/>
      <c r="H561" s="38">
        <v>0</v>
      </c>
      <c r="I561" s="30">
        <v>0</v>
      </c>
      <c r="M561" s="2">
        <v>485</v>
      </c>
    </row>
    <row r="562" spans="2:13" ht="12.75" hidden="1">
      <c r="B562" s="357">
        <v>0</v>
      </c>
      <c r="F562" s="54"/>
      <c r="H562" s="38">
        <v>0</v>
      </c>
      <c r="I562" s="30">
        <v>0</v>
      </c>
      <c r="M562" s="2">
        <v>485</v>
      </c>
    </row>
    <row r="563" spans="2:13" ht="12.75" hidden="1">
      <c r="B563" s="357">
        <v>0</v>
      </c>
      <c r="F563" s="54"/>
      <c r="H563" s="38">
        <v>0</v>
      </c>
      <c r="I563" s="30">
        <v>0</v>
      </c>
      <c r="M563" s="2">
        <v>485</v>
      </c>
    </row>
    <row r="564" spans="2:13" ht="12.75" hidden="1">
      <c r="B564" s="357">
        <v>0</v>
      </c>
      <c r="F564" s="54"/>
      <c r="H564" s="38">
        <v>0</v>
      </c>
      <c r="I564" s="30">
        <v>0</v>
      </c>
      <c r="M564" s="2">
        <v>485</v>
      </c>
    </row>
    <row r="565" spans="2:13" ht="12.75" hidden="1">
      <c r="B565" s="357">
        <v>0</v>
      </c>
      <c r="F565" s="54"/>
      <c r="H565" s="38">
        <v>0</v>
      </c>
      <c r="I565" s="30">
        <v>0</v>
      </c>
      <c r="M565" s="2">
        <v>485</v>
      </c>
    </row>
    <row r="566" spans="2:13" ht="12.75" hidden="1">
      <c r="B566" s="357">
        <v>0</v>
      </c>
      <c r="F566" s="54"/>
      <c r="H566" s="38">
        <v>0</v>
      </c>
      <c r="I566" s="30">
        <v>0</v>
      </c>
      <c r="M566" s="2">
        <v>485</v>
      </c>
    </row>
    <row r="567" spans="2:13" ht="12.75" hidden="1">
      <c r="B567" s="357">
        <v>0</v>
      </c>
      <c r="F567" s="54"/>
      <c r="H567" s="38">
        <v>0</v>
      </c>
      <c r="I567" s="30">
        <v>0</v>
      </c>
      <c r="M567" s="2">
        <v>485</v>
      </c>
    </row>
    <row r="568" spans="2:13" ht="12.75" hidden="1">
      <c r="B568" s="357">
        <v>0</v>
      </c>
      <c r="F568" s="54"/>
      <c r="H568" s="38">
        <v>0</v>
      </c>
      <c r="I568" s="30">
        <v>0</v>
      </c>
      <c r="M568" s="2">
        <v>485</v>
      </c>
    </row>
    <row r="569" spans="2:13" ht="12.75" hidden="1">
      <c r="B569" s="357">
        <v>0</v>
      </c>
      <c r="F569" s="54"/>
      <c r="H569" s="38">
        <v>0</v>
      </c>
      <c r="I569" s="30">
        <v>0</v>
      </c>
      <c r="M569" s="2">
        <v>485</v>
      </c>
    </row>
    <row r="570" spans="2:13" ht="12.75" hidden="1">
      <c r="B570" s="357">
        <v>0</v>
      </c>
      <c r="F570" s="54"/>
      <c r="H570" s="38">
        <v>0</v>
      </c>
      <c r="I570" s="30">
        <v>0</v>
      </c>
      <c r="M570" s="2">
        <v>485</v>
      </c>
    </row>
    <row r="571" spans="2:13" ht="12.75" hidden="1">
      <c r="B571" s="357">
        <v>0</v>
      </c>
      <c r="F571" s="54"/>
      <c r="H571" s="38">
        <v>0</v>
      </c>
      <c r="I571" s="30">
        <v>0</v>
      </c>
      <c r="M571" s="2">
        <v>485</v>
      </c>
    </row>
    <row r="572" spans="2:13" ht="12.75" hidden="1">
      <c r="B572" s="357"/>
      <c r="F572" s="54"/>
      <c r="H572" s="38">
        <v>0</v>
      </c>
      <c r="I572" s="30">
        <v>0</v>
      </c>
      <c r="M572" s="2">
        <v>485</v>
      </c>
    </row>
    <row r="573" spans="2:13" ht="13.5" hidden="1" thickBot="1">
      <c r="B573" s="365"/>
      <c r="F573" s="54"/>
      <c r="H573" s="38">
        <v>0</v>
      </c>
      <c r="I573" s="30">
        <v>0</v>
      </c>
      <c r="M573" s="2">
        <v>485</v>
      </c>
    </row>
    <row r="574" spans="2:13" ht="13.5" hidden="1" thickBot="1">
      <c r="B574" s="367"/>
      <c r="F574" s="54"/>
      <c r="H574" s="38">
        <v>0</v>
      </c>
      <c r="I574" s="30">
        <v>0</v>
      </c>
      <c r="M574" s="2">
        <v>485</v>
      </c>
    </row>
    <row r="575" spans="2:13" ht="12.75">
      <c r="B575" s="357"/>
      <c r="F575" s="54"/>
      <c r="H575" s="38">
        <v>0</v>
      </c>
      <c r="I575" s="30">
        <v>0</v>
      </c>
      <c r="M575" s="2">
        <v>485</v>
      </c>
    </row>
    <row r="576" spans="2:13" ht="12.75">
      <c r="B576" s="357"/>
      <c r="F576" s="54"/>
      <c r="H576" s="38">
        <v>0</v>
      </c>
      <c r="I576" s="30">
        <v>0</v>
      </c>
      <c r="M576" s="2">
        <v>485</v>
      </c>
    </row>
    <row r="577" spans="2:13" ht="12.75">
      <c r="B577" s="357"/>
      <c r="F577" s="54"/>
      <c r="H577" s="38">
        <v>0</v>
      </c>
      <c r="I577" s="30">
        <v>0</v>
      </c>
      <c r="M577" s="2">
        <v>485</v>
      </c>
    </row>
    <row r="578" spans="2:13" ht="12.75">
      <c r="B578" s="357"/>
      <c r="F578" s="54"/>
      <c r="H578" s="38">
        <v>0</v>
      </c>
      <c r="I578" s="30">
        <v>0</v>
      </c>
      <c r="M578" s="2">
        <v>485</v>
      </c>
    </row>
    <row r="579" spans="1:13" ht="13.5" thickBot="1">
      <c r="A579" s="69"/>
      <c r="B579" s="356">
        <v>474400</v>
      </c>
      <c r="C579" s="69"/>
      <c r="D579" s="79" t="s">
        <v>19</v>
      </c>
      <c r="E579" s="72"/>
      <c r="F579" s="73"/>
      <c r="G579" s="74"/>
      <c r="H579" s="75">
        <v>0</v>
      </c>
      <c r="I579" s="76">
        <v>978.1443298969073</v>
      </c>
      <c r="J579" s="77"/>
      <c r="K579" s="77"/>
      <c r="L579" s="77"/>
      <c r="M579" s="2">
        <v>485</v>
      </c>
    </row>
    <row r="580" spans="2:13" ht="12.75">
      <c r="B580" s="357"/>
      <c r="D580" s="20"/>
      <c r="F580" s="54"/>
      <c r="H580" s="8">
        <v>0</v>
      </c>
      <c r="I580" s="30">
        <v>0</v>
      </c>
      <c r="M580" s="2">
        <v>485</v>
      </c>
    </row>
    <row r="581" spans="2:13" ht="12.75">
      <c r="B581" s="357"/>
      <c r="D581" s="20"/>
      <c r="F581" s="54"/>
      <c r="H581" s="8">
        <v>0</v>
      </c>
      <c r="I581" s="30">
        <v>0</v>
      </c>
      <c r="M581" s="2">
        <v>485</v>
      </c>
    </row>
    <row r="582" spans="1:13" s="88" customFormat="1" ht="12.75">
      <c r="A582" s="19"/>
      <c r="B582" s="358">
        <v>164400</v>
      </c>
      <c r="C582" s="82" t="s">
        <v>120</v>
      </c>
      <c r="D582" s="83" t="s">
        <v>117</v>
      </c>
      <c r="E582" s="82" t="s">
        <v>30</v>
      </c>
      <c r="F582" s="84" t="s">
        <v>107</v>
      </c>
      <c r="G582" s="85" t="s">
        <v>63</v>
      </c>
      <c r="H582" s="86"/>
      <c r="I582" s="87">
        <v>338.96907216494844</v>
      </c>
      <c r="J582" s="87"/>
      <c r="K582" s="87"/>
      <c r="M582" s="2">
        <v>485</v>
      </c>
    </row>
    <row r="583" spans="2:13" ht="12.75">
      <c r="B583" s="357"/>
      <c r="F583" s="54"/>
      <c r="M583" s="2">
        <v>485</v>
      </c>
    </row>
    <row r="584" spans="1:13" s="88" customFormat="1" ht="12.75">
      <c r="A584" s="19"/>
      <c r="B584" s="358">
        <v>310000</v>
      </c>
      <c r="C584" s="19" t="s">
        <v>241</v>
      </c>
      <c r="D584" s="19"/>
      <c r="E584" s="19"/>
      <c r="F584" s="90"/>
      <c r="G584" s="26"/>
      <c r="H584" s="89">
        <v>0</v>
      </c>
      <c r="I584" s="87">
        <v>639.1752577319587</v>
      </c>
      <c r="M584" s="2">
        <v>485</v>
      </c>
    </row>
    <row r="585" spans="1:13" s="23" customFormat="1" ht="12.75">
      <c r="A585" s="20"/>
      <c r="B585" s="38"/>
      <c r="C585" s="20"/>
      <c r="D585" s="20"/>
      <c r="E585" s="20"/>
      <c r="F585" s="91"/>
      <c r="G585" s="39"/>
      <c r="H585" s="8">
        <v>0</v>
      </c>
      <c r="I585" s="30">
        <v>0</v>
      </c>
      <c r="M585" s="2">
        <v>485</v>
      </c>
    </row>
    <row r="586" spans="1:13" s="23" customFormat="1" ht="12.75">
      <c r="A586" s="20"/>
      <c r="B586" s="38"/>
      <c r="C586" s="20"/>
      <c r="D586" s="20"/>
      <c r="E586" s="20"/>
      <c r="F586" s="91"/>
      <c r="G586" s="39"/>
      <c r="H586" s="8">
        <v>0</v>
      </c>
      <c r="I586" s="30">
        <v>0</v>
      </c>
      <c r="M586" s="2">
        <v>485</v>
      </c>
    </row>
    <row r="587" spans="1:13" s="23" customFormat="1" ht="12.75">
      <c r="A587" s="20"/>
      <c r="B587" s="38"/>
      <c r="C587" s="20"/>
      <c r="D587" s="20"/>
      <c r="E587" s="20"/>
      <c r="F587" s="91"/>
      <c r="G587" s="39"/>
      <c r="H587" s="8">
        <v>0</v>
      </c>
      <c r="I587" s="30">
        <v>0</v>
      </c>
      <c r="M587" s="2">
        <v>485</v>
      </c>
    </row>
    <row r="588" spans="2:13" ht="12.75">
      <c r="B588" s="41"/>
      <c r="C588" s="20"/>
      <c r="D588" s="20"/>
      <c r="E588" s="20"/>
      <c r="F588" s="39"/>
      <c r="H588" s="8">
        <v>0</v>
      </c>
      <c r="I588" s="30">
        <v>0</v>
      </c>
      <c r="M588" s="2">
        <v>485</v>
      </c>
    </row>
    <row r="589" spans="1:13" ht="13.5" thickBot="1">
      <c r="A589" s="69"/>
      <c r="B589" s="70">
        <v>1914845</v>
      </c>
      <c r="C589" s="72"/>
      <c r="D589" s="104" t="s">
        <v>267</v>
      </c>
      <c r="E589" s="69"/>
      <c r="F589" s="105"/>
      <c r="G589" s="106"/>
      <c r="H589" s="75"/>
      <c r="I589" s="76">
        <v>3948.134020618557</v>
      </c>
      <c r="J589" s="77"/>
      <c r="K589" s="77"/>
      <c r="L589" s="77"/>
      <c r="M589" s="2">
        <v>485</v>
      </c>
    </row>
    <row r="590" spans="2:13" ht="12.75">
      <c r="B590" s="50"/>
      <c r="D590" s="20"/>
      <c r="H590" s="8">
        <v>0</v>
      </c>
      <c r="I590" s="30">
        <v>0</v>
      </c>
      <c r="M590" s="2">
        <v>485</v>
      </c>
    </row>
    <row r="591" spans="2:13" ht="12.75">
      <c r="B591" s="41"/>
      <c r="D591" s="20"/>
      <c r="G591" s="40"/>
      <c r="H591" s="8">
        <v>0</v>
      </c>
      <c r="I591" s="30">
        <v>0</v>
      </c>
      <c r="M591" s="2">
        <v>485</v>
      </c>
    </row>
    <row r="592" spans="1:13" s="88" customFormat="1" ht="12.75">
      <c r="A592" s="19"/>
      <c r="B592" s="368">
        <v>231000</v>
      </c>
      <c r="C592" s="19" t="s">
        <v>33</v>
      </c>
      <c r="D592" s="19"/>
      <c r="E592" s="19"/>
      <c r="F592" s="26"/>
      <c r="G592" s="26"/>
      <c r="H592" s="89">
        <v>0</v>
      </c>
      <c r="I592" s="87">
        <v>476.2886597938144</v>
      </c>
      <c r="M592" s="2">
        <v>485</v>
      </c>
    </row>
    <row r="593" spans="2:13" ht="12.75">
      <c r="B593" s="369"/>
      <c r="H593" s="8">
        <v>0</v>
      </c>
      <c r="I593" s="30">
        <v>0</v>
      </c>
      <c r="M593" s="2">
        <v>485</v>
      </c>
    </row>
    <row r="594" spans="1:14" s="115" customFormat="1" ht="12.75">
      <c r="A594" s="109"/>
      <c r="B594" s="374">
        <v>2000</v>
      </c>
      <c r="C594" s="109"/>
      <c r="D594" s="109"/>
      <c r="E594" s="111" t="s">
        <v>358</v>
      </c>
      <c r="F594" s="112"/>
      <c r="G594" s="112"/>
      <c r="H594" s="113">
        <v>0</v>
      </c>
      <c r="I594" s="114">
        <v>4.123711340206185</v>
      </c>
      <c r="L594" s="116"/>
      <c r="M594" s="2">
        <v>485</v>
      </c>
      <c r="N594" s="117"/>
    </row>
    <row r="595" spans="2:13" ht="12.75">
      <c r="B595" s="369"/>
      <c r="H595" s="8">
        <v>0</v>
      </c>
      <c r="I595" s="30">
        <v>0</v>
      </c>
      <c r="M595" s="2">
        <v>485</v>
      </c>
    </row>
    <row r="596" spans="1:13" s="115" customFormat="1" ht="12.75">
      <c r="A596" s="109"/>
      <c r="B596" s="374">
        <v>141300</v>
      </c>
      <c r="C596" s="109" t="s">
        <v>437</v>
      </c>
      <c r="D596" s="109"/>
      <c r="E596" s="109"/>
      <c r="F596" s="112"/>
      <c r="G596" s="112"/>
      <c r="H596" s="113">
        <v>0</v>
      </c>
      <c r="I596" s="114">
        <v>291.340206185567</v>
      </c>
      <c r="M596" s="2">
        <v>485</v>
      </c>
    </row>
    <row r="597" spans="1:13" s="23" customFormat="1" ht="12.75">
      <c r="A597" s="20"/>
      <c r="B597" s="233"/>
      <c r="C597" s="20"/>
      <c r="D597" s="20"/>
      <c r="E597" s="20"/>
      <c r="F597" s="39"/>
      <c r="G597" s="39"/>
      <c r="H597" s="8">
        <v>0</v>
      </c>
      <c r="I597" s="30">
        <v>0</v>
      </c>
      <c r="M597" s="2">
        <v>485</v>
      </c>
    </row>
    <row r="598" spans="1:13" s="115" customFormat="1" ht="12.75">
      <c r="A598" s="109"/>
      <c r="B598" s="374">
        <v>184250</v>
      </c>
      <c r="C598" s="111"/>
      <c r="D598" s="111"/>
      <c r="E598" s="111" t="s">
        <v>439</v>
      </c>
      <c r="F598" s="123"/>
      <c r="G598" s="123"/>
      <c r="H598" s="113">
        <v>0</v>
      </c>
      <c r="I598" s="114">
        <v>379.89690721649487</v>
      </c>
      <c r="K598" s="124"/>
      <c r="M598" s="2">
        <v>485</v>
      </c>
    </row>
    <row r="599" spans="1:13" s="23" customFormat="1" ht="12.75">
      <c r="A599" s="20"/>
      <c r="B599" s="233"/>
      <c r="C599" s="42"/>
      <c r="D599" s="42"/>
      <c r="E599" s="42"/>
      <c r="F599" s="40"/>
      <c r="G599" s="40"/>
      <c r="H599" s="8">
        <v>0</v>
      </c>
      <c r="I599" s="30">
        <v>0</v>
      </c>
      <c r="M599" s="2">
        <v>485</v>
      </c>
    </row>
    <row r="600" spans="1:13" s="115" customFormat="1" ht="12.75">
      <c r="A600" s="109"/>
      <c r="B600" s="374">
        <v>125500</v>
      </c>
      <c r="C600" s="111" t="s">
        <v>443</v>
      </c>
      <c r="D600" s="111"/>
      <c r="E600" s="111"/>
      <c r="F600" s="123"/>
      <c r="G600" s="123"/>
      <c r="H600" s="113">
        <v>0</v>
      </c>
      <c r="I600" s="114">
        <v>258.7628865979381</v>
      </c>
      <c r="K600" s="124"/>
      <c r="M600" s="2">
        <v>485</v>
      </c>
    </row>
    <row r="601" spans="1:13" s="23" customFormat="1" ht="12.75">
      <c r="A601" s="20"/>
      <c r="B601" s="233"/>
      <c r="C601" s="20"/>
      <c r="D601" s="20"/>
      <c r="E601" s="20"/>
      <c r="F601" s="40"/>
      <c r="G601" s="39"/>
      <c r="H601" s="38">
        <v>0</v>
      </c>
      <c r="I601" s="30">
        <v>0</v>
      </c>
      <c r="K601" s="121"/>
      <c r="M601" s="2">
        <v>485</v>
      </c>
    </row>
    <row r="602" spans="1:13" s="124" customFormat="1" ht="12.75">
      <c r="A602" s="111"/>
      <c r="B602" s="374">
        <v>79000</v>
      </c>
      <c r="C602" s="111" t="s">
        <v>462</v>
      </c>
      <c r="D602" s="111"/>
      <c r="E602" s="111"/>
      <c r="F602" s="123"/>
      <c r="G602" s="123"/>
      <c r="H602" s="110">
        <v>0</v>
      </c>
      <c r="I602" s="129">
        <v>162.88659793814432</v>
      </c>
      <c r="M602" s="2">
        <v>485</v>
      </c>
    </row>
    <row r="603" spans="1:13" s="23" customFormat="1" ht="12.75">
      <c r="A603" s="20"/>
      <c r="B603" s="233"/>
      <c r="C603" s="20"/>
      <c r="D603" s="20"/>
      <c r="E603" s="20"/>
      <c r="F603" s="39"/>
      <c r="G603" s="39"/>
      <c r="H603" s="38">
        <v>0</v>
      </c>
      <c r="I603" s="92">
        <v>0</v>
      </c>
      <c r="M603" s="2">
        <v>485</v>
      </c>
    </row>
    <row r="604" spans="1:13" s="115" customFormat="1" ht="12.75">
      <c r="A604" s="109"/>
      <c r="B604" s="374">
        <v>8275</v>
      </c>
      <c r="C604" s="109"/>
      <c r="D604" s="109"/>
      <c r="E604" s="111" t="s">
        <v>463</v>
      </c>
      <c r="F604" s="112"/>
      <c r="G604" s="112"/>
      <c r="H604" s="113">
        <v>0</v>
      </c>
      <c r="I604" s="114">
        <v>17.061855670103093</v>
      </c>
      <c r="M604" s="2">
        <v>485</v>
      </c>
    </row>
    <row r="605" spans="1:13" s="23" customFormat="1" ht="12.75">
      <c r="A605" s="20"/>
      <c r="B605" s="233"/>
      <c r="C605" s="20"/>
      <c r="D605" s="20"/>
      <c r="E605" s="20"/>
      <c r="F605" s="39"/>
      <c r="G605" s="39"/>
      <c r="H605" s="38">
        <v>0</v>
      </c>
      <c r="I605" s="92">
        <v>0</v>
      </c>
      <c r="M605" s="2">
        <v>485</v>
      </c>
    </row>
    <row r="606" spans="1:13" s="115" customFormat="1" ht="12.75">
      <c r="A606" s="109"/>
      <c r="B606" s="374">
        <v>1000</v>
      </c>
      <c r="C606" s="111" t="s">
        <v>480</v>
      </c>
      <c r="D606" s="109"/>
      <c r="E606" s="109"/>
      <c r="F606" s="112"/>
      <c r="G606" s="112"/>
      <c r="H606" s="113">
        <v>0</v>
      </c>
      <c r="I606" s="114">
        <v>2.0618556701030926</v>
      </c>
      <c r="M606" s="2">
        <v>485</v>
      </c>
    </row>
    <row r="607" spans="1:13" s="23" customFormat="1" ht="12.75">
      <c r="A607" s="20"/>
      <c r="B607" s="41"/>
      <c r="C607" s="20"/>
      <c r="D607" s="20"/>
      <c r="E607" s="20"/>
      <c r="F607" s="39"/>
      <c r="G607" s="39"/>
      <c r="H607" s="38">
        <v>0</v>
      </c>
      <c r="I607" s="92">
        <v>0</v>
      </c>
      <c r="M607" s="2">
        <v>485</v>
      </c>
    </row>
    <row r="608" spans="1:13" s="115" customFormat="1" ht="12.75">
      <c r="A608" s="109"/>
      <c r="B608" s="445">
        <v>290000</v>
      </c>
      <c r="C608" s="111" t="s">
        <v>483</v>
      </c>
      <c r="D608" s="109"/>
      <c r="E608" s="109"/>
      <c r="F608" s="112"/>
      <c r="G608" s="112"/>
      <c r="H608" s="113">
        <v>0</v>
      </c>
      <c r="I608" s="114">
        <v>597.9381443298969</v>
      </c>
      <c r="M608" s="2">
        <v>485</v>
      </c>
    </row>
    <row r="609" spans="2:13" ht="12.75">
      <c r="B609" s="50"/>
      <c r="H609" s="38">
        <v>0</v>
      </c>
      <c r="I609" s="92">
        <v>0</v>
      </c>
      <c r="M609" s="2">
        <v>485</v>
      </c>
    </row>
    <row r="610" spans="1:13" ht="12.75">
      <c r="A610" s="19"/>
      <c r="B610" s="368">
        <v>852520</v>
      </c>
      <c r="C610" s="19" t="s">
        <v>498</v>
      </c>
      <c r="D610" s="19"/>
      <c r="E610" s="19"/>
      <c r="F610" s="90"/>
      <c r="G610" s="26"/>
      <c r="H610" s="89">
        <v>0</v>
      </c>
      <c r="I610" s="87">
        <v>1757.7731958762886</v>
      </c>
      <c r="J610" s="88"/>
      <c r="K610" s="88"/>
      <c r="L610" s="88"/>
      <c r="M610" s="2">
        <v>485</v>
      </c>
    </row>
    <row r="611" spans="1:13" s="23" customFormat="1" ht="12.75">
      <c r="A611" s="20"/>
      <c r="B611" s="41"/>
      <c r="C611" s="20"/>
      <c r="D611" s="20"/>
      <c r="E611" s="20"/>
      <c r="F611" s="91"/>
      <c r="G611" s="39"/>
      <c r="H611" s="38">
        <v>0</v>
      </c>
      <c r="I611" s="92">
        <v>0</v>
      </c>
      <c r="M611" s="2">
        <v>485</v>
      </c>
    </row>
    <row r="612" spans="1:13" s="23" customFormat="1" ht="12.75">
      <c r="A612" s="20"/>
      <c r="B612" s="41"/>
      <c r="C612" s="20"/>
      <c r="D612" s="20"/>
      <c r="E612" s="20"/>
      <c r="F612" s="91"/>
      <c r="G612" s="39"/>
      <c r="H612" s="38">
        <v>0</v>
      </c>
      <c r="I612" s="92">
        <v>0</v>
      </c>
      <c r="M612" s="2">
        <v>485</v>
      </c>
    </row>
    <row r="613" spans="2:13" ht="12.75">
      <c r="B613" s="50"/>
      <c r="H613" s="38">
        <v>0</v>
      </c>
      <c r="I613" s="30">
        <v>0</v>
      </c>
      <c r="M613" s="2">
        <v>485</v>
      </c>
    </row>
    <row r="614" spans="4:13" ht="12.75">
      <c r="D614" s="20"/>
      <c r="H614" s="38">
        <v>0</v>
      </c>
      <c r="I614" s="30">
        <v>0</v>
      </c>
      <c r="M614" s="2">
        <v>485</v>
      </c>
    </row>
    <row r="615" spans="1:13" ht="13.5" thickBot="1">
      <c r="A615" s="69"/>
      <c r="B615" s="70">
        <v>1169100</v>
      </c>
      <c r="C615" s="72"/>
      <c r="D615" s="104" t="s">
        <v>21</v>
      </c>
      <c r="E615" s="69"/>
      <c r="F615" s="105"/>
      <c r="G615" s="106"/>
      <c r="H615" s="75"/>
      <c r="I615" s="76">
        <v>2410.5154639175257</v>
      </c>
      <c r="J615" s="77"/>
      <c r="K615" s="77"/>
      <c r="L615" s="77"/>
      <c r="M615" s="2">
        <v>485</v>
      </c>
    </row>
    <row r="616" spans="2:13" ht="12.75">
      <c r="B616" s="41"/>
      <c r="C616" s="42"/>
      <c r="D616" s="20"/>
      <c r="E616" s="42"/>
      <c r="G616" s="40"/>
      <c r="H616" s="8">
        <v>0</v>
      </c>
      <c r="I616" s="30">
        <v>0</v>
      </c>
      <c r="M616" s="2">
        <v>485</v>
      </c>
    </row>
    <row r="617" spans="2:13" ht="12.75">
      <c r="B617" s="43"/>
      <c r="C617" s="20"/>
      <c r="D617" s="20"/>
      <c r="E617" s="44"/>
      <c r="G617" s="45"/>
      <c r="H617" s="8">
        <v>0</v>
      </c>
      <c r="I617" s="30">
        <v>0</v>
      </c>
      <c r="M617" s="2">
        <v>485</v>
      </c>
    </row>
    <row r="618" spans="1:13" s="88" customFormat="1" ht="12.75">
      <c r="A618" s="19"/>
      <c r="B618" s="372">
        <v>168000</v>
      </c>
      <c r="C618" s="19" t="s">
        <v>33</v>
      </c>
      <c r="D618" s="19"/>
      <c r="E618" s="19"/>
      <c r="F618" s="26"/>
      <c r="G618" s="26"/>
      <c r="H618" s="89">
        <v>0</v>
      </c>
      <c r="I618" s="87">
        <v>346.3917525773196</v>
      </c>
      <c r="M618" s="2">
        <v>485</v>
      </c>
    </row>
    <row r="619" spans="2:13" ht="12.75">
      <c r="B619" s="371"/>
      <c r="H619" s="8">
        <v>0</v>
      </c>
      <c r="I619" s="30">
        <v>0</v>
      </c>
      <c r="M619" s="2">
        <v>485</v>
      </c>
    </row>
    <row r="620" spans="1:13" s="136" customFormat="1" ht="12.75">
      <c r="A620" s="137"/>
      <c r="B620" s="372">
        <v>2400</v>
      </c>
      <c r="C620" s="137" t="s">
        <v>1</v>
      </c>
      <c r="D620" s="137"/>
      <c r="E620" s="137"/>
      <c r="F620" s="138"/>
      <c r="G620" s="138"/>
      <c r="H620" s="89">
        <v>0</v>
      </c>
      <c r="I620" s="87">
        <v>4.948453608247423</v>
      </c>
      <c r="M620" s="2">
        <v>485</v>
      </c>
    </row>
    <row r="621" spans="1:13" ht="12.75">
      <c r="A621" s="139"/>
      <c r="B621" s="140"/>
      <c r="C621" s="139"/>
      <c r="D621" s="141"/>
      <c r="E621" s="139"/>
      <c r="F621" s="142"/>
      <c r="G621" s="142"/>
      <c r="H621" s="8">
        <v>0</v>
      </c>
      <c r="I621" s="30">
        <v>0</v>
      </c>
      <c r="J621" s="143"/>
      <c r="K621" s="143"/>
      <c r="L621" s="143"/>
      <c r="M621" s="2">
        <v>485</v>
      </c>
    </row>
    <row r="622" spans="1:13" s="88" customFormat="1" ht="12.75">
      <c r="A622" s="19"/>
      <c r="B622" s="436">
        <v>152075</v>
      </c>
      <c r="C622" s="19"/>
      <c r="D622" s="19"/>
      <c r="E622" s="19" t="s">
        <v>579</v>
      </c>
      <c r="F622" s="26"/>
      <c r="G622" s="26"/>
      <c r="H622" s="89">
        <v>0</v>
      </c>
      <c r="I622" s="87">
        <v>313.55670103092785</v>
      </c>
      <c r="M622" s="2">
        <v>485</v>
      </c>
    </row>
    <row r="623" spans="8:13" ht="12.75">
      <c r="H623" s="8">
        <v>0</v>
      </c>
      <c r="I623" s="30">
        <v>0</v>
      </c>
      <c r="M623" s="2">
        <v>485</v>
      </c>
    </row>
    <row r="624" spans="2:13" ht="12.75">
      <c r="B624" s="12"/>
      <c r="H624" s="8">
        <v>0</v>
      </c>
      <c r="I624" s="30">
        <v>0</v>
      </c>
      <c r="M624" s="2">
        <v>485</v>
      </c>
    </row>
    <row r="625" spans="2:13" ht="12.75">
      <c r="B625" s="12"/>
      <c r="H625" s="8">
        <v>0</v>
      </c>
      <c r="I625" s="30">
        <v>0</v>
      </c>
      <c r="M625" s="2">
        <v>485</v>
      </c>
    </row>
    <row r="626" spans="2:13" ht="12.75">
      <c r="B626" s="12"/>
      <c r="H626" s="8">
        <v>0</v>
      </c>
      <c r="I626" s="30">
        <v>0</v>
      </c>
      <c r="M626" s="2">
        <v>485</v>
      </c>
    </row>
    <row r="627" spans="1:13" s="88" customFormat="1" ht="12.75">
      <c r="A627" s="19"/>
      <c r="B627" s="434">
        <v>220000</v>
      </c>
      <c r="C627" s="144" t="s">
        <v>582</v>
      </c>
      <c r="D627" s="19"/>
      <c r="E627" s="19"/>
      <c r="F627" s="26"/>
      <c r="G627" s="26"/>
      <c r="H627" s="89">
        <v>-220000</v>
      </c>
      <c r="I627" s="87">
        <v>453.6082474226804</v>
      </c>
      <c r="M627" s="2">
        <v>485</v>
      </c>
    </row>
    <row r="628" spans="1:13" s="23" customFormat="1" ht="12.75">
      <c r="A628" s="20"/>
      <c r="B628" s="473" t="s">
        <v>887</v>
      </c>
      <c r="C628" s="20"/>
      <c r="D628" s="20"/>
      <c r="E628" s="20"/>
      <c r="F628" s="39"/>
      <c r="G628" s="91"/>
      <c r="H628" s="38"/>
      <c r="I628" s="92">
        <v>0</v>
      </c>
      <c r="M628" s="2">
        <v>485</v>
      </c>
    </row>
    <row r="629" spans="2:13" ht="12.75">
      <c r="B629" s="233"/>
      <c r="C629" s="145"/>
      <c r="D629" s="146"/>
      <c r="E629" s="147"/>
      <c r="F629" s="148"/>
      <c r="G629" s="149"/>
      <c r="H629" s="8">
        <v>0</v>
      </c>
      <c r="I629" s="30">
        <v>0</v>
      </c>
      <c r="M629" s="2">
        <v>485</v>
      </c>
    </row>
    <row r="630" spans="1:13" s="88" customFormat="1" ht="12.75">
      <c r="A630" s="19"/>
      <c r="B630" s="368">
        <v>10000</v>
      </c>
      <c r="C630" s="151"/>
      <c r="D630" s="152"/>
      <c r="E630" s="153" t="s">
        <v>584</v>
      </c>
      <c r="F630" s="154"/>
      <c r="G630" s="155"/>
      <c r="H630" s="89"/>
      <c r="I630" s="87">
        <v>20.61855670103093</v>
      </c>
      <c r="M630" s="2">
        <v>485</v>
      </c>
    </row>
    <row r="631" spans="2:13" ht="12.75">
      <c r="B631" s="233"/>
      <c r="C631" s="145"/>
      <c r="D631" s="146"/>
      <c r="E631" s="147"/>
      <c r="F631" s="148"/>
      <c r="G631" s="150"/>
      <c r="H631" s="8">
        <v>0</v>
      </c>
      <c r="I631" s="30">
        <v>0</v>
      </c>
      <c r="M631" s="2">
        <v>485</v>
      </c>
    </row>
    <row r="632" spans="1:13" s="88" customFormat="1" ht="12.75">
      <c r="A632" s="19"/>
      <c r="B632" s="368">
        <v>10000</v>
      </c>
      <c r="C632" s="19"/>
      <c r="D632" s="19"/>
      <c r="E632" s="153" t="s">
        <v>862</v>
      </c>
      <c r="F632" s="26"/>
      <c r="G632" s="26"/>
      <c r="H632" s="89"/>
      <c r="I632" s="87">
        <v>20.61855670103093</v>
      </c>
      <c r="M632" s="2">
        <v>485</v>
      </c>
    </row>
    <row r="633" spans="2:13" ht="12.75">
      <c r="B633" s="369"/>
      <c r="H633" s="8">
        <v>0</v>
      </c>
      <c r="I633" s="30">
        <v>0</v>
      </c>
      <c r="M633" s="2">
        <v>485</v>
      </c>
    </row>
    <row r="634" spans="1:13" s="88" customFormat="1" ht="12.75">
      <c r="A634" s="19"/>
      <c r="B634" s="368">
        <v>80000</v>
      </c>
      <c r="C634" s="19"/>
      <c r="D634" s="19"/>
      <c r="E634" s="153" t="s">
        <v>588</v>
      </c>
      <c r="F634" s="26"/>
      <c r="G634" s="26"/>
      <c r="H634" s="89"/>
      <c r="I634" s="87">
        <v>164.94845360824743</v>
      </c>
      <c r="M634" s="2">
        <v>485</v>
      </c>
    </row>
    <row r="635" spans="2:13" ht="12.75">
      <c r="B635" s="369"/>
      <c r="H635" s="8">
        <v>0</v>
      </c>
      <c r="I635" s="30">
        <v>0</v>
      </c>
      <c r="M635" s="2">
        <v>485</v>
      </c>
    </row>
    <row r="636" spans="1:13" s="88" customFormat="1" ht="12.75">
      <c r="A636" s="19"/>
      <c r="B636" s="368">
        <v>100000</v>
      </c>
      <c r="C636" s="19"/>
      <c r="D636" s="19"/>
      <c r="E636" s="153" t="s">
        <v>593</v>
      </c>
      <c r="F636" s="26"/>
      <c r="G636" s="26"/>
      <c r="H636" s="89"/>
      <c r="I636" s="87">
        <v>206.18556701030928</v>
      </c>
      <c r="M636" s="2">
        <v>485</v>
      </c>
    </row>
    <row r="637" spans="2:13" ht="12.75">
      <c r="B637" s="369"/>
      <c r="H637" s="8">
        <v>0</v>
      </c>
      <c r="I637" s="30">
        <v>0</v>
      </c>
      <c r="M637" s="2">
        <v>485</v>
      </c>
    </row>
    <row r="638" spans="1:13" s="88" customFormat="1" ht="12.75">
      <c r="A638" s="19"/>
      <c r="B638" s="368">
        <v>20000</v>
      </c>
      <c r="C638" s="19"/>
      <c r="D638" s="19"/>
      <c r="E638" s="153" t="s">
        <v>863</v>
      </c>
      <c r="F638" s="26"/>
      <c r="G638" s="26"/>
      <c r="H638" s="89"/>
      <c r="I638" s="87">
        <v>41.23711340206186</v>
      </c>
      <c r="M638" s="2">
        <v>485</v>
      </c>
    </row>
    <row r="639" spans="8:13" ht="12.75">
      <c r="H639" s="8">
        <v>0</v>
      </c>
      <c r="I639" s="30">
        <v>0</v>
      </c>
      <c r="M639" s="2">
        <v>485</v>
      </c>
    </row>
    <row r="640" spans="8:13" ht="12.75">
      <c r="H640" s="8">
        <v>0</v>
      </c>
      <c r="I640" s="30">
        <v>0</v>
      </c>
      <c r="M640" s="2">
        <v>485</v>
      </c>
    </row>
    <row r="641" spans="8:13" ht="12.75">
      <c r="H641" s="8">
        <v>0</v>
      </c>
      <c r="I641" s="30">
        <v>0</v>
      </c>
      <c r="M641" s="2">
        <v>485</v>
      </c>
    </row>
    <row r="642" spans="8:13" ht="12.75">
      <c r="H642" s="8">
        <v>0</v>
      </c>
      <c r="I642" s="30">
        <v>0</v>
      </c>
      <c r="M642" s="2">
        <v>485</v>
      </c>
    </row>
    <row r="643" spans="1:13" s="88" customFormat="1" ht="12.75">
      <c r="A643" s="19"/>
      <c r="B643" s="439">
        <v>5000</v>
      </c>
      <c r="C643" s="144" t="s">
        <v>598</v>
      </c>
      <c r="D643" s="19"/>
      <c r="E643" s="19"/>
      <c r="F643" s="26"/>
      <c r="G643" s="26"/>
      <c r="H643" s="89">
        <v>-5000</v>
      </c>
      <c r="I643" s="87">
        <v>10.309278350515465</v>
      </c>
      <c r="M643" s="2">
        <v>485</v>
      </c>
    </row>
    <row r="644" spans="2:13" ht="12.75">
      <c r="B644" s="440"/>
      <c r="H644" s="8">
        <v>0</v>
      </c>
      <c r="I644" s="30">
        <v>0</v>
      </c>
      <c r="M644" s="2">
        <v>485</v>
      </c>
    </row>
    <row r="645" spans="2:13" ht="12.75">
      <c r="B645" s="440"/>
      <c r="H645" s="8">
        <v>0</v>
      </c>
      <c r="I645" s="30">
        <v>0</v>
      </c>
      <c r="M645" s="2">
        <v>485</v>
      </c>
    </row>
    <row r="646" spans="1:13" s="88" customFormat="1" ht="12.75">
      <c r="A646" s="19"/>
      <c r="B646" s="441">
        <v>5000</v>
      </c>
      <c r="C646" s="19"/>
      <c r="D646" s="19"/>
      <c r="E646" s="19" t="s">
        <v>599</v>
      </c>
      <c r="F646" s="26"/>
      <c r="G646" s="26"/>
      <c r="H646" s="89"/>
      <c r="I646" s="87">
        <v>10.309278350515465</v>
      </c>
      <c r="M646" s="2">
        <v>485</v>
      </c>
    </row>
    <row r="647" spans="2:13" ht="12.75">
      <c r="B647" s="440"/>
      <c r="H647" s="8">
        <v>0</v>
      </c>
      <c r="I647" s="30">
        <v>0</v>
      </c>
      <c r="M647" s="2">
        <v>485</v>
      </c>
    </row>
    <row r="648" spans="2:13" ht="12.75">
      <c r="B648" s="440"/>
      <c r="H648" s="8">
        <v>0</v>
      </c>
      <c r="I648" s="30">
        <v>0</v>
      </c>
      <c r="M648" s="2">
        <v>485</v>
      </c>
    </row>
    <row r="649" spans="2:13" ht="12.75">
      <c r="B649" s="440"/>
      <c r="H649" s="8">
        <v>0</v>
      </c>
      <c r="I649" s="30">
        <v>0</v>
      </c>
      <c r="M649" s="2">
        <v>485</v>
      </c>
    </row>
    <row r="650" spans="1:13" s="88" customFormat="1" ht="12.75">
      <c r="A650" s="19"/>
      <c r="B650" s="441">
        <v>46300</v>
      </c>
      <c r="C650" s="19"/>
      <c r="D650" s="19"/>
      <c r="E650" s="19" t="s">
        <v>463</v>
      </c>
      <c r="F650" s="26"/>
      <c r="G650" s="26"/>
      <c r="H650" s="89">
        <v>0</v>
      </c>
      <c r="I650" s="87">
        <v>95.4639175257732</v>
      </c>
      <c r="M650" s="2">
        <v>485</v>
      </c>
    </row>
    <row r="651" spans="2:13" ht="12.75">
      <c r="B651" s="440"/>
      <c r="H651" s="8">
        <v>0</v>
      </c>
      <c r="I651" s="30">
        <v>0</v>
      </c>
      <c r="M651" s="2">
        <v>485</v>
      </c>
    </row>
    <row r="652" spans="1:13" ht="12.75">
      <c r="A652" s="19"/>
      <c r="B652" s="441">
        <v>575325</v>
      </c>
      <c r="C652" s="19" t="s">
        <v>622</v>
      </c>
      <c r="D652" s="19"/>
      <c r="E652" s="19"/>
      <c r="F652" s="157"/>
      <c r="G652" s="26"/>
      <c r="H652" s="158">
        <v>0</v>
      </c>
      <c r="I652" s="87">
        <v>1186.2371134020618</v>
      </c>
      <c r="J652" s="88"/>
      <c r="K652" s="88"/>
      <c r="L652" s="88"/>
      <c r="M652" s="2">
        <v>485</v>
      </c>
    </row>
    <row r="653" spans="8:13" ht="12.75">
      <c r="H653" s="8">
        <v>0</v>
      </c>
      <c r="I653" s="30">
        <v>0</v>
      </c>
      <c r="M653" s="2">
        <v>485</v>
      </c>
    </row>
    <row r="654" spans="8:13" ht="12.75">
      <c r="H654" s="8">
        <v>0</v>
      </c>
      <c r="I654" s="30">
        <v>0</v>
      </c>
      <c r="M654" s="2">
        <v>485</v>
      </c>
    </row>
    <row r="655" spans="8:13" ht="12.75">
      <c r="H655" s="8">
        <v>0</v>
      </c>
      <c r="I655" s="30">
        <v>0</v>
      </c>
      <c r="M655" s="2">
        <v>485</v>
      </c>
    </row>
    <row r="656" spans="2:13" ht="12.75">
      <c r="B656" s="38"/>
      <c r="C656" s="20"/>
      <c r="D656" s="20"/>
      <c r="E656" s="20"/>
      <c r="F656" s="39"/>
      <c r="H656" s="8">
        <v>0</v>
      </c>
      <c r="I656" s="30">
        <v>0</v>
      </c>
      <c r="M656" s="2">
        <v>485</v>
      </c>
    </row>
    <row r="657" spans="1:13" ht="13.5" thickBot="1">
      <c r="A657" s="72"/>
      <c r="B657" s="78">
        <v>616996</v>
      </c>
      <c r="C657" s="72"/>
      <c r="D657" s="79" t="s">
        <v>22</v>
      </c>
      <c r="E657" s="69"/>
      <c r="F657" s="105"/>
      <c r="G657" s="106"/>
      <c r="H657" s="159">
        <v>-616996</v>
      </c>
      <c r="I657" s="160">
        <v>1272.156701030928</v>
      </c>
      <c r="J657" s="77"/>
      <c r="K657" s="77"/>
      <c r="L657" s="77"/>
      <c r="M657" s="2">
        <v>485</v>
      </c>
    </row>
    <row r="658" spans="2:13" ht="12.75">
      <c r="B658" s="38"/>
      <c r="D658" s="20"/>
      <c r="G658" s="40"/>
      <c r="H658" s="8">
        <v>0</v>
      </c>
      <c r="I658" s="30">
        <v>0</v>
      </c>
      <c r="M658" s="2">
        <v>485</v>
      </c>
    </row>
    <row r="659" spans="2:13" ht="12.75">
      <c r="B659" s="38"/>
      <c r="D659" s="20"/>
      <c r="G659" s="40"/>
      <c r="I659" s="30"/>
      <c r="M659" s="2">
        <v>485</v>
      </c>
    </row>
    <row r="660" spans="1:13" s="88" customFormat="1" ht="12.75">
      <c r="A660" s="19"/>
      <c r="B660" s="300">
        <v>459996</v>
      </c>
      <c r="C660" s="19" t="s">
        <v>865</v>
      </c>
      <c r="D660" s="19"/>
      <c r="E660" s="19" t="s">
        <v>866</v>
      </c>
      <c r="F660" s="26"/>
      <c r="G660" s="103"/>
      <c r="H660" s="89"/>
      <c r="I660" s="87">
        <v>948.4453608247422</v>
      </c>
      <c r="M660" s="2">
        <v>485</v>
      </c>
    </row>
    <row r="661" spans="2:13" ht="12.75">
      <c r="B661" s="297"/>
      <c r="D661" s="20"/>
      <c r="G661" s="40"/>
      <c r="I661" s="30"/>
      <c r="M661" s="2">
        <v>485</v>
      </c>
    </row>
    <row r="662" spans="2:13" ht="12.75">
      <c r="B662" s="297"/>
      <c r="C662" s="42"/>
      <c r="D662" s="20"/>
      <c r="E662" s="42"/>
      <c r="G662" s="40"/>
      <c r="H662" s="8">
        <v>0</v>
      </c>
      <c r="I662" s="30">
        <v>0</v>
      </c>
      <c r="M662" s="2">
        <v>485</v>
      </c>
    </row>
    <row r="663" spans="1:13" ht="12.75">
      <c r="A663" s="19"/>
      <c r="B663" s="300">
        <v>133940</v>
      </c>
      <c r="C663" s="19" t="s">
        <v>0</v>
      </c>
      <c r="D663" s="19"/>
      <c r="E663" s="19" t="s">
        <v>625</v>
      </c>
      <c r="F663" s="26"/>
      <c r="G663" s="26"/>
      <c r="H663" s="89">
        <v>0</v>
      </c>
      <c r="I663" s="87">
        <v>276.16494845360825</v>
      </c>
      <c r="J663" s="88"/>
      <c r="K663" s="88"/>
      <c r="L663" s="88"/>
      <c r="M663" s="2">
        <v>485</v>
      </c>
    </row>
    <row r="664" spans="2:13" ht="12.75">
      <c r="B664" s="293"/>
      <c r="D664" s="20"/>
      <c r="H664" s="8">
        <v>0</v>
      </c>
      <c r="I664" s="30">
        <v>0</v>
      </c>
      <c r="M664" s="2">
        <v>485</v>
      </c>
    </row>
    <row r="665" spans="1:13" s="88" customFormat="1" ht="12.75">
      <c r="A665" s="19"/>
      <c r="B665" s="300">
        <v>69000</v>
      </c>
      <c r="C665" s="19" t="s">
        <v>255</v>
      </c>
      <c r="D665" s="19"/>
      <c r="E665" s="19" t="s">
        <v>625</v>
      </c>
      <c r="F665" s="26"/>
      <c r="G665" s="26"/>
      <c r="H665" s="89">
        <v>0</v>
      </c>
      <c r="I665" s="87">
        <v>142.2680412371134</v>
      </c>
      <c r="M665" s="2">
        <v>485</v>
      </c>
    </row>
    <row r="666" spans="2:13" ht="12.75">
      <c r="B666" s="293"/>
      <c r="D666" s="20"/>
      <c r="H666" s="8">
        <v>0</v>
      </c>
      <c r="I666" s="30">
        <v>0</v>
      </c>
      <c r="M666" s="2">
        <v>485</v>
      </c>
    </row>
    <row r="667" spans="1:13" s="88" customFormat="1" ht="12.75">
      <c r="A667" s="19"/>
      <c r="B667" s="300">
        <v>101938</v>
      </c>
      <c r="C667" s="19" t="s">
        <v>439</v>
      </c>
      <c r="D667" s="19"/>
      <c r="E667" s="19" t="s">
        <v>625</v>
      </c>
      <c r="F667" s="26"/>
      <c r="G667" s="26"/>
      <c r="H667" s="89">
        <v>0</v>
      </c>
      <c r="I667" s="87">
        <v>210.18144329896907</v>
      </c>
      <c r="M667" s="2">
        <v>485</v>
      </c>
    </row>
    <row r="668" spans="2:13" ht="12.75">
      <c r="B668" s="293"/>
      <c r="D668" s="20"/>
      <c r="H668" s="8">
        <v>0</v>
      </c>
      <c r="I668" s="30">
        <v>0</v>
      </c>
      <c r="M668" s="2">
        <v>485</v>
      </c>
    </row>
    <row r="669" spans="1:13" s="88" customFormat="1" ht="12.75">
      <c r="A669" s="19"/>
      <c r="B669" s="300">
        <v>109838</v>
      </c>
      <c r="C669" s="19" t="s">
        <v>462</v>
      </c>
      <c r="D669" s="19"/>
      <c r="E669" s="19" t="s">
        <v>625</v>
      </c>
      <c r="F669" s="26"/>
      <c r="G669" s="26"/>
      <c r="H669" s="89">
        <v>0</v>
      </c>
      <c r="I669" s="87">
        <v>226.47010309278352</v>
      </c>
      <c r="M669" s="2">
        <v>485</v>
      </c>
    </row>
    <row r="670" spans="2:13" ht="12.75">
      <c r="B670" s="293"/>
      <c r="D670" s="20"/>
      <c r="H670" s="8">
        <v>0</v>
      </c>
      <c r="I670" s="30">
        <v>0</v>
      </c>
      <c r="M670" s="2">
        <v>485</v>
      </c>
    </row>
    <row r="671" spans="1:13" s="88" customFormat="1" ht="12.75">
      <c r="A671" s="19"/>
      <c r="B671" s="300">
        <v>45280</v>
      </c>
      <c r="C671" s="19" t="s">
        <v>463</v>
      </c>
      <c r="D671" s="19"/>
      <c r="E671" s="19" t="s">
        <v>625</v>
      </c>
      <c r="F671" s="26"/>
      <c r="G671" s="26"/>
      <c r="H671" s="89">
        <v>0</v>
      </c>
      <c r="I671" s="87">
        <v>93.36082474226804</v>
      </c>
      <c r="M671" s="2">
        <v>485</v>
      </c>
    </row>
    <row r="672" spans="8:13" ht="12.75">
      <c r="H672" s="8">
        <v>0</v>
      </c>
      <c r="I672" s="30">
        <v>0</v>
      </c>
      <c r="M672" s="2">
        <v>485</v>
      </c>
    </row>
    <row r="673" spans="9:13" ht="12.75">
      <c r="I673" s="30"/>
      <c r="M673" s="2"/>
    </row>
    <row r="674" spans="1:13" s="88" customFormat="1" ht="12.75">
      <c r="A674" s="19"/>
      <c r="B674" s="419">
        <v>32000</v>
      </c>
      <c r="C674" s="19" t="s">
        <v>0</v>
      </c>
      <c r="D674" s="19"/>
      <c r="E674" s="19" t="s">
        <v>682</v>
      </c>
      <c r="F674" s="26"/>
      <c r="G674" s="26"/>
      <c r="H674" s="89">
        <v>0</v>
      </c>
      <c r="I674" s="87">
        <v>65.97938144329896</v>
      </c>
      <c r="M674" s="2">
        <v>485</v>
      </c>
    </row>
    <row r="675" spans="2:13" ht="12.75">
      <c r="B675" s="9"/>
      <c r="H675" s="8">
        <v>0</v>
      </c>
      <c r="I675" s="30">
        <v>0</v>
      </c>
      <c r="M675" s="2">
        <v>485</v>
      </c>
    </row>
    <row r="676" spans="1:13" s="135" customFormat="1" ht="12.75">
      <c r="A676" s="137"/>
      <c r="B676" s="368">
        <v>75000</v>
      </c>
      <c r="C676" s="137" t="s">
        <v>1</v>
      </c>
      <c r="D676" s="137"/>
      <c r="E676" s="137"/>
      <c r="F676" s="165"/>
      <c r="G676" s="138"/>
      <c r="H676" s="166">
        <v>0</v>
      </c>
      <c r="I676" s="167">
        <v>154.63917525773195</v>
      </c>
      <c r="J676" s="136"/>
      <c r="K676" s="136"/>
      <c r="L676" s="136"/>
      <c r="M676" s="2">
        <v>485</v>
      </c>
    </row>
    <row r="677" spans="8:13" ht="12.75">
      <c r="H677" s="8">
        <v>0</v>
      </c>
      <c r="I677" s="30">
        <v>0</v>
      </c>
      <c r="M677" s="2">
        <v>485</v>
      </c>
    </row>
    <row r="678" spans="1:13" s="88" customFormat="1" ht="12.75">
      <c r="A678" s="19"/>
      <c r="B678" s="300">
        <v>50000</v>
      </c>
      <c r="C678" s="19"/>
      <c r="D678" s="19"/>
      <c r="E678" s="19" t="s">
        <v>685</v>
      </c>
      <c r="F678" s="26"/>
      <c r="G678" s="26"/>
      <c r="H678" s="89">
        <v>0</v>
      </c>
      <c r="I678" s="87">
        <v>103.09278350515464</v>
      </c>
      <c r="M678" s="2">
        <v>485</v>
      </c>
    </row>
    <row r="679" spans="2:13" ht="12.75">
      <c r="B679" s="11"/>
      <c r="H679" s="8">
        <v>0</v>
      </c>
      <c r="I679" s="30">
        <v>0</v>
      </c>
      <c r="M679" s="2">
        <v>485</v>
      </c>
    </row>
    <row r="680" spans="2:13" ht="12.75">
      <c r="B680" s="11"/>
      <c r="H680" s="8">
        <v>0</v>
      </c>
      <c r="I680" s="30">
        <v>0</v>
      </c>
      <c r="M680" s="2">
        <v>485</v>
      </c>
    </row>
    <row r="681" spans="8:13" ht="12.75">
      <c r="H681" s="8">
        <v>0</v>
      </c>
      <c r="I681" s="30">
        <v>0</v>
      </c>
      <c r="M681" s="2">
        <v>485</v>
      </c>
    </row>
    <row r="682" spans="2:13" ht="12.75">
      <c r="B682" s="41"/>
      <c r="C682" s="20"/>
      <c r="D682" s="20"/>
      <c r="E682" s="20"/>
      <c r="F682" s="39"/>
      <c r="H682" s="8">
        <v>0</v>
      </c>
      <c r="I682" s="30">
        <v>0</v>
      </c>
      <c r="M682" s="2">
        <v>485</v>
      </c>
    </row>
    <row r="683" spans="1:13" ht="13.5" thickBot="1">
      <c r="A683" s="72"/>
      <c r="B683" s="370">
        <v>857900</v>
      </c>
      <c r="C683" s="72"/>
      <c r="D683" s="79" t="s">
        <v>23</v>
      </c>
      <c r="E683" s="72"/>
      <c r="F683" s="105"/>
      <c r="G683" s="106"/>
      <c r="H683" s="159">
        <v>-857900</v>
      </c>
      <c r="I683" s="160">
        <v>1768.8659793814434</v>
      </c>
      <c r="J683" s="77"/>
      <c r="K683" s="77"/>
      <c r="L683" s="77"/>
      <c r="M683" s="2">
        <v>485</v>
      </c>
    </row>
    <row r="684" spans="2:13" ht="12.75">
      <c r="B684" s="233"/>
      <c r="D684" s="20"/>
      <c r="G684" s="40"/>
      <c r="H684" s="8">
        <v>0</v>
      </c>
      <c r="I684" s="30">
        <v>0</v>
      </c>
      <c r="M684" s="2">
        <v>485</v>
      </c>
    </row>
    <row r="685" spans="2:13" ht="12.75">
      <c r="B685" s="233"/>
      <c r="C685" s="42"/>
      <c r="D685" s="20"/>
      <c r="E685" s="42"/>
      <c r="G685" s="40"/>
      <c r="H685" s="8">
        <v>0</v>
      </c>
      <c r="I685" s="30">
        <v>0</v>
      </c>
      <c r="M685" s="2">
        <v>485</v>
      </c>
    </row>
    <row r="686" spans="1:13" s="88" customFormat="1" ht="12.75">
      <c r="A686" s="19"/>
      <c r="B686" s="368">
        <v>41000</v>
      </c>
      <c r="C686" s="19" t="s">
        <v>33</v>
      </c>
      <c r="D686" s="19"/>
      <c r="E686" s="19"/>
      <c r="F686" s="26"/>
      <c r="G686" s="26"/>
      <c r="H686" s="89">
        <v>0</v>
      </c>
      <c r="I686" s="87">
        <v>84.5360824742268</v>
      </c>
      <c r="M686" s="2">
        <v>485</v>
      </c>
    </row>
    <row r="687" spans="2:13" ht="12.75">
      <c r="B687" s="369"/>
      <c r="D687" s="20"/>
      <c r="H687" s="8">
        <v>0</v>
      </c>
      <c r="I687" s="30">
        <v>0</v>
      </c>
      <c r="M687" s="2">
        <v>485</v>
      </c>
    </row>
    <row r="688" spans="1:13" s="88" customFormat="1" ht="12.75">
      <c r="A688" s="19"/>
      <c r="B688" s="368">
        <v>16900</v>
      </c>
      <c r="C688" s="19"/>
      <c r="D688" s="19"/>
      <c r="E688" s="19" t="s">
        <v>439</v>
      </c>
      <c r="F688" s="26"/>
      <c r="G688" s="26"/>
      <c r="H688" s="89">
        <v>0</v>
      </c>
      <c r="I688" s="87">
        <v>34.845360824742265</v>
      </c>
      <c r="M688" s="2">
        <v>485</v>
      </c>
    </row>
    <row r="689" spans="2:13" ht="12.75">
      <c r="B689" s="369"/>
      <c r="D689" s="20"/>
      <c r="H689" s="8">
        <v>0</v>
      </c>
      <c r="I689" s="30">
        <v>0</v>
      </c>
      <c r="M689" s="2">
        <v>485</v>
      </c>
    </row>
    <row r="690" spans="1:13" ht="12.75">
      <c r="A690" s="19"/>
      <c r="B690" s="368">
        <v>800000</v>
      </c>
      <c r="C690" s="19" t="s">
        <v>622</v>
      </c>
      <c r="D690" s="19"/>
      <c r="E690" s="19"/>
      <c r="F690" s="157"/>
      <c r="G690" s="26"/>
      <c r="H690" s="89">
        <v>0</v>
      </c>
      <c r="I690" s="87">
        <v>1649.4845360824743</v>
      </c>
      <c r="J690" s="88"/>
      <c r="K690" s="88"/>
      <c r="L690" s="88"/>
      <c r="M690" s="2">
        <v>485</v>
      </c>
    </row>
    <row r="691" spans="2:13" ht="12.75">
      <c r="B691" s="50"/>
      <c r="D691" s="20"/>
      <c r="H691" s="8">
        <v>0</v>
      </c>
      <c r="I691" s="30">
        <v>0</v>
      </c>
      <c r="M691" s="2">
        <v>485</v>
      </c>
    </row>
    <row r="692" spans="2:13" ht="12.75">
      <c r="B692" s="50"/>
      <c r="D692" s="20"/>
      <c r="H692" s="8">
        <v>0</v>
      </c>
      <c r="I692" s="30">
        <v>0</v>
      </c>
      <c r="M692" s="2">
        <v>485</v>
      </c>
    </row>
    <row r="693" spans="2:13" ht="12.75">
      <c r="B693" s="50"/>
      <c r="D693" s="20"/>
      <c r="H693" s="8">
        <v>0</v>
      </c>
      <c r="I693" s="30">
        <v>0</v>
      </c>
      <c r="M693" s="2">
        <v>485</v>
      </c>
    </row>
    <row r="694" spans="2:13" ht="12.75">
      <c r="B694" s="50"/>
      <c r="D694" s="20"/>
      <c r="H694" s="8">
        <v>0</v>
      </c>
      <c r="I694" s="30">
        <v>0</v>
      </c>
      <c r="M694" s="2">
        <v>485</v>
      </c>
    </row>
    <row r="695" spans="1:13" ht="13.5" thickBot="1">
      <c r="A695" s="72"/>
      <c r="B695" s="78">
        <v>1380607</v>
      </c>
      <c r="C695" s="69"/>
      <c r="D695" s="71" t="s">
        <v>463</v>
      </c>
      <c r="E695" s="69"/>
      <c r="F695" s="105"/>
      <c r="G695" s="106"/>
      <c r="H695" s="159">
        <v>-1380607</v>
      </c>
      <c r="I695" s="76">
        <v>2846.6123711340206</v>
      </c>
      <c r="J695" s="77"/>
      <c r="K695" s="77"/>
      <c r="L695" s="77"/>
      <c r="M695" s="2">
        <v>485</v>
      </c>
    </row>
    <row r="696" spans="2:13" ht="12.75">
      <c r="B696" s="50"/>
      <c r="D696" s="20"/>
      <c r="H696" s="8">
        <v>0</v>
      </c>
      <c r="I696" s="30">
        <v>0</v>
      </c>
      <c r="M696" s="2">
        <v>485</v>
      </c>
    </row>
    <row r="697" spans="2:13" ht="12.75">
      <c r="B697" s="50"/>
      <c r="D697" s="20"/>
      <c r="H697" s="8">
        <v>0</v>
      </c>
      <c r="I697" s="30">
        <v>0</v>
      </c>
      <c r="M697" s="2">
        <v>485</v>
      </c>
    </row>
    <row r="698" spans="1:13" s="88" customFormat="1" ht="12.75">
      <c r="A698" s="19"/>
      <c r="B698" s="368">
        <v>106500</v>
      </c>
      <c r="C698" s="19" t="s">
        <v>33</v>
      </c>
      <c r="D698" s="19"/>
      <c r="E698" s="19"/>
      <c r="F698" s="26"/>
      <c r="G698" s="26"/>
      <c r="H698" s="89">
        <v>0</v>
      </c>
      <c r="I698" s="87">
        <v>219.58762886597938</v>
      </c>
      <c r="M698" s="2">
        <v>485</v>
      </c>
    </row>
    <row r="699" spans="2:13" ht="12.75">
      <c r="B699" s="369"/>
      <c r="H699" s="8">
        <v>0</v>
      </c>
      <c r="I699" s="30">
        <v>0</v>
      </c>
      <c r="M699" s="2">
        <v>485</v>
      </c>
    </row>
    <row r="700" spans="1:13" s="88" customFormat="1" ht="12.75">
      <c r="A700" s="19"/>
      <c r="B700" s="368">
        <v>69850</v>
      </c>
      <c r="C700" s="19"/>
      <c r="D700" s="19"/>
      <c r="E700" s="19" t="s">
        <v>439</v>
      </c>
      <c r="F700" s="26"/>
      <c r="G700" s="26"/>
      <c r="H700" s="89">
        <v>0</v>
      </c>
      <c r="I700" s="87">
        <v>144.02061855670104</v>
      </c>
      <c r="M700" s="2">
        <v>485</v>
      </c>
    </row>
    <row r="701" spans="2:13" ht="12.75">
      <c r="B701" s="50"/>
      <c r="H701" s="8">
        <v>0</v>
      </c>
      <c r="I701" s="30">
        <v>0</v>
      </c>
      <c r="M701" s="2">
        <v>485</v>
      </c>
    </row>
    <row r="702" spans="1:13" s="88" customFormat="1" ht="12.75">
      <c r="A702" s="19"/>
      <c r="B702" s="368">
        <v>222550</v>
      </c>
      <c r="C702" s="19"/>
      <c r="D702" s="19"/>
      <c r="E702" s="19" t="s">
        <v>463</v>
      </c>
      <c r="F702" s="26"/>
      <c r="G702" s="26"/>
      <c r="H702" s="89">
        <v>0</v>
      </c>
      <c r="I702" s="87">
        <v>458.8659793814433</v>
      </c>
      <c r="M702" s="2">
        <v>485</v>
      </c>
    </row>
    <row r="703" spans="2:13" ht="12.75">
      <c r="B703" s="50"/>
      <c r="H703" s="8">
        <v>0</v>
      </c>
      <c r="I703" s="30">
        <v>0</v>
      </c>
      <c r="M703" s="2">
        <v>485</v>
      </c>
    </row>
    <row r="704" spans="1:13" s="88" customFormat="1" ht="12.75">
      <c r="A704" s="19"/>
      <c r="B704" s="368">
        <v>53290</v>
      </c>
      <c r="C704" s="19" t="s">
        <v>781</v>
      </c>
      <c r="D704" s="19"/>
      <c r="E704" s="19"/>
      <c r="F704" s="26"/>
      <c r="G704" s="26"/>
      <c r="H704" s="89">
        <v>0</v>
      </c>
      <c r="I704" s="87">
        <v>109.87628865979381</v>
      </c>
      <c r="M704" s="2">
        <v>485</v>
      </c>
    </row>
    <row r="705" spans="2:13" ht="12.75">
      <c r="B705" s="50"/>
      <c r="H705" s="8">
        <v>0</v>
      </c>
      <c r="I705" s="30">
        <v>0</v>
      </c>
      <c r="M705" s="2">
        <v>485</v>
      </c>
    </row>
    <row r="706" spans="1:14" ht="12.75">
      <c r="A706" s="19"/>
      <c r="B706" s="379">
        <v>10362</v>
      </c>
      <c r="C706" s="19" t="s">
        <v>806</v>
      </c>
      <c r="D706" s="19"/>
      <c r="E706" s="19"/>
      <c r="F706" s="157"/>
      <c r="G706" s="26"/>
      <c r="H706" s="89">
        <v>0</v>
      </c>
      <c r="I706" s="87">
        <v>21.364948453608246</v>
      </c>
      <c r="J706" s="88"/>
      <c r="K706" s="88"/>
      <c r="L706" s="88"/>
      <c r="M706" s="2">
        <v>485</v>
      </c>
      <c r="N706" s="48"/>
    </row>
    <row r="707" spans="2:14" ht="12.75">
      <c r="B707" s="50"/>
      <c r="F707" s="54"/>
      <c r="H707" s="8">
        <v>0</v>
      </c>
      <c r="I707" s="92">
        <v>0</v>
      </c>
      <c r="M707" s="2">
        <v>485</v>
      </c>
      <c r="N707" s="48"/>
    </row>
    <row r="708" spans="1:13" ht="12.75">
      <c r="A708" s="19"/>
      <c r="B708" s="81">
        <v>452155</v>
      </c>
      <c r="C708" s="19"/>
      <c r="D708" s="19"/>
      <c r="E708" s="19" t="s">
        <v>810</v>
      </c>
      <c r="F708" s="90"/>
      <c r="G708" s="26"/>
      <c r="H708" s="89">
        <v>0</v>
      </c>
      <c r="I708" s="87">
        <v>932.2783505154639</v>
      </c>
      <c r="J708" s="88"/>
      <c r="K708" s="88"/>
      <c r="L708" s="88"/>
      <c r="M708" s="2">
        <v>485</v>
      </c>
    </row>
    <row r="709" spans="1:13" s="23" customFormat="1" ht="12.75">
      <c r="A709" s="20"/>
      <c r="B709" s="41"/>
      <c r="C709" s="20"/>
      <c r="D709" s="20"/>
      <c r="E709" s="20"/>
      <c r="F709" s="91"/>
      <c r="G709" s="39"/>
      <c r="H709" s="38"/>
      <c r="I709" s="92"/>
      <c r="M709" s="49"/>
    </row>
    <row r="710" spans="1:13" s="88" customFormat="1" ht="12.75">
      <c r="A710" s="19"/>
      <c r="B710" s="300">
        <v>100000</v>
      </c>
      <c r="C710" s="19"/>
      <c r="D710" s="19"/>
      <c r="E710" s="437" t="s">
        <v>881</v>
      </c>
      <c r="F710" s="90"/>
      <c r="G710" s="26"/>
      <c r="H710" s="89">
        <v>-100000</v>
      </c>
      <c r="I710" s="87">
        <v>206.18556701030928</v>
      </c>
      <c r="M710" s="438">
        <v>485</v>
      </c>
    </row>
    <row r="711" spans="2:13" ht="12.75">
      <c r="B711" s="50"/>
      <c r="F711" s="54"/>
      <c r="H711" s="8">
        <v>0</v>
      </c>
      <c r="I711" s="30"/>
      <c r="M711" s="2"/>
    </row>
    <row r="712" spans="1:13" ht="12.75">
      <c r="A712" s="19"/>
      <c r="B712" s="368">
        <v>365900</v>
      </c>
      <c r="C712" s="19" t="s">
        <v>622</v>
      </c>
      <c r="D712" s="19"/>
      <c r="E712" s="19"/>
      <c r="F712" s="157"/>
      <c r="G712" s="26"/>
      <c r="H712" s="158">
        <v>0</v>
      </c>
      <c r="I712" s="87">
        <v>754.4329896907217</v>
      </c>
      <c r="J712" s="88"/>
      <c r="K712" s="88"/>
      <c r="L712" s="88"/>
      <c r="M712" s="2">
        <v>485</v>
      </c>
    </row>
    <row r="713" spans="2:13" ht="12.75">
      <c r="B713" s="50"/>
      <c r="H713" s="8">
        <v>0</v>
      </c>
      <c r="I713" s="30">
        <v>0</v>
      </c>
      <c r="M713" s="2">
        <v>485</v>
      </c>
    </row>
    <row r="714" spans="2:13" ht="12.75">
      <c r="B714" s="50"/>
      <c r="H714" s="8">
        <v>0</v>
      </c>
      <c r="I714" s="30">
        <v>0</v>
      </c>
      <c r="M714" s="2">
        <v>485</v>
      </c>
    </row>
    <row r="715" spans="2:13" ht="12.75">
      <c r="B715" s="50"/>
      <c r="H715" s="8">
        <v>0</v>
      </c>
      <c r="I715" s="30">
        <v>0</v>
      </c>
      <c r="M715" s="2">
        <v>485</v>
      </c>
    </row>
    <row r="716" spans="2:13" ht="12.75">
      <c r="B716" s="50"/>
      <c r="H716" s="8">
        <v>0</v>
      </c>
      <c r="I716" s="30">
        <v>0</v>
      </c>
      <c r="M716" s="2">
        <v>485</v>
      </c>
    </row>
    <row r="717" spans="1:13" s="171" customFormat="1" ht="13.5" thickBot="1">
      <c r="A717" s="72"/>
      <c r="B717" s="70">
        <v>7175913</v>
      </c>
      <c r="C717" s="79" t="s">
        <v>814</v>
      </c>
      <c r="D717" s="72"/>
      <c r="E717" s="69"/>
      <c r="F717" s="105"/>
      <c r="G717" s="106"/>
      <c r="H717" s="159"/>
      <c r="I717" s="160"/>
      <c r="J717" s="169"/>
      <c r="K717" s="170">
        <v>485</v>
      </c>
      <c r="L717" s="77"/>
      <c r="M717" s="2">
        <v>485</v>
      </c>
    </row>
    <row r="718" spans="1:13" s="171" customFormat="1" ht="12.75">
      <c r="A718" s="1"/>
      <c r="B718" s="41"/>
      <c r="C718" s="20"/>
      <c r="D718" s="20"/>
      <c r="E718" s="44"/>
      <c r="F718" s="68"/>
      <c r="G718" s="45"/>
      <c r="H718" s="8"/>
      <c r="I718" s="30"/>
      <c r="J718" s="30"/>
      <c r="K718" s="49">
        <v>485</v>
      </c>
      <c r="L718"/>
      <c r="M718" s="2">
        <v>485</v>
      </c>
    </row>
    <row r="719" spans="1:13" s="171" customFormat="1" ht="12.75">
      <c r="A719" s="20"/>
      <c r="B719" s="172" t="s">
        <v>815</v>
      </c>
      <c r="C719" s="173" t="s">
        <v>816</v>
      </c>
      <c r="D719" s="173"/>
      <c r="E719" s="173"/>
      <c r="F719" s="174"/>
      <c r="G719" s="175"/>
      <c r="H719" s="176"/>
      <c r="I719" s="177" t="s">
        <v>16</v>
      </c>
      <c r="J719" s="178"/>
      <c r="K719" s="49">
        <v>485</v>
      </c>
      <c r="L719"/>
      <c r="M719" s="2">
        <v>485</v>
      </c>
    </row>
    <row r="720" spans="1:13" s="88" customFormat="1" ht="12.75">
      <c r="A720" s="179"/>
      <c r="B720" s="180">
        <v>4313110</v>
      </c>
      <c r="C720" s="181" t="s">
        <v>817</v>
      </c>
      <c r="D720" s="181" t="s">
        <v>818</v>
      </c>
      <c r="E720" s="181" t="s">
        <v>819</v>
      </c>
      <c r="F720" s="174"/>
      <c r="G720" s="182"/>
      <c r="H720" s="176">
        <v>-4313110</v>
      </c>
      <c r="I720" s="177">
        <v>8893.01030927835</v>
      </c>
      <c r="J720" s="178"/>
      <c r="K720" s="49">
        <v>485</v>
      </c>
      <c r="L720"/>
      <c r="M720" s="2">
        <v>485</v>
      </c>
    </row>
    <row r="721" spans="1:13" s="190" customFormat="1" ht="12.75">
      <c r="A721" s="183"/>
      <c r="B721" s="184">
        <v>67717</v>
      </c>
      <c r="C721" s="185" t="s">
        <v>820</v>
      </c>
      <c r="D721" s="185" t="s">
        <v>818</v>
      </c>
      <c r="E721" s="185" t="s">
        <v>819</v>
      </c>
      <c r="F721" s="186"/>
      <c r="G721" s="187"/>
      <c r="H721" s="176">
        <v>-4380827</v>
      </c>
      <c r="I721" s="188">
        <v>139.62268041237112</v>
      </c>
      <c r="J721" s="189"/>
      <c r="K721" s="49">
        <v>485</v>
      </c>
      <c r="L721"/>
      <c r="M721" s="2">
        <v>485</v>
      </c>
    </row>
    <row r="722" spans="1:13" s="198" customFormat="1" ht="12.75">
      <c r="A722" s="191"/>
      <c r="B722" s="192">
        <v>1236465</v>
      </c>
      <c r="C722" s="193" t="s">
        <v>821</v>
      </c>
      <c r="D722" s="193" t="s">
        <v>818</v>
      </c>
      <c r="E722" s="193" t="s">
        <v>819</v>
      </c>
      <c r="F722" s="194"/>
      <c r="G722" s="195"/>
      <c r="H722" s="196">
        <v>-5549575</v>
      </c>
      <c r="I722" s="188">
        <v>2549.4123711340208</v>
      </c>
      <c r="J722" s="197"/>
      <c r="K722" s="49">
        <v>485</v>
      </c>
      <c r="L722"/>
      <c r="M722" s="2">
        <v>485</v>
      </c>
    </row>
    <row r="723" spans="1:13" s="405" customFormat="1" ht="12.75">
      <c r="A723" s="396"/>
      <c r="B723" s="397">
        <v>0</v>
      </c>
      <c r="C723" s="398" t="s">
        <v>878</v>
      </c>
      <c r="D723" s="398" t="s">
        <v>818</v>
      </c>
      <c r="E723" s="398" t="s">
        <v>819</v>
      </c>
      <c r="F723" s="399"/>
      <c r="G723" s="400"/>
      <c r="H723" s="401">
        <v>-4380827</v>
      </c>
      <c r="I723" s="402">
        <v>0</v>
      </c>
      <c r="J723" s="403"/>
      <c r="K723" s="404">
        <v>485</v>
      </c>
      <c r="M723" s="404">
        <v>485</v>
      </c>
    </row>
    <row r="724" spans="1:13" s="207" customFormat="1" ht="12.75">
      <c r="A724" s="199"/>
      <c r="B724" s="200">
        <v>0</v>
      </c>
      <c r="C724" s="201" t="s">
        <v>822</v>
      </c>
      <c r="D724" s="201" t="s">
        <v>818</v>
      </c>
      <c r="E724" s="201" t="s">
        <v>819</v>
      </c>
      <c r="F724" s="202"/>
      <c r="G724" s="203"/>
      <c r="H724" s="204">
        <v>-4380827</v>
      </c>
      <c r="I724" s="205">
        <v>0</v>
      </c>
      <c r="J724" s="206"/>
      <c r="K724" s="49">
        <v>485</v>
      </c>
      <c r="M724" s="2">
        <v>485</v>
      </c>
    </row>
    <row r="725" spans="1:13" s="216" customFormat="1" ht="12.75">
      <c r="A725" s="208"/>
      <c r="B725" s="209">
        <v>1526621</v>
      </c>
      <c r="C725" s="210" t="s">
        <v>884</v>
      </c>
      <c r="D725" s="210" t="s">
        <v>818</v>
      </c>
      <c r="E725" s="210" t="s">
        <v>819</v>
      </c>
      <c r="F725" s="211"/>
      <c r="G725" s="212"/>
      <c r="H725" s="213">
        <v>-5907448</v>
      </c>
      <c r="I725" s="214">
        <v>2.4742268041237114</v>
      </c>
      <c r="J725" s="215"/>
      <c r="K725" s="49">
        <v>485</v>
      </c>
      <c r="L725"/>
      <c r="M725" s="2">
        <v>485</v>
      </c>
    </row>
    <row r="726" spans="1:13" s="415" customFormat="1" ht="12.75">
      <c r="A726" s="406"/>
      <c r="B726" s="407">
        <v>32000</v>
      </c>
      <c r="C726" s="408" t="s">
        <v>823</v>
      </c>
      <c r="D726" s="408" t="s">
        <v>818</v>
      </c>
      <c r="E726" s="408" t="s">
        <v>819</v>
      </c>
      <c r="F726" s="409"/>
      <c r="G726" s="410"/>
      <c r="H726" s="411">
        <v>-5939448</v>
      </c>
      <c r="I726" s="412">
        <v>2.0618556701030926</v>
      </c>
      <c r="J726" s="413"/>
      <c r="K726" s="414">
        <v>485</v>
      </c>
      <c r="M726" s="416">
        <v>485</v>
      </c>
    </row>
    <row r="727" spans="1:13" ht="12.75">
      <c r="A727" s="20"/>
      <c r="B727" s="65">
        <v>7175913</v>
      </c>
      <c r="C727" s="217" t="s">
        <v>824</v>
      </c>
      <c r="D727" s="218"/>
      <c r="E727" s="218"/>
      <c r="F727" s="174"/>
      <c r="G727" s="219"/>
      <c r="H727" s="196">
        <v>-11556740</v>
      </c>
      <c r="I727" s="177">
        <v>14795.696907216496</v>
      </c>
      <c r="J727" s="220"/>
      <c r="K727" s="49">
        <v>485</v>
      </c>
      <c r="M727" s="2">
        <v>485</v>
      </c>
    </row>
    <row r="728" spans="1:13" ht="12.75">
      <c r="A728" s="20"/>
      <c r="B728" s="131"/>
      <c r="C728" s="221"/>
      <c r="D728" s="222"/>
      <c r="E728" s="222"/>
      <c r="F728" s="223"/>
      <c r="G728" s="224"/>
      <c r="H728" s="225"/>
      <c r="I728" s="178"/>
      <c r="J728" s="220"/>
      <c r="K728" s="49">
        <v>485</v>
      </c>
      <c r="M728" s="2">
        <v>485</v>
      </c>
    </row>
    <row r="729" spans="1:13" ht="12.75">
      <c r="A729" s="20"/>
      <c r="B729" s="131"/>
      <c r="C729" s="221"/>
      <c r="D729" s="222"/>
      <c r="E729" s="222"/>
      <c r="F729" s="223"/>
      <c r="G729" s="224"/>
      <c r="H729" s="225"/>
      <c r="I729" s="178"/>
      <c r="J729" s="220"/>
      <c r="K729" s="2"/>
      <c r="M729" s="2"/>
    </row>
    <row r="730" spans="2:13" ht="12.75">
      <c r="B730" s="50"/>
      <c r="F730" s="54"/>
      <c r="I730" s="30"/>
      <c r="K730" s="2"/>
      <c r="M730" s="2"/>
    </row>
    <row r="731" spans="1:13" s="23" customFormat="1" ht="12.75">
      <c r="A731" s="183"/>
      <c r="B731" s="50"/>
      <c r="C731" s="226"/>
      <c r="D731" s="226"/>
      <c r="E731" s="183"/>
      <c r="F731" s="99"/>
      <c r="G731" s="227"/>
      <c r="H731" s="228"/>
      <c r="I731" s="229"/>
      <c r="J731" s="230"/>
      <c r="K731" s="231"/>
      <c r="L731" s="232"/>
      <c r="M731" s="231"/>
    </row>
    <row r="732" spans="1:13" s="23" customFormat="1" ht="12.75">
      <c r="A732" s="20"/>
      <c r="B732" s="233">
        <v>2920625</v>
      </c>
      <c r="C732" s="234" t="s">
        <v>825</v>
      </c>
      <c r="D732" s="234" t="s">
        <v>826</v>
      </c>
      <c r="E732" s="199"/>
      <c r="F732" s="99"/>
      <c r="G732" s="235"/>
      <c r="H732" s="236">
        <v>-2920625</v>
      </c>
      <c r="I732" s="237">
        <v>6214.095744680851</v>
      </c>
      <c r="J732" s="92"/>
      <c r="K732" s="49">
        <v>470</v>
      </c>
      <c r="M732" s="49">
        <v>470</v>
      </c>
    </row>
    <row r="733" spans="1:13" s="23" customFormat="1" ht="12.75">
      <c r="A733" s="20"/>
      <c r="B733" s="233">
        <v>2975960</v>
      </c>
      <c r="C733" s="234" t="s">
        <v>825</v>
      </c>
      <c r="D733" s="234" t="s">
        <v>827</v>
      </c>
      <c r="E733" s="199"/>
      <c r="F733" s="99"/>
      <c r="G733" s="235"/>
      <c r="H733" s="236">
        <v>-5896585</v>
      </c>
      <c r="I733" s="237">
        <v>6399.913978494624</v>
      </c>
      <c r="J733" s="92"/>
      <c r="K733" s="2">
        <v>465</v>
      </c>
      <c r="L733"/>
      <c r="M733" s="2">
        <v>465</v>
      </c>
    </row>
    <row r="734" spans="1:13" s="23" customFormat="1" ht="12.75">
      <c r="A734" s="20"/>
      <c r="B734" s="233">
        <v>2225825</v>
      </c>
      <c r="C734" s="234" t="s">
        <v>825</v>
      </c>
      <c r="D734" s="234" t="s">
        <v>828</v>
      </c>
      <c r="E734" s="199"/>
      <c r="F734" s="99"/>
      <c r="G734" s="235"/>
      <c r="H734" s="236">
        <v>-8122410</v>
      </c>
      <c r="I734" s="237">
        <v>4838.75</v>
      </c>
      <c r="J734" s="92"/>
      <c r="K734" s="2">
        <v>460</v>
      </c>
      <c r="L734"/>
      <c r="M734" s="2">
        <v>460</v>
      </c>
    </row>
    <row r="735" spans="1:13" s="23" customFormat="1" ht="12.75">
      <c r="A735" s="20"/>
      <c r="B735" s="233">
        <v>-27914332</v>
      </c>
      <c r="C735" s="234" t="s">
        <v>825</v>
      </c>
      <c r="D735" s="234" t="s">
        <v>829</v>
      </c>
      <c r="E735" s="199"/>
      <c r="F735" s="99"/>
      <c r="G735" s="235"/>
      <c r="H735" s="236">
        <v>19791922</v>
      </c>
      <c r="I735" s="237">
        <v>-62031.84888888889</v>
      </c>
      <c r="J735" s="92"/>
      <c r="K735" s="49">
        <v>450</v>
      </c>
      <c r="L735"/>
      <c r="M735" s="49">
        <v>450</v>
      </c>
    </row>
    <row r="736" spans="1:13" s="23" customFormat="1" ht="12.75">
      <c r="A736" s="20"/>
      <c r="B736" s="233">
        <v>3385645</v>
      </c>
      <c r="C736" s="234" t="s">
        <v>825</v>
      </c>
      <c r="D736" s="234" t="s">
        <v>830</v>
      </c>
      <c r="E736" s="199"/>
      <c r="F736" s="99"/>
      <c r="G736" s="235"/>
      <c r="H736" s="236">
        <v>16406277</v>
      </c>
      <c r="I736" s="237">
        <v>7523.655555555555</v>
      </c>
      <c r="J736" s="92"/>
      <c r="K736" s="49">
        <v>450</v>
      </c>
      <c r="L736"/>
      <c r="M736" s="49">
        <v>450</v>
      </c>
    </row>
    <row r="737" spans="1:13" s="23" customFormat="1" ht="12.75">
      <c r="A737" s="20"/>
      <c r="B737" s="233">
        <v>2296200</v>
      </c>
      <c r="C737" s="234" t="s">
        <v>825</v>
      </c>
      <c r="D737" s="234" t="s">
        <v>831</v>
      </c>
      <c r="E737" s="199"/>
      <c r="F737" s="99"/>
      <c r="G737" s="235"/>
      <c r="H737" s="236">
        <v>17495722</v>
      </c>
      <c r="I737" s="237">
        <v>5160</v>
      </c>
      <c r="J737" s="92"/>
      <c r="K737" s="49">
        <v>445</v>
      </c>
      <c r="L737"/>
      <c r="M737" s="49">
        <v>445</v>
      </c>
    </row>
    <row r="738" spans="1:13" s="23" customFormat="1" ht="12.75">
      <c r="A738" s="20"/>
      <c r="B738" s="233">
        <v>2679368</v>
      </c>
      <c r="C738" s="234" t="s">
        <v>825</v>
      </c>
      <c r="D738" s="234" t="s">
        <v>832</v>
      </c>
      <c r="E738" s="199"/>
      <c r="F738" s="99"/>
      <c r="G738" s="235"/>
      <c r="H738" s="236">
        <v>13726909</v>
      </c>
      <c r="I738" s="237">
        <v>6089.472727272727</v>
      </c>
      <c r="J738" s="92"/>
      <c r="K738" s="49">
        <v>440</v>
      </c>
      <c r="L738"/>
      <c r="M738" s="49">
        <v>440</v>
      </c>
    </row>
    <row r="739" spans="1:13" s="23" customFormat="1" ht="12.75">
      <c r="A739" s="20"/>
      <c r="B739" s="233">
        <v>2927650</v>
      </c>
      <c r="C739" s="234" t="s">
        <v>825</v>
      </c>
      <c r="D739" s="234" t="s">
        <v>833</v>
      </c>
      <c r="E739" s="199"/>
      <c r="F739" s="99"/>
      <c r="G739" s="235"/>
      <c r="H739" s="236">
        <v>14568072</v>
      </c>
      <c r="I739" s="237">
        <v>6505.888888888889</v>
      </c>
      <c r="J739" s="92"/>
      <c r="K739" s="49">
        <v>450</v>
      </c>
      <c r="M739" s="49">
        <v>450</v>
      </c>
    </row>
    <row r="740" spans="1:13" s="23" customFormat="1" ht="12.75">
      <c r="A740" s="20"/>
      <c r="B740" s="233">
        <v>2741675</v>
      </c>
      <c r="C740" s="234" t="s">
        <v>825</v>
      </c>
      <c r="D740" s="234" t="s">
        <v>834</v>
      </c>
      <c r="E740" s="199"/>
      <c r="F740" s="99"/>
      <c r="G740" s="235"/>
      <c r="H740" s="236">
        <v>10985234</v>
      </c>
      <c r="I740" s="237">
        <v>5960.163043478261</v>
      </c>
      <c r="J740" s="92"/>
      <c r="K740" s="238">
        <v>460</v>
      </c>
      <c r="L740" s="239"/>
      <c r="M740" s="238">
        <v>460</v>
      </c>
    </row>
    <row r="741" spans="1:13" s="23" customFormat="1" ht="12.75">
      <c r="A741" s="20"/>
      <c r="B741" s="233">
        <v>2343000</v>
      </c>
      <c r="C741" s="234" t="s">
        <v>825</v>
      </c>
      <c r="D741" s="234" t="s">
        <v>835</v>
      </c>
      <c r="E741" s="199"/>
      <c r="F741" s="99"/>
      <c r="G741" s="235"/>
      <c r="H741" s="236">
        <v>12225072</v>
      </c>
      <c r="I741" s="237">
        <v>4881.25</v>
      </c>
      <c r="J741" s="92"/>
      <c r="K741" s="238">
        <v>480</v>
      </c>
      <c r="L741" s="239"/>
      <c r="M741" s="238">
        <v>480</v>
      </c>
    </row>
    <row r="742" spans="1:13" s="23" customFormat="1" ht="12.75">
      <c r="A742" s="20"/>
      <c r="B742" s="233">
        <v>-7561404</v>
      </c>
      <c r="C742" s="234" t="s">
        <v>825</v>
      </c>
      <c r="D742" s="234" t="s">
        <v>836</v>
      </c>
      <c r="E742" s="199"/>
      <c r="F742" s="99"/>
      <c r="G742" s="235"/>
      <c r="H742" s="236">
        <v>18546638</v>
      </c>
      <c r="I742" s="237">
        <v>-15590.523711340205</v>
      </c>
      <c r="J742" s="92"/>
      <c r="K742" s="238">
        <v>485</v>
      </c>
      <c r="L742" s="239"/>
      <c r="M742" s="238">
        <v>485</v>
      </c>
    </row>
    <row r="743" spans="1:13" s="23" customFormat="1" ht="12.75">
      <c r="A743" s="20"/>
      <c r="B743" s="233">
        <v>4313110</v>
      </c>
      <c r="C743" s="234" t="s">
        <v>825</v>
      </c>
      <c r="D743" s="234" t="s">
        <v>837</v>
      </c>
      <c r="E743" s="199"/>
      <c r="F743" s="99"/>
      <c r="G743" s="235"/>
      <c r="H743" s="236">
        <v>6672124</v>
      </c>
      <c r="I743" s="237">
        <v>8893.01030927835</v>
      </c>
      <c r="J743" s="92"/>
      <c r="K743" s="238">
        <v>485</v>
      </c>
      <c r="L743" s="239"/>
      <c r="M743" s="238">
        <v>485</v>
      </c>
    </row>
    <row r="744" spans="1:13" s="23" customFormat="1" ht="12.75">
      <c r="A744" s="19"/>
      <c r="B744" s="240">
        <v>-6666678</v>
      </c>
      <c r="C744" s="241" t="s">
        <v>825</v>
      </c>
      <c r="D744" s="241" t="s">
        <v>838</v>
      </c>
      <c r="E744" s="242"/>
      <c r="F744" s="157"/>
      <c r="G744" s="243"/>
      <c r="H744" s="244">
        <v>3746053</v>
      </c>
      <c r="I744" s="87">
        <v>-13745.727835051546</v>
      </c>
      <c r="J744" s="245"/>
      <c r="K744" s="246">
        <v>485</v>
      </c>
      <c r="L744" s="246"/>
      <c r="M744" s="246">
        <v>485</v>
      </c>
    </row>
    <row r="745" spans="1:13" s="23" customFormat="1" ht="12.75">
      <c r="A745" s="20"/>
      <c r="B745" s="41"/>
      <c r="C745" s="247"/>
      <c r="D745" s="247"/>
      <c r="E745" s="247"/>
      <c r="F745" s="99"/>
      <c r="G745" s="248"/>
      <c r="H745" s="38"/>
      <c r="I745" s="92"/>
      <c r="J745" s="92"/>
      <c r="K745" s="49"/>
      <c r="M745" s="49"/>
    </row>
    <row r="746" spans="2:6" ht="12.75">
      <c r="B746" s="50"/>
      <c r="F746" s="68"/>
    </row>
    <row r="747" spans="1:13" s="23" customFormat="1" ht="12.75">
      <c r="A747" s="141"/>
      <c r="B747" s="249"/>
      <c r="C747" s="141"/>
      <c r="D747" s="141"/>
      <c r="E747" s="141"/>
      <c r="F747" s="250"/>
      <c r="G747" s="251"/>
      <c r="H747" s="252"/>
      <c r="I747" s="253"/>
      <c r="J747" s="254"/>
      <c r="K747" s="49"/>
      <c r="M747" s="49"/>
    </row>
    <row r="748" spans="1:13" s="264" customFormat="1" ht="12.75">
      <c r="A748" s="255"/>
      <c r="B748" s="256">
        <v>-24325231</v>
      </c>
      <c r="C748" s="257" t="s">
        <v>820</v>
      </c>
      <c r="D748" s="255" t="s">
        <v>839</v>
      </c>
      <c r="E748" s="255"/>
      <c r="F748" s="258"/>
      <c r="G748" s="259"/>
      <c r="H748" s="260">
        <v>24325231</v>
      </c>
      <c r="I748" s="261">
        <v>-48168.77425742574</v>
      </c>
      <c r="J748" s="262"/>
      <c r="K748" s="262">
        <v>505</v>
      </c>
      <c r="L748" s="262"/>
      <c r="M748" s="263">
        <v>505</v>
      </c>
    </row>
    <row r="749" spans="1:13" s="264" customFormat="1" ht="12.75">
      <c r="A749" s="255"/>
      <c r="B749" s="256">
        <v>2162305</v>
      </c>
      <c r="C749" s="257" t="s">
        <v>820</v>
      </c>
      <c r="D749" s="255" t="s">
        <v>840</v>
      </c>
      <c r="E749" s="255"/>
      <c r="F749" s="258"/>
      <c r="G749" s="259"/>
      <c r="H749" s="260">
        <v>22162926</v>
      </c>
      <c r="I749" s="261">
        <v>4412.867346938776</v>
      </c>
      <c r="J749" s="262"/>
      <c r="K749" s="262">
        <v>490</v>
      </c>
      <c r="L749" s="262"/>
      <c r="M749" s="263">
        <v>490</v>
      </c>
    </row>
    <row r="750" spans="1:13" s="264" customFormat="1" ht="12.75">
      <c r="A750" s="255"/>
      <c r="B750" s="256">
        <v>1077240</v>
      </c>
      <c r="C750" s="257" t="s">
        <v>820</v>
      </c>
      <c r="D750" s="255" t="s">
        <v>841</v>
      </c>
      <c r="E750" s="255"/>
      <c r="F750" s="258"/>
      <c r="G750" s="259"/>
      <c r="H750" s="260">
        <v>21085686</v>
      </c>
      <c r="I750" s="261">
        <v>2267.8736842105263</v>
      </c>
      <c r="J750" s="262"/>
      <c r="K750" s="262">
        <v>475</v>
      </c>
      <c r="L750" s="262"/>
      <c r="M750" s="263">
        <v>475</v>
      </c>
    </row>
    <row r="751" spans="1:13" s="264" customFormat="1" ht="12.75">
      <c r="A751" s="255"/>
      <c r="B751" s="256">
        <v>2382135</v>
      </c>
      <c r="C751" s="257" t="s">
        <v>820</v>
      </c>
      <c r="D751" s="255" t="s">
        <v>826</v>
      </c>
      <c r="E751" s="255"/>
      <c r="F751" s="258"/>
      <c r="G751" s="259"/>
      <c r="H751" s="260">
        <v>18703551</v>
      </c>
      <c r="I751" s="261">
        <v>5068.372340425532</v>
      </c>
      <c r="J751" s="262"/>
      <c r="K751" s="262">
        <v>470</v>
      </c>
      <c r="L751" s="262"/>
      <c r="M751" s="263">
        <v>470</v>
      </c>
    </row>
    <row r="752" spans="1:13" s="264" customFormat="1" ht="12.75">
      <c r="A752" s="255"/>
      <c r="B752" s="260">
        <v>2634195</v>
      </c>
      <c r="C752" s="257" t="s">
        <v>820</v>
      </c>
      <c r="D752" s="255" t="s">
        <v>827</v>
      </c>
      <c r="E752" s="255"/>
      <c r="F752" s="258"/>
      <c r="G752" s="259"/>
      <c r="H752" s="260">
        <v>16069356</v>
      </c>
      <c r="I752" s="261">
        <v>5664.935483870968</v>
      </c>
      <c r="J752" s="262"/>
      <c r="K752" s="2">
        <v>465</v>
      </c>
      <c r="L752"/>
      <c r="M752" s="2">
        <v>465</v>
      </c>
    </row>
    <row r="753" spans="1:13" s="264" customFormat="1" ht="12.75">
      <c r="A753" s="255"/>
      <c r="B753" s="256">
        <v>818015</v>
      </c>
      <c r="C753" s="257" t="s">
        <v>820</v>
      </c>
      <c r="D753" s="255" t="s">
        <v>828</v>
      </c>
      <c r="E753" s="255"/>
      <c r="F753" s="258"/>
      <c r="G753" s="259"/>
      <c r="H753" s="260">
        <v>15251341</v>
      </c>
      <c r="I753" s="261">
        <v>1778.2934782608695</v>
      </c>
      <c r="J753" s="262"/>
      <c r="K753" s="2">
        <v>460</v>
      </c>
      <c r="L753"/>
      <c r="M753" s="2">
        <v>460</v>
      </c>
    </row>
    <row r="754" spans="1:13" s="264" customFormat="1" ht="12.75">
      <c r="A754" s="255"/>
      <c r="B754" s="256">
        <v>3440953</v>
      </c>
      <c r="C754" s="257" t="s">
        <v>820</v>
      </c>
      <c r="D754" s="255" t="s">
        <v>830</v>
      </c>
      <c r="E754" s="255"/>
      <c r="F754" s="258"/>
      <c r="G754" s="259"/>
      <c r="H754" s="260">
        <v>11810388</v>
      </c>
      <c r="I754" s="261">
        <v>7646.562222222222</v>
      </c>
      <c r="J754" s="262"/>
      <c r="K754" s="265">
        <v>450</v>
      </c>
      <c r="L754"/>
      <c r="M754" s="263">
        <v>450</v>
      </c>
    </row>
    <row r="755" spans="1:13" s="264" customFormat="1" ht="12.75">
      <c r="A755" s="255"/>
      <c r="B755" s="256">
        <v>3264381</v>
      </c>
      <c r="C755" s="257" t="s">
        <v>820</v>
      </c>
      <c r="D755" s="255" t="s">
        <v>831</v>
      </c>
      <c r="E755" s="255"/>
      <c r="F755" s="258"/>
      <c r="G755" s="259"/>
      <c r="H755" s="260">
        <v>8546007</v>
      </c>
      <c r="I755" s="261">
        <v>7335.687640449438</v>
      </c>
      <c r="J755" s="262"/>
      <c r="K755" s="49">
        <v>445</v>
      </c>
      <c r="L755"/>
      <c r="M755" s="49">
        <v>445</v>
      </c>
    </row>
    <row r="756" spans="1:13" s="264" customFormat="1" ht="12.75">
      <c r="A756" s="255"/>
      <c r="B756" s="256">
        <v>2323754</v>
      </c>
      <c r="C756" s="257" t="s">
        <v>820</v>
      </c>
      <c r="D756" s="255" t="s">
        <v>832</v>
      </c>
      <c r="E756" s="255"/>
      <c r="F756" s="258"/>
      <c r="G756" s="259"/>
      <c r="H756" s="260">
        <v>6222253</v>
      </c>
      <c r="I756" s="261">
        <v>5281.259090909091</v>
      </c>
      <c r="J756" s="262"/>
      <c r="K756" s="49">
        <v>440</v>
      </c>
      <c r="L756"/>
      <c r="M756" s="49">
        <v>440</v>
      </c>
    </row>
    <row r="757" spans="1:13" s="264" customFormat="1" ht="12.75">
      <c r="A757" s="255"/>
      <c r="B757" s="256">
        <v>2139162</v>
      </c>
      <c r="C757" s="257" t="s">
        <v>820</v>
      </c>
      <c r="D757" s="255" t="s">
        <v>833</v>
      </c>
      <c r="E757" s="255"/>
      <c r="F757" s="258"/>
      <c r="G757" s="259"/>
      <c r="H757" s="260">
        <v>4083091</v>
      </c>
      <c r="I757" s="261">
        <v>4753.693333333334</v>
      </c>
      <c r="J757" s="262"/>
      <c r="K757" s="49">
        <v>450</v>
      </c>
      <c r="L757" s="23"/>
      <c r="M757" s="49">
        <v>450</v>
      </c>
    </row>
    <row r="758" spans="1:13" s="264" customFormat="1" ht="12.75">
      <c r="A758" s="255"/>
      <c r="B758" s="256">
        <v>2189746</v>
      </c>
      <c r="C758" s="257" t="s">
        <v>820</v>
      </c>
      <c r="D758" s="255" t="s">
        <v>842</v>
      </c>
      <c r="E758" s="255"/>
      <c r="F758" s="258"/>
      <c r="G758" s="259"/>
      <c r="H758" s="260">
        <v>1893345</v>
      </c>
      <c r="I758" s="261">
        <v>4760.317391304347</v>
      </c>
      <c r="J758" s="262"/>
      <c r="K758" s="238">
        <v>460</v>
      </c>
      <c r="L758" s="239"/>
      <c r="M758" s="238">
        <v>460</v>
      </c>
    </row>
    <row r="759" spans="1:13" s="264" customFormat="1" ht="12.75">
      <c r="A759" s="255"/>
      <c r="B759" s="256">
        <v>1825626</v>
      </c>
      <c r="C759" s="257" t="s">
        <v>820</v>
      </c>
      <c r="D759" s="255" t="s">
        <v>835</v>
      </c>
      <c r="E759" s="255"/>
      <c r="F759" s="258"/>
      <c r="G759" s="259"/>
      <c r="H759" s="260">
        <v>67719</v>
      </c>
      <c r="I759" s="261">
        <v>3803.3875</v>
      </c>
      <c r="J759" s="262"/>
      <c r="K759" s="238">
        <v>480</v>
      </c>
      <c r="L759" s="239"/>
      <c r="M759" s="238">
        <v>480</v>
      </c>
    </row>
    <row r="760" spans="1:13" s="264" customFormat="1" ht="12.75">
      <c r="A760" s="255"/>
      <c r="B760" s="256">
        <v>67717</v>
      </c>
      <c r="C760" s="257" t="s">
        <v>820</v>
      </c>
      <c r="D760" s="255" t="s">
        <v>837</v>
      </c>
      <c r="E760" s="255"/>
      <c r="F760" s="258"/>
      <c r="G760" s="259"/>
      <c r="H760" s="260">
        <v>2</v>
      </c>
      <c r="I760" s="261">
        <v>139.62268041237112</v>
      </c>
      <c r="J760" s="262"/>
      <c r="K760" s="238">
        <v>485</v>
      </c>
      <c r="L760" s="239"/>
      <c r="M760" s="238">
        <v>485</v>
      </c>
    </row>
    <row r="761" spans="1:13" s="262" customFormat="1" ht="12.75">
      <c r="A761" s="266"/>
      <c r="B761" s="267">
        <v>-2</v>
      </c>
      <c r="C761" s="266" t="s">
        <v>820</v>
      </c>
      <c r="D761" s="266" t="s">
        <v>838</v>
      </c>
      <c r="E761" s="266"/>
      <c r="F761" s="268"/>
      <c r="G761" s="269"/>
      <c r="H761" s="267">
        <v>21085688</v>
      </c>
      <c r="I761" s="270">
        <v>-0.004123711340206186</v>
      </c>
      <c r="J761" s="264"/>
      <c r="K761" s="246">
        <v>485</v>
      </c>
      <c r="L761" s="246"/>
      <c r="M761" s="246">
        <v>485</v>
      </c>
    </row>
    <row r="762" spans="1:13" s="23" customFormat="1" ht="12.75">
      <c r="A762" s="141"/>
      <c r="B762" s="249"/>
      <c r="C762" s="141"/>
      <c r="D762" s="141"/>
      <c r="E762" s="141"/>
      <c r="F762" s="250"/>
      <c r="G762" s="251"/>
      <c r="H762" s="252"/>
      <c r="I762" s="253"/>
      <c r="J762" s="254"/>
      <c r="K762" s="49"/>
      <c r="M762" s="49"/>
    </row>
    <row r="763" spans="1:13" s="23" customFormat="1" ht="12.75">
      <c r="A763" s="141"/>
      <c r="B763" s="249"/>
      <c r="C763" s="141"/>
      <c r="D763" s="141"/>
      <c r="E763" s="141"/>
      <c r="F763" s="250"/>
      <c r="G763" s="251"/>
      <c r="H763" s="252"/>
      <c r="I763" s="253"/>
      <c r="J763" s="254"/>
      <c r="K763" s="49"/>
      <c r="M763" s="49"/>
    </row>
    <row r="764" spans="1:13" s="279" customFormat="1" ht="12.75">
      <c r="A764" s="271"/>
      <c r="B764" s="272">
        <v>1035755</v>
      </c>
      <c r="C764" s="273" t="s">
        <v>821</v>
      </c>
      <c r="D764" s="271" t="s">
        <v>826</v>
      </c>
      <c r="E764" s="271"/>
      <c r="F764" s="274"/>
      <c r="G764" s="275"/>
      <c r="H764" s="272">
        <v>20049933</v>
      </c>
      <c r="I764" s="276">
        <v>2203.7340425531916</v>
      </c>
      <c r="J764" s="277"/>
      <c r="K764" s="277">
        <v>470</v>
      </c>
      <c r="L764" s="277"/>
      <c r="M764" s="278">
        <v>470</v>
      </c>
    </row>
    <row r="765" spans="1:13" s="279" customFormat="1" ht="12.75">
      <c r="A765" s="271"/>
      <c r="B765" s="280">
        <v>1812055</v>
      </c>
      <c r="C765" s="273" t="s">
        <v>821</v>
      </c>
      <c r="D765" s="271" t="s">
        <v>827</v>
      </c>
      <c r="E765" s="271"/>
      <c r="F765" s="274"/>
      <c r="G765" s="275"/>
      <c r="H765" s="272">
        <v>18237878</v>
      </c>
      <c r="I765" s="276">
        <v>3896.8924731182797</v>
      </c>
      <c r="J765" s="277"/>
      <c r="K765" s="2">
        <v>465</v>
      </c>
      <c r="L765"/>
      <c r="M765" s="2">
        <v>465</v>
      </c>
    </row>
    <row r="766" spans="1:13" s="279" customFormat="1" ht="12.75">
      <c r="A766" s="271"/>
      <c r="B766" s="280">
        <v>2353251</v>
      </c>
      <c r="C766" s="273" t="s">
        <v>821</v>
      </c>
      <c r="D766" s="271" t="s">
        <v>828</v>
      </c>
      <c r="E766" s="271"/>
      <c r="F766" s="274"/>
      <c r="G766" s="275"/>
      <c r="H766" s="272">
        <v>15884627</v>
      </c>
      <c r="I766" s="276">
        <v>5115.76304347826</v>
      </c>
      <c r="J766" s="277"/>
      <c r="K766" s="2">
        <v>460</v>
      </c>
      <c r="L766"/>
      <c r="M766" s="2">
        <v>460</v>
      </c>
    </row>
    <row r="767" spans="1:13" s="279" customFormat="1" ht="12.75">
      <c r="A767" s="271"/>
      <c r="B767" s="280">
        <v>-22609454</v>
      </c>
      <c r="C767" s="273" t="s">
        <v>821</v>
      </c>
      <c r="D767" s="271" t="s">
        <v>829</v>
      </c>
      <c r="E767" s="271"/>
      <c r="F767" s="274"/>
      <c r="G767" s="275"/>
      <c r="H767" s="272">
        <v>38494081</v>
      </c>
      <c r="I767" s="276">
        <v>-50243.23111111111</v>
      </c>
      <c r="J767" s="277"/>
      <c r="K767" s="49">
        <v>450</v>
      </c>
      <c r="L767"/>
      <c r="M767" s="49">
        <v>450</v>
      </c>
    </row>
    <row r="768" spans="1:13" s="279" customFormat="1" ht="12.75">
      <c r="A768" s="271"/>
      <c r="B768" s="280">
        <v>3252395</v>
      </c>
      <c r="C768" s="273" t="s">
        <v>821</v>
      </c>
      <c r="D768" s="271" t="s">
        <v>830</v>
      </c>
      <c r="E768" s="271"/>
      <c r="F768" s="274"/>
      <c r="G768" s="275"/>
      <c r="H768" s="272">
        <v>35241686</v>
      </c>
      <c r="I768" s="276">
        <v>7227.544444444445</v>
      </c>
      <c r="J768" s="277"/>
      <c r="K768" s="49">
        <v>450</v>
      </c>
      <c r="L768"/>
      <c r="M768" s="49">
        <v>450</v>
      </c>
    </row>
    <row r="769" spans="1:256" s="279" customFormat="1" ht="12.75">
      <c r="A769" s="271"/>
      <c r="B769" s="280">
        <v>3007365</v>
      </c>
      <c r="C769" s="273" t="s">
        <v>821</v>
      </c>
      <c r="D769" s="271" t="s">
        <v>831</v>
      </c>
      <c r="E769" s="271"/>
      <c r="F769" s="274"/>
      <c r="G769" s="275"/>
      <c r="H769" s="272">
        <v>32234321</v>
      </c>
      <c r="I769" s="276">
        <v>6758.123595505618</v>
      </c>
      <c r="J769" s="277"/>
      <c r="K769" s="49">
        <v>445</v>
      </c>
      <c r="L769"/>
      <c r="M769" s="49">
        <v>445</v>
      </c>
      <c r="N769" s="264"/>
      <c r="O769" s="264"/>
      <c r="P769" s="264"/>
      <c r="Q769" s="264"/>
      <c r="R769" s="264"/>
      <c r="S769" s="264"/>
      <c r="T769" s="264"/>
      <c r="U769" s="264"/>
      <c r="V769" s="264"/>
      <c r="W769" s="264"/>
      <c r="X769" s="264"/>
      <c r="Y769" s="264"/>
      <c r="Z769" s="264"/>
      <c r="AA769" s="264"/>
      <c r="AB769" s="264"/>
      <c r="AC769" s="264"/>
      <c r="AD769" s="264"/>
      <c r="AE769" s="264"/>
      <c r="AF769" s="264"/>
      <c r="AG769" s="264"/>
      <c r="AH769" s="264"/>
      <c r="AI769" s="264"/>
      <c r="AJ769" s="264"/>
      <c r="AK769" s="264"/>
      <c r="AL769" s="264"/>
      <c r="AM769" s="264"/>
      <c r="AN769" s="264"/>
      <c r="AO769" s="264"/>
      <c r="AP769" s="264"/>
      <c r="AQ769" s="264"/>
      <c r="AR769" s="264"/>
      <c r="AS769" s="264"/>
      <c r="AT769" s="264"/>
      <c r="AU769" s="264"/>
      <c r="AV769" s="264"/>
      <c r="AW769" s="264"/>
      <c r="AX769" s="264"/>
      <c r="AY769" s="264"/>
      <c r="AZ769" s="264"/>
      <c r="BA769" s="264"/>
      <c r="BB769" s="264"/>
      <c r="BC769" s="264"/>
      <c r="BD769" s="264"/>
      <c r="BE769" s="264"/>
      <c r="BF769" s="264"/>
      <c r="BG769" s="264"/>
      <c r="BH769" s="264"/>
      <c r="BI769" s="264"/>
      <c r="BJ769" s="264"/>
      <c r="BK769" s="264"/>
      <c r="BL769" s="264"/>
      <c r="BM769" s="264"/>
      <c r="BN769" s="264"/>
      <c r="BO769" s="264"/>
      <c r="BP769" s="264"/>
      <c r="BQ769" s="264"/>
      <c r="BR769" s="264"/>
      <c r="BS769" s="264"/>
      <c r="BT769" s="264"/>
      <c r="BU769" s="264"/>
      <c r="BV769" s="264"/>
      <c r="BW769" s="264"/>
      <c r="BX769" s="264"/>
      <c r="BY769" s="264"/>
      <c r="BZ769" s="264"/>
      <c r="CA769" s="264"/>
      <c r="CB769" s="264"/>
      <c r="CC769" s="264"/>
      <c r="CD769" s="264"/>
      <c r="CE769" s="264"/>
      <c r="CF769" s="264"/>
      <c r="CG769" s="264"/>
      <c r="CH769" s="264"/>
      <c r="CI769" s="264"/>
      <c r="CJ769" s="264"/>
      <c r="CK769" s="264"/>
      <c r="CL769" s="264"/>
      <c r="CM769" s="264"/>
      <c r="CN769" s="264"/>
      <c r="CO769" s="264"/>
      <c r="CP769" s="264"/>
      <c r="CQ769" s="264"/>
      <c r="CR769" s="264"/>
      <c r="CS769" s="264"/>
      <c r="CT769" s="264"/>
      <c r="CU769" s="264"/>
      <c r="CV769" s="264"/>
      <c r="CW769" s="264"/>
      <c r="CX769" s="264"/>
      <c r="CY769" s="264"/>
      <c r="CZ769" s="264"/>
      <c r="DA769" s="264"/>
      <c r="DB769" s="264"/>
      <c r="DC769" s="264"/>
      <c r="DD769" s="264"/>
      <c r="DE769" s="264"/>
      <c r="DF769" s="264"/>
      <c r="DG769" s="264"/>
      <c r="DH769" s="264"/>
      <c r="DI769" s="264"/>
      <c r="DJ769" s="264"/>
      <c r="DK769" s="264"/>
      <c r="DL769" s="264"/>
      <c r="DM769" s="264"/>
      <c r="DN769" s="264"/>
      <c r="DO769" s="264"/>
      <c r="DP769" s="264"/>
      <c r="DQ769" s="264"/>
      <c r="DR769" s="264"/>
      <c r="DS769" s="264"/>
      <c r="DT769" s="264"/>
      <c r="DU769" s="264"/>
      <c r="DV769" s="264"/>
      <c r="DW769" s="264"/>
      <c r="DX769" s="264"/>
      <c r="DY769" s="264"/>
      <c r="DZ769" s="264"/>
      <c r="EA769" s="264"/>
      <c r="EB769" s="264"/>
      <c r="EC769" s="264"/>
      <c r="ED769" s="264"/>
      <c r="EE769" s="264"/>
      <c r="EF769" s="264"/>
      <c r="EG769" s="264"/>
      <c r="EH769" s="264"/>
      <c r="EI769" s="264"/>
      <c r="EJ769" s="264"/>
      <c r="EK769" s="264"/>
      <c r="EL769" s="264"/>
      <c r="EM769" s="264"/>
      <c r="EN769" s="264"/>
      <c r="EO769" s="264"/>
      <c r="EP769" s="264"/>
      <c r="EQ769" s="264"/>
      <c r="ER769" s="264"/>
      <c r="ES769" s="264"/>
      <c r="ET769" s="264"/>
      <c r="EU769" s="264"/>
      <c r="EV769" s="264"/>
      <c r="EW769" s="264"/>
      <c r="EX769" s="264"/>
      <c r="EY769" s="264"/>
      <c r="EZ769" s="264"/>
      <c r="FA769" s="264"/>
      <c r="FB769" s="264"/>
      <c r="FC769" s="264"/>
      <c r="FD769" s="264"/>
      <c r="FE769" s="264"/>
      <c r="FF769" s="264"/>
      <c r="FG769" s="264"/>
      <c r="FH769" s="264"/>
      <c r="FI769" s="264"/>
      <c r="FJ769" s="264"/>
      <c r="FK769" s="264"/>
      <c r="FL769" s="264"/>
      <c r="FM769" s="264"/>
      <c r="FN769" s="264"/>
      <c r="FO769" s="264"/>
      <c r="FP769" s="264"/>
      <c r="FQ769" s="264"/>
      <c r="FR769" s="264"/>
      <c r="FS769" s="264"/>
      <c r="FT769" s="264"/>
      <c r="FU769" s="264"/>
      <c r="FV769" s="264"/>
      <c r="FW769" s="264"/>
      <c r="FX769" s="264"/>
      <c r="FY769" s="264"/>
      <c r="FZ769" s="264"/>
      <c r="GA769" s="264"/>
      <c r="GB769" s="264"/>
      <c r="GC769" s="264"/>
      <c r="GD769" s="264"/>
      <c r="GE769" s="264"/>
      <c r="GF769" s="264"/>
      <c r="GG769" s="264"/>
      <c r="GH769" s="264"/>
      <c r="GI769" s="264"/>
      <c r="GJ769" s="264"/>
      <c r="GK769" s="264"/>
      <c r="GL769" s="264"/>
      <c r="GM769" s="264"/>
      <c r="GN769" s="264"/>
      <c r="GO769" s="264"/>
      <c r="GP769" s="264"/>
      <c r="GQ769" s="264"/>
      <c r="GR769" s="264"/>
      <c r="GS769" s="264"/>
      <c r="GT769" s="264"/>
      <c r="GU769" s="264"/>
      <c r="GV769" s="264"/>
      <c r="GW769" s="264"/>
      <c r="GX769" s="264"/>
      <c r="GY769" s="264"/>
      <c r="GZ769" s="264"/>
      <c r="HA769" s="264"/>
      <c r="HB769" s="264"/>
      <c r="HC769" s="264"/>
      <c r="HD769" s="264"/>
      <c r="HE769" s="264"/>
      <c r="HF769" s="264"/>
      <c r="HG769" s="264"/>
      <c r="HH769" s="264"/>
      <c r="HI769" s="264"/>
      <c r="HJ769" s="264"/>
      <c r="HK769" s="264"/>
      <c r="HL769" s="264"/>
      <c r="HM769" s="264"/>
      <c r="HN769" s="264"/>
      <c r="HO769" s="264"/>
      <c r="HP769" s="264"/>
      <c r="HQ769" s="264"/>
      <c r="HR769" s="264"/>
      <c r="HS769" s="264"/>
      <c r="HT769" s="264"/>
      <c r="HU769" s="264"/>
      <c r="HV769" s="264"/>
      <c r="HW769" s="264"/>
      <c r="HX769" s="264"/>
      <c r="HY769" s="264"/>
      <c r="HZ769" s="264"/>
      <c r="IA769" s="264"/>
      <c r="IB769" s="264"/>
      <c r="IC769" s="264"/>
      <c r="ID769" s="264"/>
      <c r="IE769" s="264"/>
      <c r="IF769" s="264"/>
      <c r="IG769" s="264"/>
      <c r="IH769" s="264"/>
      <c r="II769" s="264"/>
      <c r="IJ769" s="264"/>
      <c r="IK769" s="264"/>
      <c r="IL769" s="264"/>
      <c r="IM769" s="264"/>
      <c r="IN769" s="264"/>
      <c r="IO769" s="264"/>
      <c r="IP769" s="264"/>
      <c r="IQ769" s="264"/>
      <c r="IR769" s="264"/>
      <c r="IS769" s="264"/>
      <c r="IT769" s="264"/>
      <c r="IU769" s="264"/>
      <c r="IV769" s="264"/>
    </row>
    <row r="770" spans="1:256" s="279" customFormat="1" ht="12.75">
      <c r="A770" s="271"/>
      <c r="B770" s="280">
        <v>2874395</v>
      </c>
      <c r="C770" s="273" t="s">
        <v>821</v>
      </c>
      <c r="D770" s="271" t="s">
        <v>832</v>
      </c>
      <c r="E770" s="271"/>
      <c r="F770" s="274"/>
      <c r="G770" s="275"/>
      <c r="H770" s="272">
        <v>29359926</v>
      </c>
      <c r="I770" s="276">
        <v>6532.715909090909</v>
      </c>
      <c r="J770" s="277"/>
      <c r="K770" s="49">
        <v>440</v>
      </c>
      <c r="L770"/>
      <c r="M770" s="49">
        <v>440</v>
      </c>
      <c r="N770" s="264"/>
      <c r="O770" s="264"/>
      <c r="P770" s="264"/>
      <c r="Q770" s="264"/>
      <c r="R770" s="264"/>
      <c r="S770" s="264"/>
      <c r="T770" s="264"/>
      <c r="U770" s="264"/>
      <c r="V770" s="264"/>
      <c r="W770" s="264"/>
      <c r="X770" s="264"/>
      <c r="Y770" s="264"/>
      <c r="Z770" s="264"/>
      <c r="AA770" s="264"/>
      <c r="AB770" s="264"/>
      <c r="AC770" s="264"/>
      <c r="AD770" s="264"/>
      <c r="AE770" s="264"/>
      <c r="AF770" s="264"/>
      <c r="AG770" s="264"/>
      <c r="AH770" s="264"/>
      <c r="AI770" s="264"/>
      <c r="AJ770" s="264"/>
      <c r="AK770" s="264"/>
      <c r="AL770" s="264"/>
      <c r="AM770" s="264"/>
      <c r="AN770" s="264"/>
      <c r="AO770" s="264"/>
      <c r="AP770" s="264"/>
      <c r="AQ770" s="264"/>
      <c r="AR770" s="264"/>
      <c r="AS770" s="264"/>
      <c r="AT770" s="264"/>
      <c r="AU770" s="264"/>
      <c r="AV770" s="264"/>
      <c r="AW770" s="264"/>
      <c r="AX770" s="264"/>
      <c r="AY770" s="264"/>
      <c r="AZ770" s="264"/>
      <c r="BA770" s="264"/>
      <c r="BB770" s="264"/>
      <c r="BC770" s="264"/>
      <c r="BD770" s="264"/>
      <c r="BE770" s="264"/>
      <c r="BF770" s="264"/>
      <c r="BG770" s="264"/>
      <c r="BH770" s="264"/>
      <c r="BI770" s="264"/>
      <c r="BJ770" s="264"/>
      <c r="BK770" s="264"/>
      <c r="BL770" s="264"/>
      <c r="BM770" s="264"/>
      <c r="BN770" s="264"/>
      <c r="BO770" s="264"/>
      <c r="BP770" s="264"/>
      <c r="BQ770" s="264"/>
      <c r="BR770" s="264"/>
      <c r="BS770" s="264"/>
      <c r="BT770" s="264"/>
      <c r="BU770" s="264"/>
      <c r="BV770" s="264"/>
      <c r="BW770" s="264"/>
      <c r="BX770" s="264"/>
      <c r="BY770" s="264"/>
      <c r="BZ770" s="264"/>
      <c r="CA770" s="264"/>
      <c r="CB770" s="264"/>
      <c r="CC770" s="264"/>
      <c r="CD770" s="264"/>
      <c r="CE770" s="264"/>
      <c r="CF770" s="264"/>
      <c r="CG770" s="264"/>
      <c r="CH770" s="264"/>
      <c r="CI770" s="264"/>
      <c r="CJ770" s="264"/>
      <c r="CK770" s="264"/>
      <c r="CL770" s="264"/>
      <c r="CM770" s="264"/>
      <c r="CN770" s="264"/>
      <c r="CO770" s="264"/>
      <c r="CP770" s="264"/>
      <c r="CQ770" s="264"/>
      <c r="CR770" s="264"/>
      <c r="CS770" s="264"/>
      <c r="CT770" s="264"/>
      <c r="CU770" s="264"/>
      <c r="CV770" s="264"/>
      <c r="CW770" s="264"/>
      <c r="CX770" s="264"/>
      <c r="CY770" s="264"/>
      <c r="CZ770" s="264"/>
      <c r="DA770" s="264"/>
      <c r="DB770" s="264"/>
      <c r="DC770" s="264"/>
      <c r="DD770" s="264"/>
      <c r="DE770" s="264"/>
      <c r="DF770" s="264"/>
      <c r="DG770" s="264"/>
      <c r="DH770" s="264"/>
      <c r="DI770" s="264"/>
      <c r="DJ770" s="264"/>
      <c r="DK770" s="264"/>
      <c r="DL770" s="264"/>
      <c r="DM770" s="264"/>
      <c r="DN770" s="264"/>
      <c r="DO770" s="264"/>
      <c r="DP770" s="264"/>
      <c r="DQ770" s="264"/>
      <c r="DR770" s="264"/>
      <c r="DS770" s="264"/>
      <c r="DT770" s="264"/>
      <c r="DU770" s="264"/>
      <c r="DV770" s="264"/>
      <c r="DW770" s="264"/>
      <c r="DX770" s="264"/>
      <c r="DY770" s="264"/>
      <c r="DZ770" s="264"/>
      <c r="EA770" s="264"/>
      <c r="EB770" s="264"/>
      <c r="EC770" s="264"/>
      <c r="ED770" s="264"/>
      <c r="EE770" s="264"/>
      <c r="EF770" s="264"/>
      <c r="EG770" s="264"/>
      <c r="EH770" s="264"/>
      <c r="EI770" s="264"/>
      <c r="EJ770" s="264"/>
      <c r="EK770" s="264"/>
      <c r="EL770" s="264"/>
      <c r="EM770" s="264"/>
      <c r="EN770" s="264"/>
      <c r="EO770" s="264"/>
      <c r="EP770" s="264"/>
      <c r="EQ770" s="264"/>
      <c r="ER770" s="264"/>
      <c r="ES770" s="264"/>
      <c r="ET770" s="264"/>
      <c r="EU770" s="264"/>
      <c r="EV770" s="264"/>
      <c r="EW770" s="264"/>
      <c r="EX770" s="264"/>
      <c r="EY770" s="264"/>
      <c r="EZ770" s="264"/>
      <c r="FA770" s="264"/>
      <c r="FB770" s="264"/>
      <c r="FC770" s="264"/>
      <c r="FD770" s="264"/>
      <c r="FE770" s="264"/>
      <c r="FF770" s="264"/>
      <c r="FG770" s="264"/>
      <c r="FH770" s="264"/>
      <c r="FI770" s="264"/>
      <c r="FJ770" s="264"/>
      <c r="FK770" s="264"/>
      <c r="FL770" s="264"/>
      <c r="FM770" s="264"/>
      <c r="FN770" s="264"/>
      <c r="FO770" s="264"/>
      <c r="FP770" s="264"/>
      <c r="FQ770" s="264"/>
      <c r="FR770" s="264"/>
      <c r="FS770" s="264"/>
      <c r="FT770" s="264"/>
      <c r="FU770" s="264"/>
      <c r="FV770" s="264"/>
      <c r="FW770" s="264"/>
      <c r="FX770" s="264"/>
      <c r="FY770" s="264"/>
      <c r="FZ770" s="264"/>
      <c r="GA770" s="264"/>
      <c r="GB770" s="264"/>
      <c r="GC770" s="264"/>
      <c r="GD770" s="264"/>
      <c r="GE770" s="264"/>
      <c r="GF770" s="264"/>
      <c r="GG770" s="264"/>
      <c r="GH770" s="264"/>
      <c r="GI770" s="264"/>
      <c r="GJ770" s="264"/>
      <c r="GK770" s="264"/>
      <c r="GL770" s="264"/>
      <c r="GM770" s="264"/>
      <c r="GN770" s="264"/>
      <c r="GO770" s="264"/>
      <c r="GP770" s="264"/>
      <c r="GQ770" s="264"/>
      <c r="GR770" s="264"/>
      <c r="GS770" s="264"/>
      <c r="GT770" s="264"/>
      <c r="GU770" s="264"/>
      <c r="GV770" s="264"/>
      <c r="GW770" s="264"/>
      <c r="GX770" s="264"/>
      <c r="GY770" s="264"/>
      <c r="GZ770" s="264"/>
      <c r="HA770" s="264"/>
      <c r="HB770" s="264"/>
      <c r="HC770" s="264"/>
      <c r="HD770" s="264"/>
      <c r="HE770" s="264"/>
      <c r="HF770" s="264"/>
      <c r="HG770" s="264"/>
      <c r="HH770" s="264"/>
      <c r="HI770" s="264"/>
      <c r="HJ770" s="264"/>
      <c r="HK770" s="264"/>
      <c r="HL770" s="264"/>
      <c r="HM770" s="264"/>
      <c r="HN770" s="264"/>
      <c r="HO770" s="264"/>
      <c r="HP770" s="264"/>
      <c r="HQ770" s="264"/>
      <c r="HR770" s="264"/>
      <c r="HS770" s="264"/>
      <c r="HT770" s="264"/>
      <c r="HU770" s="264"/>
      <c r="HV770" s="264"/>
      <c r="HW770" s="264"/>
      <c r="HX770" s="264"/>
      <c r="HY770" s="264"/>
      <c r="HZ770" s="264"/>
      <c r="IA770" s="264"/>
      <c r="IB770" s="264"/>
      <c r="IC770" s="264"/>
      <c r="ID770" s="264"/>
      <c r="IE770" s="264"/>
      <c r="IF770" s="264"/>
      <c r="IG770" s="264"/>
      <c r="IH770" s="264"/>
      <c r="II770" s="264"/>
      <c r="IJ770" s="264"/>
      <c r="IK770" s="264"/>
      <c r="IL770" s="264"/>
      <c r="IM770" s="264"/>
      <c r="IN770" s="264"/>
      <c r="IO770" s="264"/>
      <c r="IP770" s="264"/>
      <c r="IQ770" s="264"/>
      <c r="IR770" s="264"/>
      <c r="IS770" s="264"/>
      <c r="IT770" s="264"/>
      <c r="IU770" s="264"/>
      <c r="IV770" s="264"/>
    </row>
    <row r="771" spans="1:256" s="279" customFormat="1" ht="12.75">
      <c r="A771" s="271"/>
      <c r="B771" s="280">
        <v>2566520</v>
      </c>
      <c r="C771" s="273" t="s">
        <v>821</v>
      </c>
      <c r="D771" s="271" t="s">
        <v>833</v>
      </c>
      <c r="E771" s="271"/>
      <c r="F771" s="274"/>
      <c r="G771" s="275"/>
      <c r="H771" s="272">
        <v>26793406</v>
      </c>
      <c r="I771" s="276">
        <v>5703.377777777778</v>
      </c>
      <c r="J771" s="277"/>
      <c r="K771" s="49">
        <v>450</v>
      </c>
      <c r="L771" s="23"/>
      <c r="M771" s="49">
        <v>450</v>
      </c>
      <c r="N771" s="264"/>
      <c r="O771" s="264"/>
      <c r="P771" s="264"/>
      <c r="Q771" s="264"/>
      <c r="R771" s="264"/>
      <c r="S771" s="264"/>
      <c r="T771" s="264"/>
      <c r="U771" s="264"/>
      <c r="V771" s="264"/>
      <c r="W771" s="264"/>
      <c r="X771" s="264"/>
      <c r="Y771" s="264"/>
      <c r="Z771" s="264"/>
      <c r="AA771" s="264"/>
      <c r="AB771" s="264"/>
      <c r="AC771" s="264"/>
      <c r="AD771" s="264"/>
      <c r="AE771" s="264"/>
      <c r="AF771" s="264"/>
      <c r="AG771" s="264"/>
      <c r="AH771" s="264"/>
      <c r="AI771" s="264"/>
      <c r="AJ771" s="264"/>
      <c r="AK771" s="264"/>
      <c r="AL771" s="264"/>
      <c r="AM771" s="264"/>
      <c r="AN771" s="264"/>
      <c r="AO771" s="264"/>
      <c r="AP771" s="264"/>
      <c r="AQ771" s="264"/>
      <c r="AR771" s="264"/>
      <c r="AS771" s="264"/>
      <c r="AT771" s="264"/>
      <c r="AU771" s="264"/>
      <c r="AV771" s="264"/>
      <c r="AW771" s="264"/>
      <c r="AX771" s="264"/>
      <c r="AY771" s="264"/>
      <c r="AZ771" s="264"/>
      <c r="BA771" s="264"/>
      <c r="BB771" s="264"/>
      <c r="BC771" s="264"/>
      <c r="BD771" s="264"/>
      <c r="BE771" s="264"/>
      <c r="BF771" s="264"/>
      <c r="BG771" s="264"/>
      <c r="BH771" s="264"/>
      <c r="BI771" s="264"/>
      <c r="BJ771" s="264"/>
      <c r="BK771" s="264"/>
      <c r="BL771" s="264"/>
      <c r="BM771" s="264"/>
      <c r="BN771" s="264"/>
      <c r="BO771" s="264"/>
      <c r="BP771" s="264"/>
      <c r="BQ771" s="264"/>
      <c r="BR771" s="264"/>
      <c r="BS771" s="264"/>
      <c r="BT771" s="264"/>
      <c r="BU771" s="264"/>
      <c r="BV771" s="264"/>
      <c r="BW771" s="264"/>
      <c r="BX771" s="264"/>
      <c r="BY771" s="264"/>
      <c r="BZ771" s="264"/>
      <c r="CA771" s="264"/>
      <c r="CB771" s="264"/>
      <c r="CC771" s="264"/>
      <c r="CD771" s="264"/>
      <c r="CE771" s="264"/>
      <c r="CF771" s="264"/>
      <c r="CG771" s="264"/>
      <c r="CH771" s="264"/>
      <c r="CI771" s="264"/>
      <c r="CJ771" s="264"/>
      <c r="CK771" s="264"/>
      <c r="CL771" s="264"/>
      <c r="CM771" s="264"/>
      <c r="CN771" s="264"/>
      <c r="CO771" s="264"/>
      <c r="CP771" s="264"/>
      <c r="CQ771" s="264"/>
      <c r="CR771" s="264"/>
      <c r="CS771" s="264"/>
      <c r="CT771" s="264"/>
      <c r="CU771" s="264"/>
      <c r="CV771" s="264"/>
      <c r="CW771" s="264"/>
      <c r="CX771" s="264"/>
      <c r="CY771" s="264"/>
      <c r="CZ771" s="264"/>
      <c r="DA771" s="264"/>
      <c r="DB771" s="264"/>
      <c r="DC771" s="264"/>
      <c r="DD771" s="264"/>
      <c r="DE771" s="264"/>
      <c r="DF771" s="264"/>
      <c r="DG771" s="264"/>
      <c r="DH771" s="264"/>
      <c r="DI771" s="264"/>
      <c r="DJ771" s="264"/>
      <c r="DK771" s="264"/>
      <c r="DL771" s="264"/>
      <c r="DM771" s="264"/>
      <c r="DN771" s="264"/>
      <c r="DO771" s="264"/>
      <c r="DP771" s="264"/>
      <c r="DQ771" s="264"/>
      <c r="DR771" s="264"/>
      <c r="DS771" s="264"/>
      <c r="DT771" s="264"/>
      <c r="DU771" s="264"/>
      <c r="DV771" s="264"/>
      <c r="DW771" s="264"/>
      <c r="DX771" s="264"/>
      <c r="DY771" s="264"/>
      <c r="DZ771" s="264"/>
      <c r="EA771" s="264"/>
      <c r="EB771" s="264"/>
      <c r="EC771" s="264"/>
      <c r="ED771" s="264"/>
      <c r="EE771" s="264"/>
      <c r="EF771" s="264"/>
      <c r="EG771" s="264"/>
      <c r="EH771" s="264"/>
      <c r="EI771" s="264"/>
      <c r="EJ771" s="264"/>
      <c r="EK771" s="264"/>
      <c r="EL771" s="264"/>
      <c r="EM771" s="264"/>
      <c r="EN771" s="264"/>
      <c r="EO771" s="264"/>
      <c r="EP771" s="264"/>
      <c r="EQ771" s="264"/>
      <c r="ER771" s="264"/>
      <c r="ES771" s="264"/>
      <c r="ET771" s="264"/>
      <c r="EU771" s="264"/>
      <c r="EV771" s="264"/>
      <c r="EW771" s="264"/>
      <c r="EX771" s="264"/>
      <c r="EY771" s="264"/>
      <c r="EZ771" s="264"/>
      <c r="FA771" s="264"/>
      <c r="FB771" s="264"/>
      <c r="FC771" s="264"/>
      <c r="FD771" s="264"/>
      <c r="FE771" s="264"/>
      <c r="FF771" s="264"/>
      <c r="FG771" s="264"/>
      <c r="FH771" s="264"/>
      <c r="FI771" s="264"/>
      <c r="FJ771" s="264"/>
      <c r="FK771" s="264"/>
      <c r="FL771" s="264"/>
      <c r="FM771" s="264"/>
      <c r="FN771" s="264"/>
      <c r="FO771" s="264"/>
      <c r="FP771" s="264"/>
      <c r="FQ771" s="264"/>
      <c r="FR771" s="264"/>
      <c r="FS771" s="264"/>
      <c r="FT771" s="264"/>
      <c r="FU771" s="264"/>
      <c r="FV771" s="264"/>
      <c r="FW771" s="264"/>
      <c r="FX771" s="264"/>
      <c r="FY771" s="264"/>
      <c r="FZ771" s="264"/>
      <c r="GA771" s="264"/>
      <c r="GB771" s="264"/>
      <c r="GC771" s="264"/>
      <c r="GD771" s="264"/>
      <c r="GE771" s="264"/>
      <c r="GF771" s="264"/>
      <c r="GG771" s="264"/>
      <c r="GH771" s="264"/>
      <c r="GI771" s="264"/>
      <c r="GJ771" s="264"/>
      <c r="GK771" s="264"/>
      <c r="GL771" s="264"/>
      <c r="GM771" s="264"/>
      <c r="GN771" s="264"/>
      <c r="GO771" s="264"/>
      <c r="GP771" s="264"/>
      <c r="GQ771" s="264"/>
      <c r="GR771" s="264"/>
      <c r="GS771" s="264"/>
      <c r="GT771" s="264"/>
      <c r="GU771" s="264"/>
      <c r="GV771" s="264"/>
      <c r="GW771" s="264"/>
      <c r="GX771" s="264"/>
      <c r="GY771" s="264"/>
      <c r="GZ771" s="264"/>
      <c r="HA771" s="264"/>
      <c r="HB771" s="264"/>
      <c r="HC771" s="264"/>
      <c r="HD771" s="264"/>
      <c r="HE771" s="264"/>
      <c r="HF771" s="264"/>
      <c r="HG771" s="264"/>
      <c r="HH771" s="264"/>
      <c r="HI771" s="264"/>
      <c r="HJ771" s="264"/>
      <c r="HK771" s="264"/>
      <c r="HL771" s="264"/>
      <c r="HM771" s="264"/>
      <c r="HN771" s="264"/>
      <c r="HO771" s="264"/>
      <c r="HP771" s="264"/>
      <c r="HQ771" s="264"/>
      <c r="HR771" s="264"/>
      <c r="HS771" s="264"/>
      <c r="HT771" s="264"/>
      <c r="HU771" s="264"/>
      <c r="HV771" s="264"/>
      <c r="HW771" s="264"/>
      <c r="HX771" s="264"/>
      <c r="HY771" s="264"/>
      <c r="HZ771" s="264"/>
      <c r="IA771" s="264"/>
      <c r="IB771" s="264"/>
      <c r="IC771" s="264"/>
      <c r="ID771" s="264"/>
      <c r="IE771" s="264"/>
      <c r="IF771" s="264"/>
      <c r="IG771" s="264"/>
      <c r="IH771" s="264"/>
      <c r="II771" s="264"/>
      <c r="IJ771" s="264"/>
      <c r="IK771" s="264"/>
      <c r="IL771" s="264"/>
      <c r="IM771" s="264"/>
      <c r="IN771" s="264"/>
      <c r="IO771" s="264"/>
      <c r="IP771" s="264"/>
      <c r="IQ771" s="264"/>
      <c r="IR771" s="264"/>
      <c r="IS771" s="264"/>
      <c r="IT771" s="264"/>
      <c r="IU771" s="264"/>
      <c r="IV771" s="264"/>
    </row>
    <row r="772" spans="1:256" s="279" customFormat="1" ht="12.75">
      <c r="A772" s="271"/>
      <c r="B772" s="280">
        <v>1962215</v>
      </c>
      <c r="C772" s="273" t="s">
        <v>821</v>
      </c>
      <c r="D772" s="271" t="s">
        <v>842</v>
      </c>
      <c r="E772" s="271"/>
      <c r="F772" s="274"/>
      <c r="G772" s="275"/>
      <c r="H772" s="272">
        <v>24831191</v>
      </c>
      <c r="I772" s="276">
        <v>4265.684782608696</v>
      </c>
      <c r="J772" s="277"/>
      <c r="K772" s="238">
        <v>460</v>
      </c>
      <c r="L772" s="239"/>
      <c r="M772" s="238">
        <v>460</v>
      </c>
      <c r="N772" s="264"/>
      <c r="O772" s="264"/>
      <c r="P772" s="264"/>
      <c r="Q772" s="264"/>
      <c r="R772" s="264"/>
      <c r="S772" s="264"/>
      <c r="T772" s="264"/>
      <c r="U772" s="264"/>
      <c r="V772" s="264"/>
      <c r="W772" s="264"/>
      <c r="X772" s="264"/>
      <c r="Y772" s="264"/>
      <c r="Z772" s="264"/>
      <c r="AA772" s="264"/>
      <c r="AB772" s="264"/>
      <c r="AC772" s="264"/>
      <c r="AD772" s="264"/>
      <c r="AE772" s="264"/>
      <c r="AF772" s="264"/>
      <c r="AG772" s="264"/>
      <c r="AH772" s="264"/>
      <c r="AI772" s="264"/>
      <c r="AJ772" s="264"/>
      <c r="AK772" s="264"/>
      <c r="AL772" s="264"/>
      <c r="AM772" s="264"/>
      <c r="AN772" s="264"/>
      <c r="AO772" s="264"/>
      <c r="AP772" s="264"/>
      <c r="AQ772" s="264"/>
      <c r="AR772" s="264"/>
      <c r="AS772" s="264"/>
      <c r="AT772" s="264"/>
      <c r="AU772" s="264"/>
      <c r="AV772" s="264"/>
      <c r="AW772" s="264"/>
      <c r="AX772" s="264"/>
      <c r="AY772" s="264"/>
      <c r="AZ772" s="264"/>
      <c r="BA772" s="264"/>
      <c r="BB772" s="264"/>
      <c r="BC772" s="264"/>
      <c r="BD772" s="264"/>
      <c r="BE772" s="264"/>
      <c r="BF772" s="264"/>
      <c r="BG772" s="264"/>
      <c r="BH772" s="264"/>
      <c r="BI772" s="264"/>
      <c r="BJ772" s="264"/>
      <c r="BK772" s="264"/>
      <c r="BL772" s="264"/>
      <c r="BM772" s="264"/>
      <c r="BN772" s="264"/>
      <c r="BO772" s="264"/>
      <c r="BP772" s="264"/>
      <c r="BQ772" s="264"/>
      <c r="BR772" s="264"/>
      <c r="BS772" s="264"/>
      <c r="BT772" s="264"/>
      <c r="BU772" s="264"/>
      <c r="BV772" s="264"/>
      <c r="BW772" s="264"/>
      <c r="BX772" s="264"/>
      <c r="BY772" s="264"/>
      <c r="BZ772" s="264"/>
      <c r="CA772" s="264"/>
      <c r="CB772" s="264"/>
      <c r="CC772" s="264"/>
      <c r="CD772" s="264"/>
      <c r="CE772" s="264"/>
      <c r="CF772" s="264"/>
      <c r="CG772" s="264"/>
      <c r="CH772" s="264"/>
      <c r="CI772" s="264"/>
      <c r="CJ772" s="264"/>
      <c r="CK772" s="264"/>
      <c r="CL772" s="264"/>
      <c r="CM772" s="264"/>
      <c r="CN772" s="264"/>
      <c r="CO772" s="264"/>
      <c r="CP772" s="264"/>
      <c r="CQ772" s="264"/>
      <c r="CR772" s="264"/>
      <c r="CS772" s="264"/>
      <c r="CT772" s="264"/>
      <c r="CU772" s="264"/>
      <c r="CV772" s="264"/>
      <c r="CW772" s="264"/>
      <c r="CX772" s="264"/>
      <c r="CY772" s="264"/>
      <c r="CZ772" s="264"/>
      <c r="DA772" s="264"/>
      <c r="DB772" s="264"/>
      <c r="DC772" s="264"/>
      <c r="DD772" s="264"/>
      <c r="DE772" s="264"/>
      <c r="DF772" s="264"/>
      <c r="DG772" s="264"/>
      <c r="DH772" s="264"/>
      <c r="DI772" s="264"/>
      <c r="DJ772" s="264"/>
      <c r="DK772" s="264"/>
      <c r="DL772" s="264"/>
      <c r="DM772" s="264"/>
      <c r="DN772" s="264"/>
      <c r="DO772" s="264"/>
      <c r="DP772" s="264"/>
      <c r="DQ772" s="264"/>
      <c r="DR772" s="264"/>
      <c r="DS772" s="264"/>
      <c r="DT772" s="264"/>
      <c r="DU772" s="264"/>
      <c r="DV772" s="264"/>
      <c r="DW772" s="264"/>
      <c r="DX772" s="264"/>
      <c r="DY772" s="264"/>
      <c r="DZ772" s="264"/>
      <c r="EA772" s="264"/>
      <c r="EB772" s="264"/>
      <c r="EC772" s="264"/>
      <c r="ED772" s="264"/>
      <c r="EE772" s="264"/>
      <c r="EF772" s="264"/>
      <c r="EG772" s="264"/>
      <c r="EH772" s="264"/>
      <c r="EI772" s="264"/>
      <c r="EJ772" s="264"/>
      <c r="EK772" s="264"/>
      <c r="EL772" s="264"/>
      <c r="EM772" s="264"/>
      <c r="EN772" s="264"/>
      <c r="EO772" s="264"/>
      <c r="EP772" s="264"/>
      <c r="EQ772" s="264"/>
      <c r="ER772" s="264"/>
      <c r="ES772" s="264"/>
      <c r="ET772" s="264"/>
      <c r="EU772" s="264"/>
      <c r="EV772" s="264"/>
      <c r="EW772" s="264"/>
      <c r="EX772" s="264"/>
      <c r="EY772" s="264"/>
      <c r="EZ772" s="264"/>
      <c r="FA772" s="264"/>
      <c r="FB772" s="264"/>
      <c r="FC772" s="264"/>
      <c r="FD772" s="264"/>
      <c r="FE772" s="264"/>
      <c r="FF772" s="264"/>
      <c r="FG772" s="264"/>
      <c r="FH772" s="264"/>
      <c r="FI772" s="264"/>
      <c r="FJ772" s="264"/>
      <c r="FK772" s="264"/>
      <c r="FL772" s="264"/>
      <c r="FM772" s="264"/>
      <c r="FN772" s="264"/>
      <c r="FO772" s="264"/>
      <c r="FP772" s="264"/>
      <c r="FQ772" s="264"/>
      <c r="FR772" s="264"/>
      <c r="FS772" s="264"/>
      <c r="FT772" s="264"/>
      <c r="FU772" s="264"/>
      <c r="FV772" s="264"/>
      <c r="FW772" s="264"/>
      <c r="FX772" s="264"/>
      <c r="FY772" s="264"/>
      <c r="FZ772" s="264"/>
      <c r="GA772" s="264"/>
      <c r="GB772" s="264"/>
      <c r="GC772" s="264"/>
      <c r="GD772" s="264"/>
      <c r="GE772" s="264"/>
      <c r="GF772" s="264"/>
      <c r="GG772" s="264"/>
      <c r="GH772" s="264"/>
      <c r="GI772" s="264"/>
      <c r="GJ772" s="264"/>
      <c r="GK772" s="264"/>
      <c r="GL772" s="264"/>
      <c r="GM772" s="264"/>
      <c r="GN772" s="264"/>
      <c r="GO772" s="264"/>
      <c r="GP772" s="264"/>
      <c r="GQ772" s="264"/>
      <c r="GR772" s="264"/>
      <c r="GS772" s="264"/>
      <c r="GT772" s="264"/>
      <c r="GU772" s="264"/>
      <c r="GV772" s="264"/>
      <c r="GW772" s="264"/>
      <c r="GX772" s="264"/>
      <c r="GY772" s="264"/>
      <c r="GZ772" s="264"/>
      <c r="HA772" s="264"/>
      <c r="HB772" s="264"/>
      <c r="HC772" s="264"/>
      <c r="HD772" s="264"/>
      <c r="HE772" s="264"/>
      <c r="HF772" s="264"/>
      <c r="HG772" s="264"/>
      <c r="HH772" s="264"/>
      <c r="HI772" s="264"/>
      <c r="HJ772" s="264"/>
      <c r="HK772" s="264"/>
      <c r="HL772" s="264"/>
      <c r="HM772" s="264"/>
      <c r="HN772" s="264"/>
      <c r="HO772" s="264"/>
      <c r="HP772" s="264"/>
      <c r="HQ772" s="264"/>
      <c r="HR772" s="264"/>
      <c r="HS772" s="264"/>
      <c r="HT772" s="264"/>
      <c r="HU772" s="264"/>
      <c r="HV772" s="264"/>
      <c r="HW772" s="264"/>
      <c r="HX772" s="264"/>
      <c r="HY772" s="264"/>
      <c r="HZ772" s="264"/>
      <c r="IA772" s="264"/>
      <c r="IB772" s="264"/>
      <c r="IC772" s="264"/>
      <c r="ID772" s="264"/>
      <c r="IE772" s="264"/>
      <c r="IF772" s="264"/>
      <c r="IG772" s="264"/>
      <c r="IH772" s="264"/>
      <c r="II772" s="264"/>
      <c r="IJ772" s="264"/>
      <c r="IK772" s="264"/>
      <c r="IL772" s="264"/>
      <c r="IM772" s="264"/>
      <c r="IN772" s="264"/>
      <c r="IO772" s="264"/>
      <c r="IP772" s="264"/>
      <c r="IQ772" s="264"/>
      <c r="IR772" s="264"/>
      <c r="IS772" s="264"/>
      <c r="IT772" s="264"/>
      <c r="IU772" s="264"/>
      <c r="IV772" s="264"/>
    </row>
    <row r="773" spans="1:256" s="279" customFormat="1" ht="12.75">
      <c r="A773" s="271"/>
      <c r="B773" s="280">
        <v>1285665</v>
      </c>
      <c r="C773" s="273" t="s">
        <v>821</v>
      </c>
      <c r="D773" s="271" t="s">
        <v>835</v>
      </c>
      <c r="E773" s="271"/>
      <c r="F773" s="274"/>
      <c r="G773" s="275"/>
      <c r="H773" s="272">
        <v>23545526</v>
      </c>
      <c r="I773" s="276">
        <v>2678.46875</v>
      </c>
      <c r="J773" s="277"/>
      <c r="K773" s="238">
        <v>480</v>
      </c>
      <c r="L773" s="239"/>
      <c r="M773" s="238">
        <v>480</v>
      </c>
      <c r="N773" s="264"/>
      <c r="O773" s="264"/>
      <c r="P773" s="264"/>
      <c r="Q773" s="264"/>
      <c r="R773" s="264"/>
      <c r="S773" s="264"/>
      <c r="T773" s="264"/>
      <c r="U773" s="264"/>
      <c r="V773" s="264"/>
      <c r="W773" s="264"/>
      <c r="X773" s="264"/>
      <c r="Y773" s="264"/>
      <c r="Z773" s="264"/>
      <c r="AA773" s="264"/>
      <c r="AB773" s="264"/>
      <c r="AC773" s="264"/>
      <c r="AD773" s="264"/>
      <c r="AE773" s="264"/>
      <c r="AF773" s="264"/>
      <c r="AG773" s="264"/>
      <c r="AH773" s="264"/>
      <c r="AI773" s="264"/>
      <c r="AJ773" s="264"/>
      <c r="AK773" s="264"/>
      <c r="AL773" s="264"/>
      <c r="AM773" s="264"/>
      <c r="AN773" s="264"/>
      <c r="AO773" s="264"/>
      <c r="AP773" s="264"/>
      <c r="AQ773" s="264"/>
      <c r="AR773" s="264"/>
      <c r="AS773" s="264"/>
      <c r="AT773" s="264"/>
      <c r="AU773" s="264"/>
      <c r="AV773" s="264"/>
      <c r="AW773" s="264"/>
      <c r="AX773" s="264"/>
      <c r="AY773" s="264"/>
      <c r="AZ773" s="264"/>
      <c r="BA773" s="264"/>
      <c r="BB773" s="264"/>
      <c r="BC773" s="264"/>
      <c r="BD773" s="264"/>
      <c r="BE773" s="264"/>
      <c r="BF773" s="264"/>
      <c r="BG773" s="264"/>
      <c r="BH773" s="264"/>
      <c r="BI773" s="264"/>
      <c r="BJ773" s="264"/>
      <c r="BK773" s="264"/>
      <c r="BL773" s="264"/>
      <c r="BM773" s="264"/>
      <c r="BN773" s="264"/>
      <c r="BO773" s="264"/>
      <c r="BP773" s="264"/>
      <c r="BQ773" s="264"/>
      <c r="BR773" s="264"/>
      <c r="BS773" s="264"/>
      <c r="BT773" s="264"/>
      <c r="BU773" s="264"/>
      <c r="BV773" s="264"/>
      <c r="BW773" s="264"/>
      <c r="BX773" s="264"/>
      <c r="BY773" s="264"/>
      <c r="BZ773" s="264"/>
      <c r="CA773" s="264"/>
      <c r="CB773" s="264"/>
      <c r="CC773" s="264"/>
      <c r="CD773" s="264"/>
      <c r="CE773" s="264"/>
      <c r="CF773" s="264"/>
      <c r="CG773" s="264"/>
      <c r="CH773" s="264"/>
      <c r="CI773" s="264"/>
      <c r="CJ773" s="264"/>
      <c r="CK773" s="264"/>
      <c r="CL773" s="264"/>
      <c r="CM773" s="264"/>
      <c r="CN773" s="264"/>
      <c r="CO773" s="264"/>
      <c r="CP773" s="264"/>
      <c r="CQ773" s="264"/>
      <c r="CR773" s="264"/>
      <c r="CS773" s="264"/>
      <c r="CT773" s="264"/>
      <c r="CU773" s="264"/>
      <c r="CV773" s="264"/>
      <c r="CW773" s="264"/>
      <c r="CX773" s="264"/>
      <c r="CY773" s="264"/>
      <c r="CZ773" s="264"/>
      <c r="DA773" s="264"/>
      <c r="DB773" s="264"/>
      <c r="DC773" s="264"/>
      <c r="DD773" s="264"/>
      <c r="DE773" s="264"/>
      <c r="DF773" s="264"/>
      <c r="DG773" s="264"/>
      <c r="DH773" s="264"/>
      <c r="DI773" s="264"/>
      <c r="DJ773" s="264"/>
      <c r="DK773" s="264"/>
      <c r="DL773" s="264"/>
      <c r="DM773" s="264"/>
      <c r="DN773" s="264"/>
      <c r="DO773" s="264"/>
      <c r="DP773" s="264"/>
      <c r="DQ773" s="264"/>
      <c r="DR773" s="264"/>
      <c r="DS773" s="264"/>
      <c r="DT773" s="264"/>
      <c r="DU773" s="264"/>
      <c r="DV773" s="264"/>
      <c r="DW773" s="264"/>
      <c r="DX773" s="264"/>
      <c r="DY773" s="264"/>
      <c r="DZ773" s="264"/>
      <c r="EA773" s="264"/>
      <c r="EB773" s="264"/>
      <c r="EC773" s="264"/>
      <c r="ED773" s="264"/>
      <c r="EE773" s="264"/>
      <c r="EF773" s="264"/>
      <c r="EG773" s="264"/>
      <c r="EH773" s="264"/>
      <c r="EI773" s="264"/>
      <c r="EJ773" s="264"/>
      <c r="EK773" s="264"/>
      <c r="EL773" s="264"/>
      <c r="EM773" s="264"/>
      <c r="EN773" s="264"/>
      <c r="EO773" s="264"/>
      <c r="EP773" s="264"/>
      <c r="EQ773" s="264"/>
      <c r="ER773" s="264"/>
      <c r="ES773" s="264"/>
      <c r="ET773" s="264"/>
      <c r="EU773" s="264"/>
      <c r="EV773" s="264"/>
      <c r="EW773" s="264"/>
      <c r="EX773" s="264"/>
      <c r="EY773" s="264"/>
      <c r="EZ773" s="264"/>
      <c r="FA773" s="264"/>
      <c r="FB773" s="264"/>
      <c r="FC773" s="264"/>
      <c r="FD773" s="264"/>
      <c r="FE773" s="264"/>
      <c r="FF773" s="264"/>
      <c r="FG773" s="264"/>
      <c r="FH773" s="264"/>
      <c r="FI773" s="264"/>
      <c r="FJ773" s="264"/>
      <c r="FK773" s="264"/>
      <c r="FL773" s="264"/>
      <c r="FM773" s="264"/>
      <c r="FN773" s="264"/>
      <c r="FO773" s="264"/>
      <c r="FP773" s="264"/>
      <c r="FQ773" s="264"/>
      <c r="FR773" s="264"/>
      <c r="FS773" s="264"/>
      <c r="FT773" s="264"/>
      <c r="FU773" s="264"/>
      <c r="FV773" s="264"/>
      <c r="FW773" s="264"/>
      <c r="FX773" s="264"/>
      <c r="FY773" s="264"/>
      <c r="FZ773" s="264"/>
      <c r="GA773" s="264"/>
      <c r="GB773" s="264"/>
      <c r="GC773" s="264"/>
      <c r="GD773" s="264"/>
      <c r="GE773" s="264"/>
      <c r="GF773" s="264"/>
      <c r="GG773" s="264"/>
      <c r="GH773" s="264"/>
      <c r="GI773" s="264"/>
      <c r="GJ773" s="264"/>
      <c r="GK773" s="264"/>
      <c r="GL773" s="264"/>
      <c r="GM773" s="264"/>
      <c r="GN773" s="264"/>
      <c r="GO773" s="264"/>
      <c r="GP773" s="264"/>
      <c r="GQ773" s="264"/>
      <c r="GR773" s="264"/>
      <c r="GS773" s="264"/>
      <c r="GT773" s="264"/>
      <c r="GU773" s="264"/>
      <c r="GV773" s="264"/>
      <c r="GW773" s="264"/>
      <c r="GX773" s="264"/>
      <c r="GY773" s="264"/>
      <c r="GZ773" s="264"/>
      <c r="HA773" s="264"/>
      <c r="HB773" s="264"/>
      <c r="HC773" s="264"/>
      <c r="HD773" s="264"/>
      <c r="HE773" s="264"/>
      <c r="HF773" s="264"/>
      <c r="HG773" s="264"/>
      <c r="HH773" s="264"/>
      <c r="HI773" s="264"/>
      <c r="HJ773" s="264"/>
      <c r="HK773" s="264"/>
      <c r="HL773" s="264"/>
      <c r="HM773" s="264"/>
      <c r="HN773" s="264"/>
      <c r="HO773" s="264"/>
      <c r="HP773" s="264"/>
      <c r="HQ773" s="264"/>
      <c r="HR773" s="264"/>
      <c r="HS773" s="264"/>
      <c r="HT773" s="264"/>
      <c r="HU773" s="264"/>
      <c r="HV773" s="264"/>
      <c r="HW773" s="264"/>
      <c r="HX773" s="264"/>
      <c r="HY773" s="264"/>
      <c r="HZ773" s="264"/>
      <c r="IA773" s="264"/>
      <c r="IB773" s="264"/>
      <c r="IC773" s="264"/>
      <c r="ID773" s="264"/>
      <c r="IE773" s="264"/>
      <c r="IF773" s="264"/>
      <c r="IG773" s="264"/>
      <c r="IH773" s="264"/>
      <c r="II773" s="264"/>
      <c r="IJ773" s="264"/>
      <c r="IK773" s="264"/>
      <c r="IL773" s="264"/>
      <c r="IM773" s="264"/>
      <c r="IN773" s="264"/>
      <c r="IO773" s="264"/>
      <c r="IP773" s="264"/>
      <c r="IQ773" s="264"/>
      <c r="IR773" s="264"/>
      <c r="IS773" s="264"/>
      <c r="IT773" s="264"/>
      <c r="IU773" s="264"/>
      <c r="IV773" s="264"/>
    </row>
    <row r="774" spans="1:256" s="279" customFormat="1" ht="12.75">
      <c r="A774" s="271"/>
      <c r="B774" s="280">
        <v>1236465</v>
      </c>
      <c r="C774" s="273" t="s">
        <v>821</v>
      </c>
      <c r="D774" s="271" t="s">
        <v>837</v>
      </c>
      <c r="E774" s="271"/>
      <c r="F774" s="274"/>
      <c r="G774" s="275"/>
      <c r="H774" s="272">
        <v>22309061</v>
      </c>
      <c r="I774" s="276">
        <v>2549.4123711340208</v>
      </c>
      <c r="J774" s="277"/>
      <c r="K774" s="238">
        <v>485</v>
      </c>
      <c r="L774" s="239"/>
      <c r="M774" s="238">
        <v>485</v>
      </c>
      <c r="N774" s="264"/>
      <c r="O774" s="264"/>
      <c r="P774" s="264"/>
      <c r="Q774" s="264"/>
      <c r="R774" s="264"/>
      <c r="S774" s="264"/>
      <c r="T774" s="264"/>
      <c r="U774" s="264"/>
      <c r="V774" s="264"/>
      <c r="W774" s="264"/>
      <c r="X774" s="264"/>
      <c r="Y774" s="264"/>
      <c r="Z774" s="264"/>
      <c r="AA774" s="264"/>
      <c r="AB774" s="264"/>
      <c r="AC774" s="264"/>
      <c r="AD774" s="264"/>
      <c r="AE774" s="264"/>
      <c r="AF774" s="264"/>
      <c r="AG774" s="264"/>
      <c r="AH774" s="264"/>
      <c r="AI774" s="264"/>
      <c r="AJ774" s="264"/>
      <c r="AK774" s="264"/>
      <c r="AL774" s="264"/>
      <c r="AM774" s="264"/>
      <c r="AN774" s="264"/>
      <c r="AO774" s="264"/>
      <c r="AP774" s="264"/>
      <c r="AQ774" s="264"/>
      <c r="AR774" s="264"/>
      <c r="AS774" s="264"/>
      <c r="AT774" s="264"/>
      <c r="AU774" s="264"/>
      <c r="AV774" s="264"/>
      <c r="AW774" s="264"/>
      <c r="AX774" s="264"/>
      <c r="AY774" s="264"/>
      <c r="AZ774" s="264"/>
      <c r="BA774" s="264"/>
      <c r="BB774" s="264"/>
      <c r="BC774" s="264"/>
      <c r="BD774" s="264"/>
      <c r="BE774" s="264"/>
      <c r="BF774" s="264"/>
      <c r="BG774" s="264"/>
      <c r="BH774" s="264"/>
      <c r="BI774" s="264"/>
      <c r="BJ774" s="264"/>
      <c r="BK774" s="264"/>
      <c r="BL774" s="264"/>
      <c r="BM774" s="264"/>
      <c r="BN774" s="264"/>
      <c r="BO774" s="264"/>
      <c r="BP774" s="264"/>
      <c r="BQ774" s="264"/>
      <c r="BR774" s="264"/>
      <c r="BS774" s="264"/>
      <c r="BT774" s="264"/>
      <c r="BU774" s="264"/>
      <c r="BV774" s="264"/>
      <c r="BW774" s="264"/>
      <c r="BX774" s="264"/>
      <c r="BY774" s="264"/>
      <c r="BZ774" s="264"/>
      <c r="CA774" s="264"/>
      <c r="CB774" s="264"/>
      <c r="CC774" s="264"/>
      <c r="CD774" s="264"/>
      <c r="CE774" s="264"/>
      <c r="CF774" s="264"/>
      <c r="CG774" s="264"/>
      <c r="CH774" s="264"/>
      <c r="CI774" s="264"/>
      <c r="CJ774" s="264"/>
      <c r="CK774" s="264"/>
      <c r="CL774" s="264"/>
      <c r="CM774" s="264"/>
      <c r="CN774" s="264"/>
      <c r="CO774" s="264"/>
      <c r="CP774" s="264"/>
      <c r="CQ774" s="264"/>
      <c r="CR774" s="264"/>
      <c r="CS774" s="264"/>
      <c r="CT774" s="264"/>
      <c r="CU774" s="264"/>
      <c r="CV774" s="264"/>
      <c r="CW774" s="264"/>
      <c r="CX774" s="264"/>
      <c r="CY774" s="264"/>
      <c r="CZ774" s="264"/>
      <c r="DA774" s="264"/>
      <c r="DB774" s="264"/>
      <c r="DC774" s="264"/>
      <c r="DD774" s="264"/>
      <c r="DE774" s="264"/>
      <c r="DF774" s="264"/>
      <c r="DG774" s="264"/>
      <c r="DH774" s="264"/>
      <c r="DI774" s="264"/>
      <c r="DJ774" s="264"/>
      <c r="DK774" s="264"/>
      <c r="DL774" s="264"/>
      <c r="DM774" s="264"/>
      <c r="DN774" s="264"/>
      <c r="DO774" s="264"/>
      <c r="DP774" s="264"/>
      <c r="DQ774" s="264"/>
      <c r="DR774" s="264"/>
      <c r="DS774" s="264"/>
      <c r="DT774" s="264"/>
      <c r="DU774" s="264"/>
      <c r="DV774" s="264"/>
      <c r="DW774" s="264"/>
      <c r="DX774" s="264"/>
      <c r="DY774" s="264"/>
      <c r="DZ774" s="264"/>
      <c r="EA774" s="264"/>
      <c r="EB774" s="264"/>
      <c r="EC774" s="264"/>
      <c r="ED774" s="264"/>
      <c r="EE774" s="264"/>
      <c r="EF774" s="264"/>
      <c r="EG774" s="264"/>
      <c r="EH774" s="264"/>
      <c r="EI774" s="264"/>
      <c r="EJ774" s="264"/>
      <c r="EK774" s="264"/>
      <c r="EL774" s="264"/>
      <c r="EM774" s="264"/>
      <c r="EN774" s="264"/>
      <c r="EO774" s="264"/>
      <c r="EP774" s="264"/>
      <c r="EQ774" s="264"/>
      <c r="ER774" s="264"/>
      <c r="ES774" s="264"/>
      <c r="ET774" s="264"/>
      <c r="EU774" s="264"/>
      <c r="EV774" s="264"/>
      <c r="EW774" s="264"/>
      <c r="EX774" s="264"/>
      <c r="EY774" s="264"/>
      <c r="EZ774" s="264"/>
      <c r="FA774" s="264"/>
      <c r="FB774" s="264"/>
      <c r="FC774" s="264"/>
      <c r="FD774" s="264"/>
      <c r="FE774" s="264"/>
      <c r="FF774" s="264"/>
      <c r="FG774" s="264"/>
      <c r="FH774" s="264"/>
      <c r="FI774" s="264"/>
      <c r="FJ774" s="264"/>
      <c r="FK774" s="264"/>
      <c r="FL774" s="264"/>
      <c r="FM774" s="264"/>
      <c r="FN774" s="264"/>
      <c r="FO774" s="264"/>
      <c r="FP774" s="264"/>
      <c r="FQ774" s="264"/>
      <c r="FR774" s="264"/>
      <c r="FS774" s="264"/>
      <c r="FT774" s="264"/>
      <c r="FU774" s="264"/>
      <c r="FV774" s="264"/>
      <c r="FW774" s="264"/>
      <c r="FX774" s="264"/>
      <c r="FY774" s="264"/>
      <c r="FZ774" s="264"/>
      <c r="GA774" s="264"/>
      <c r="GB774" s="264"/>
      <c r="GC774" s="264"/>
      <c r="GD774" s="264"/>
      <c r="GE774" s="264"/>
      <c r="GF774" s="264"/>
      <c r="GG774" s="264"/>
      <c r="GH774" s="264"/>
      <c r="GI774" s="264"/>
      <c r="GJ774" s="264"/>
      <c r="GK774" s="264"/>
      <c r="GL774" s="264"/>
      <c r="GM774" s="264"/>
      <c r="GN774" s="264"/>
      <c r="GO774" s="264"/>
      <c r="GP774" s="264"/>
      <c r="GQ774" s="264"/>
      <c r="GR774" s="264"/>
      <c r="GS774" s="264"/>
      <c r="GT774" s="264"/>
      <c r="GU774" s="264"/>
      <c r="GV774" s="264"/>
      <c r="GW774" s="264"/>
      <c r="GX774" s="264"/>
      <c r="GY774" s="264"/>
      <c r="GZ774" s="264"/>
      <c r="HA774" s="264"/>
      <c r="HB774" s="264"/>
      <c r="HC774" s="264"/>
      <c r="HD774" s="264"/>
      <c r="HE774" s="264"/>
      <c r="HF774" s="264"/>
      <c r="HG774" s="264"/>
      <c r="HH774" s="264"/>
      <c r="HI774" s="264"/>
      <c r="HJ774" s="264"/>
      <c r="HK774" s="264"/>
      <c r="HL774" s="264"/>
      <c r="HM774" s="264"/>
      <c r="HN774" s="264"/>
      <c r="HO774" s="264"/>
      <c r="HP774" s="264"/>
      <c r="HQ774" s="264"/>
      <c r="HR774" s="264"/>
      <c r="HS774" s="264"/>
      <c r="HT774" s="264"/>
      <c r="HU774" s="264"/>
      <c r="HV774" s="264"/>
      <c r="HW774" s="264"/>
      <c r="HX774" s="264"/>
      <c r="HY774" s="264"/>
      <c r="HZ774" s="264"/>
      <c r="IA774" s="264"/>
      <c r="IB774" s="264"/>
      <c r="IC774" s="264"/>
      <c r="ID774" s="264"/>
      <c r="IE774" s="264"/>
      <c r="IF774" s="264"/>
      <c r="IG774" s="264"/>
      <c r="IH774" s="264"/>
      <c r="II774" s="264"/>
      <c r="IJ774" s="264"/>
      <c r="IK774" s="264"/>
      <c r="IL774" s="264"/>
      <c r="IM774" s="264"/>
      <c r="IN774" s="264"/>
      <c r="IO774" s="264"/>
      <c r="IP774" s="264"/>
      <c r="IQ774" s="264"/>
      <c r="IR774" s="264"/>
      <c r="IS774" s="264"/>
      <c r="IT774" s="264"/>
      <c r="IU774" s="264"/>
      <c r="IV774" s="264"/>
    </row>
    <row r="775" spans="1:256" s="277" customFormat="1" ht="12.75">
      <c r="A775" s="281"/>
      <c r="B775" s="282">
        <v>-1223373</v>
      </c>
      <c r="C775" s="281" t="s">
        <v>821</v>
      </c>
      <c r="D775" s="281" t="s">
        <v>843</v>
      </c>
      <c r="E775" s="281"/>
      <c r="F775" s="283"/>
      <c r="G775" s="284"/>
      <c r="H775" s="282">
        <v>22309061</v>
      </c>
      <c r="I775" s="285">
        <v>-2522.418556701031</v>
      </c>
      <c r="J775" s="279"/>
      <c r="K775" s="246">
        <v>485</v>
      </c>
      <c r="L775" s="246"/>
      <c r="M775" s="246">
        <v>485</v>
      </c>
      <c r="N775" s="262"/>
      <c r="O775" s="262"/>
      <c r="P775" s="262"/>
      <c r="Q775" s="262"/>
      <c r="R775" s="262"/>
      <c r="S775" s="262"/>
      <c r="T775" s="262"/>
      <c r="U775" s="262"/>
      <c r="V775" s="262"/>
      <c r="W775" s="262"/>
      <c r="X775" s="262"/>
      <c r="Y775" s="262"/>
      <c r="Z775" s="262"/>
      <c r="AA775" s="262"/>
      <c r="AB775" s="262"/>
      <c r="AC775" s="262"/>
      <c r="AD775" s="262"/>
      <c r="AE775" s="262"/>
      <c r="AF775" s="262"/>
      <c r="AG775" s="262"/>
      <c r="AH775" s="262"/>
      <c r="AI775" s="262"/>
      <c r="AJ775" s="262"/>
      <c r="AK775" s="262"/>
      <c r="AL775" s="262"/>
      <c r="AM775" s="262"/>
      <c r="AN775" s="262"/>
      <c r="AO775" s="262"/>
      <c r="AP775" s="262"/>
      <c r="AQ775" s="262"/>
      <c r="AR775" s="262"/>
      <c r="AS775" s="262"/>
      <c r="AT775" s="262"/>
      <c r="AU775" s="262"/>
      <c r="AV775" s="262"/>
      <c r="AW775" s="262"/>
      <c r="AX775" s="262"/>
      <c r="AY775" s="262"/>
      <c r="AZ775" s="262"/>
      <c r="BA775" s="262"/>
      <c r="BB775" s="262"/>
      <c r="BC775" s="262"/>
      <c r="BD775" s="262"/>
      <c r="BE775" s="262"/>
      <c r="BF775" s="262"/>
      <c r="BG775" s="262"/>
      <c r="BH775" s="262"/>
      <c r="BI775" s="262"/>
      <c r="BJ775" s="262"/>
      <c r="BK775" s="262"/>
      <c r="BL775" s="262"/>
      <c r="BM775" s="262"/>
      <c r="BN775" s="262"/>
      <c r="BO775" s="262"/>
      <c r="BP775" s="262"/>
      <c r="BQ775" s="262"/>
      <c r="BR775" s="262"/>
      <c r="BS775" s="262"/>
      <c r="BT775" s="262"/>
      <c r="BU775" s="262"/>
      <c r="BV775" s="262"/>
      <c r="BW775" s="262"/>
      <c r="BX775" s="262"/>
      <c r="BY775" s="262"/>
      <c r="BZ775" s="262"/>
      <c r="CA775" s="262"/>
      <c r="CB775" s="262"/>
      <c r="CC775" s="262"/>
      <c r="CD775" s="262"/>
      <c r="CE775" s="262"/>
      <c r="CF775" s="262"/>
      <c r="CG775" s="262"/>
      <c r="CH775" s="262"/>
      <c r="CI775" s="262"/>
      <c r="CJ775" s="262"/>
      <c r="CK775" s="262"/>
      <c r="CL775" s="262"/>
      <c r="CM775" s="262"/>
      <c r="CN775" s="262"/>
      <c r="CO775" s="262"/>
      <c r="CP775" s="262"/>
      <c r="CQ775" s="262"/>
      <c r="CR775" s="262"/>
      <c r="CS775" s="262"/>
      <c r="CT775" s="262"/>
      <c r="CU775" s="262"/>
      <c r="CV775" s="262"/>
      <c r="CW775" s="262"/>
      <c r="CX775" s="262"/>
      <c r="CY775" s="262"/>
      <c r="CZ775" s="262"/>
      <c r="DA775" s="262"/>
      <c r="DB775" s="262"/>
      <c r="DC775" s="262"/>
      <c r="DD775" s="262"/>
      <c r="DE775" s="262"/>
      <c r="DF775" s="262"/>
      <c r="DG775" s="262"/>
      <c r="DH775" s="262"/>
      <c r="DI775" s="262"/>
      <c r="DJ775" s="262"/>
      <c r="DK775" s="262"/>
      <c r="DL775" s="262"/>
      <c r="DM775" s="262"/>
      <c r="DN775" s="262"/>
      <c r="DO775" s="262"/>
      <c r="DP775" s="262"/>
      <c r="DQ775" s="262"/>
      <c r="DR775" s="262"/>
      <c r="DS775" s="262"/>
      <c r="DT775" s="262"/>
      <c r="DU775" s="262"/>
      <c r="DV775" s="262"/>
      <c r="DW775" s="262"/>
      <c r="DX775" s="262"/>
      <c r="DY775" s="262"/>
      <c r="DZ775" s="262"/>
      <c r="EA775" s="262"/>
      <c r="EB775" s="262"/>
      <c r="EC775" s="262"/>
      <c r="ED775" s="262"/>
      <c r="EE775" s="262"/>
      <c r="EF775" s="262"/>
      <c r="EG775" s="262"/>
      <c r="EH775" s="262"/>
      <c r="EI775" s="262"/>
      <c r="EJ775" s="262"/>
      <c r="EK775" s="262"/>
      <c r="EL775" s="262"/>
      <c r="EM775" s="262"/>
      <c r="EN775" s="262"/>
      <c r="EO775" s="262"/>
      <c r="EP775" s="262"/>
      <c r="EQ775" s="262"/>
      <c r="ER775" s="262"/>
      <c r="ES775" s="262"/>
      <c r="ET775" s="262"/>
      <c r="EU775" s="262"/>
      <c r="EV775" s="262"/>
      <c r="EW775" s="262"/>
      <c r="EX775" s="262"/>
      <c r="EY775" s="262"/>
      <c r="EZ775" s="262"/>
      <c r="FA775" s="262"/>
      <c r="FB775" s="262"/>
      <c r="FC775" s="262"/>
      <c r="FD775" s="262"/>
      <c r="FE775" s="262"/>
      <c r="FF775" s="262"/>
      <c r="FG775" s="262"/>
      <c r="FH775" s="262"/>
      <c r="FI775" s="262"/>
      <c r="FJ775" s="262"/>
      <c r="FK775" s="262"/>
      <c r="FL775" s="262"/>
      <c r="FM775" s="262"/>
      <c r="FN775" s="262"/>
      <c r="FO775" s="262"/>
      <c r="FP775" s="262"/>
      <c r="FQ775" s="262"/>
      <c r="FR775" s="262"/>
      <c r="FS775" s="262"/>
      <c r="FT775" s="262"/>
      <c r="FU775" s="262"/>
      <c r="FV775" s="262"/>
      <c r="FW775" s="262"/>
      <c r="FX775" s="262"/>
      <c r="FY775" s="262"/>
      <c r="FZ775" s="262"/>
      <c r="GA775" s="262"/>
      <c r="GB775" s="262"/>
      <c r="GC775" s="262"/>
      <c r="GD775" s="262"/>
      <c r="GE775" s="262"/>
      <c r="GF775" s="262"/>
      <c r="GG775" s="262"/>
      <c r="GH775" s="262"/>
      <c r="GI775" s="262"/>
      <c r="GJ775" s="262"/>
      <c r="GK775" s="262"/>
      <c r="GL775" s="262"/>
      <c r="GM775" s="262"/>
      <c r="GN775" s="262"/>
      <c r="GO775" s="262"/>
      <c r="GP775" s="262"/>
      <c r="GQ775" s="262"/>
      <c r="GR775" s="262"/>
      <c r="GS775" s="262"/>
      <c r="GT775" s="262"/>
      <c r="GU775" s="262"/>
      <c r="GV775" s="262"/>
      <c r="GW775" s="262"/>
      <c r="GX775" s="262"/>
      <c r="GY775" s="262"/>
      <c r="GZ775" s="262"/>
      <c r="HA775" s="262"/>
      <c r="HB775" s="262"/>
      <c r="HC775" s="262"/>
      <c r="HD775" s="262"/>
      <c r="HE775" s="262"/>
      <c r="HF775" s="262"/>
      <c r="HG775" s="262"/>
      <c r="HH775" s="262"/>
      <c r="HI775" s="262"/>
      <c r="HJ775" s="262"/>
      <c r="HK775" s="262"/>
      <c r="HL775" s="262"/>
      <c r="HM775" s="262"/>
      <c r="HN775" s="262"/>
      <c r="HO775" s="262"/>
      <c r="HP775" s="262"/>
      <c r="HQ775" s="262"/>
      <c r="HR775" s="262"/>
      <c r="HS775" s="262"/>
      <c r="HT775" s="262"/>
      <c r="HU775" s="262"/>
      <c r="HV775" s="262"/>
      <c r="HW775" s="262"/>
      <c r="HX775" s="262"/>
      <c r="HY775" s="262"/>
      <c r="HZ775" s="262"/>
      <c r="IA775" s="262"/>
      <c r="IB775" s="262"/>
      <c r="IC775" s="262"/>
      <c r="ID775" s="262"/>
      <c r="IE775" s="262"/>
      <c r="IF775" s="262"/>
      <c r="IG775" s="262"/>
      <c r="IH775" s="262"/>
      <c r="II775" s="262"/>
      <c r="IJ775" s="262"/>
      <c r="IK775" s="262"/>
      <c r="IL775" s="262"/>
      <c r="IM775" s="262"/>
      <c r="IN775" s="262"/>
      <c r="IO775" s="262"/>
      <c r="IP775" s="262"/>
      <c r="IQ775" s="262"/>
      <c r="IR775" s="262"/>
      <c r="IS775" s="262"/>
      <c r="IT775" s="262"/>
      <c r="IU775" s="262"/>
      <c r="IV775" s="262"/>
    </row>
    <row r="776" spans="1:13" ht="12.75">
      <c r="A776" s="20"/>
      <c r="F776" s="54"/>
      <c r="H776" s="252"/>
      <c r="I776" s="30"/>
      <c r="M776" s="2"/>
    </row>
    <row r="777" spans="1:13" ht="12.75">
      <c r="A777" s="20"/>
      <c r="F777" s="54"/>
      <c r="H777" s="252"/>
      <c r="I777" s="30"/>
      <c r="M777" s="2"/>
    </row>
    <row r="778" spans="1:13" s="291" customFormat="1" ht="12.75" hidden="1">
      <c r="A778" s="286"/>
      <c r="B778" s="287"/>
      <c r="C778" s="286"/>
      <c r="D778" s="286"/>
      <c r="E778" s="286"/>
      <c r="F778" s="288"/>
      <c r="G778" s="289"/>
      <c r="H778" s="287"/>
      <c r="I778" s="290"/>
      <c r="K778" s="49"/>
      <c r="L778" s="23"/>
      <c r="M778" s="49"/>
    </row>
    <row r="779" spans="1:13" s="291" customFormat="1" ht="12.75" hidden="1">
      <c r="A779" s="286"/>
      <c r="B779" s="287"/>
      <c r="C779" s="286"/>
      <c r="D779" s="286"/>
      <c r="E779" s="286"/>
      <c r="F779" s="288"/>
      <c r="G779" s="289"/>
      <c r="H779" s="287"/>
      <c r="I779" s="290"/>
      <c r="K779" s="49"/>
      <c r="L779" s="23"/>
      <c r="M779" s="49"/>
    </row>
    <row r="780" spans="1:13" ht="12.75" hidden="1">
      <c r="A780" s="20"/>
      <c r="B780" s="12"/>
      <c r="F780" s="54"/>
      <c r="H780" s="287"/>
      <c r="I780" s="30">
        <v>0</v>
      </c>
      <c r="M780" s="2">
        <v>500</v>
      </c>
    </row>
    <row r="781" spans="1:13" ht="12.75" hidden="1">
      <c r="A781" s="20"/>
      <c r="B781" s="12"/>
      <c r="F781" s="54"/>
      <c r="H781" s="287"/>
      <c r="I781" s="30">
        <v>0</v>
      </c>
      <c r="M781" s="2">
        <v>500</v>
      </c>
    </row>
    <row r="782" spans="1:13" ht="12.75" hidden="1">
      <c r="A782" s="20"/>
      <c r="B782" s="12"/>
      <c r="F782" s="54"/>
      <c r="H782" s="8">
        <v>0</v>
      </c>
      <c r="I782" s="30">
        <v>0</v>
      </c>
      <c r="M782" s="2">
        <v>500</v>
      </c>
    </row>
    <row r="783" spans="1:13" ht="12.75" hidden="1">
      <c r="A783" s="20"/>
      <c r="B783" s="12"/>
      <c r="F783" s="54"/>
      <c r="H783" s="8">
        <v>0</v>
      </c>
      <c r="I783" s="30">
        <v>0</v>
      </c>
      <c r="M783" s="2">
        <v>500</v>
      </c>
    </row>
    <row r="784" spans="1:13" ht="12.75" hidden="1">
      <c r="A784" s="20"/>
      <c r="B784" s="12"/>
      <c r="F784" s="54"/>
      <c r="H784" s="8">
        <v>0</v>
      </c>
      <c r="I784" s="30">
        <v>0</v>
      </c>
      <c r="M784" s="2">
        <v>500</v>
      </c>
    </row>
    <row r="785" spans="1:13" ht="12.75" hidden="1">
      <c r="A785" s="20"/>
      <c r="B785" s="12"/>
      <c r="F785" s="54"/>
      <c r="H785" s="8">
        <v>0</v>
      </c>
      <c r="I785" s="30">
        <v>0</v>
      </c>
      <c r="M785" s="2">
        <v>500</v>
      </c>
    </row>
    <row r="786" spans="1:13" ht="12.75" hidden="1">
      <c r="A786" s="20"/>
      <c r="B786" s="12"/>
      <c r="F786" s="54"/>
      <c r="H786" s="8">
        <v>0</v>
      </c>
      <c r="I786" s="30">
        <v>0</v>
      </c>
      <c r="M786" s="2">
        <v>500</v>
      </c>
    </row>
    <row r="787" spans="1:13" ht="12.75" hidden="1">
      <c r="A787" s="20"/>
      <c r="B787" s="12"/>
      <c r="F787" s="54"/>
      <c r="H787" s="8">
        <v>0</v>
      </c>
      <c r="I787" s="30">
        <v>0</v>
      </c>
      <c r="M787" s="2">
        <v>500</v>
      </c>
    </row>
    <row r="788" spans="1:13" ht="12.75" hidden="1">
      <c r="A788" s="20"/>
      <c r="B788" s="12"/>
      <c r="F788" s="54"/>
      <c r="H788" s="8">
        <v>0</v>
      </c>
      <c r="I788" s="30">
        <v>0</v>
      </c>
      <c r="M788" s="2">
        <v>500</v>
      </c>
    </row>
    <row r="789" spans="1:13" ht="12.75" hidden="1">
      <c r="A789" s="20"/>
      <c r="B789" s="12"/>
      <c r="F789" s="54"/>
      <c r="H789" s="8">
        <v>0</v>
      </c>
      <c r="I789" s="30">
        <v>0</v>
      </c>
      <c r="M789" s="2">
        <v>500</v>
      </c>
    </row>
    <row r="790" spans="1:13" ht="12.75" hidden="1">
      <c r="A790" s="20"/>
      <c r="B790" s="12"/>
      <c r="F790" s="54"/>
      <c r="H790" s="8">
        <v>0</v>
      </c>
      <c r="I790" s="30">
        <v>0</v>
      </c>
      <c r="M790" s="2">
        <v>500</v>
      </c>
    </row>
    <row r="791" spans="1:13" ht="12.75" hidden="1">
      <c r="A791" s="20"/>
      <c r="B791" s="12"/>
      <c r="F791" s="54"/>
      <c r="H791" s="8">
        <v>0</v>
      </c>
      <c r="I791" s="30">
        <v>0</v>
      </c>
      <c r="M791" s="2">
        <v>500</v>
      </c>
    </row>
    <row r="792" spans="1:13" ht="12.75" hidden="1">
      <c r="A792" s="20"/>
      <c r="B792" s="12"/>
      <c r="F792" s="54"/>
      <c r="H792" s="8">
        <v>0</v>
      </c>
      <c r="I792" s="30">
        <v>0</v>
      </c>
      <c r="M792" s="2">
        <v>500</v>
      </c>
    </row>
    <row r="793" spans="1:13" ht="12.75" hidden="1">
      <c r="A793" s="20"/>
      <c r="B793" s="12"/>
      <c r="F793" s="54"/>
      <c r="H793" s="8">
        <v>0</v>
      </c>
      <c r="I793" s="30">
        <v>0</v>
      </c>
      <c r="M793" s="2">
        <v>500</v>
      </c>
    </row>
    <row r="794" spans="1:13" ht="12.75" hidden="1">
      <c r="A794" s="20"/>
      <c r="F794" s="54"/>
      <c r="H794" s="8">
        <v>0</v>
      </c>
      <c r="I794" s="30">
        <v>0</v>
      </c>
      <c r="M794" s="2">
        <v>500</v>
      </c>
    </row>
    <row r="795" spans="1:13" ht="12.75" hidden="1">
      <c r="A795" s="20"/>
      <c r="B795" s="11"/>
      <c r="F795" s="54"/>
      <c r="H795" s="8">
        <v>0</v>
      </c>
      <c r="I795" s="30">
        <v>0</v>
      </c>
      <c r="M795" s="2">
        <v>500</v>
      </c>
    </row>
    <row r="796" spans="1:13" ht="12.75" hidden="1">
      <c r="A796" s="20"/>
      <c r="F796" s="54"/>
      <c r="H796" s="8">
        <v>0</v>
      </c>
      <c r="I796" s="30">
        <v>0</v>
      </c>
      <c r="M796" s="2">
        <v>500</v>
      </c>
    </row>
    <row r="797" spans="1:13" ht="12.75" hidden="1">
      <c r="A797" s="20"/>
      <c r="F797" s="54"/>
      <c r="H797" s="8">
        <v>0</v>
      </c>
      <c r="I797" s="30">
        <v>0</v>
      </c>
      <c r="M797" s="2">
        <v>500</v>
      </c>
    </row>
    <row r="798" spans="1:13" ht="12.75" hidden="1">
      <c r="A798" s="20"/>
      <c r="F798" s="54"/>
      <c r="H798" s="8">
        <v>0</v>
      </c>
      <c r="I798" s="30">
        <v>0</v>
      </c>
      <c r="M798" s="2">
        <v>500</v>
      </c>
    </row>
    <row r="799" spans="1:13" ht="12.75" hidden="1">
      <c r="A799" s="20"/>
      <c r="F799" s="54"/>
      <c r="H799" s="8">
        <v>0</v>
      </c>
      <c r="I799" s="30">
        <v>0</v>
      </c>
      <c r="M799" s="2">
        <v>500</v>
      </c>
    </row>
    <row r="800" spans="1:13" ht="12.75" hidden="1">
      <c r="A800" s="20"/>
      <c r="F800" s="54"/>
      <c r="H800" s="8">
        <v>0</v>
      </c>
      <c r="I800" s="30">
        <v>0</v>
      </c>
      <c r="M800" s="2">
        <v>500</v>
      </c>
    </row>
    <row r="801" spans="1:13" ht="12.75" hidden="1">
      <c r="A801" s="20"/>
      <c r="F801" s="54"/>
      <c r="H801" s="8">
        <v>0</v>
      </c>
      <c r="I801" s="30">
        <v>0</v>
      </c>
      <c r="M801" s="2">
        <v>500</v>
      </c>
    </row>
    <row r="802" spans="1:13" ht="12.75" hidden="1">
      <c r="A802" s="20"/>
      <c r="F802" s="54"/>
      <c r="H802" s="8">
        <v>0</v>
      </c>
      <c r="I802" s="30">
        <v>0</v>
      </c>
      <c r="M802" s="2">
        <v>500</v>
      </c>
    </row>
    <row r="803" spans="1:13" ht="12.75" hidden="1">
      <c r="A803" s="20"/>
      <c r="F803" s="54"/>
      <c r="H803" s="8">
        <v>0</v>
      </c>
      <c r="I803" s="30">
        <v>0</v>
      </c>
      <c r="M803" s="2">
        <v>500</v>
      </c>
    </row>
    <row r="804" spans="1:13" ht="12.75" hidden="1">
      <c r="A804" s="20"/>
      <c r="F804" s="54"/>
      <c r="H804" s="8">
        <v>0</v>
      </c>
      <c r="I804" s="30">
        <v>0</v>
      </c>
      <c r="M804" s="2">
        <v>500</v>
      </c>
    </row>
    <row r="805" spans="1:13" ht="12.75" hidden="1">
      <c r="A805" s="20"/>
      <c r="F805" s="54"/>
      <c r="H805" s="8">
        <v>0</v>
      </c>
      <c r="I805" s="30">
        <v>0</v>
      </c>
      <c r="M805" s="2">
        <v>500</v>
      </c>
    </row>
    <row r="806" spans="1:13" ht="12.75" hidden="1">
      <c r="A806" s="20"/>
      <c r="F806" s="54"/>
      <c r="H806" s="8">
        <v>0</v>
      </c>
      <c r="I806" s="30">
        <v>0</v>
      </c>
      <c r="M806" s="2">
        <v>500</v>
      </c>
    </row>
    <row r="807" spans="1:13" ht="12.75" hidden="1">
      <c r="A807" s="20"/>
      <c r="F807" s="54"/>
      <c r="H807" s="8">
        <v>0</v>
      </c>
      <c r="I807" s="30">
        <v>0</v>
      </c>
      <c r="M807" s="2">
        <v>500</v>
      </c>
    </row>
    <row r="808" spans="1:13" ht="12.75" hidden="1">
      <c r="A808" s="20"/>
      <c r="F808" s="54"/>
      <c r="H808" s="8">
        <v>0</v>
      </c>
      <c r="I808" s="30">
        <v>0</v>
      </c>
      <c r="M808" s="2">
        <v>500</v>
      </c>
    </row>
    <row r="809" spans="1:13" ht="12.75" hidden="1">
      <c r="A809" s="20"/>
      <c r="F809" s="54"/>
      <c r="H809" s="8">
        <v>0</v>
      </c>
      <c r="I809" s="30">
        <v>0</v>
      </c>
      <c r="M809" s="2">
        <v>500</v>
      </c>
    </row>
    <row r="810" spans="1:13" ht="12.75" hidden="1">
      <c r="A810" s="20"/>
      <c r="F810" s="54"/>
      <c r="H810" s="8">
        <v>0</v>
      </c>
      <c r="I810" s="30">
        <v>0</v>
      </c>
      <c r="M810" s="2">
        <v>500</v>
      </c>
    </row>
    <row r="811" spans="1:13" ht="12.75" hidden="1">
      <c r="A811" s="20"/>
      <c r="F811" s="54"/>
      <c r="H811" s="8">
        <v>0</v>
      </c>
      <c r="I811" s="30">
        <v>0</v>
      </c>
      <c r="M811" s="2">
        <v>500</v>
      </c>
    </row>
    <row r="812" spans="1:13" ht="12.75" hidden="1">
      <c r="A812" s="20"/>
      <c r="F812" s="54"/>
      <c r="H812" s="8">
        <v>0</v>
      </c>
      <c r="I812" s="30">
        <v>0</v>
      </c>
      <c r="M812" s="2">
        <v>500</v>
      </c>
    </row>
    <row r="813" spans="1:13" ht="12.75" hidden="1">
      <c r="A813" s="20"/>
      <c r="F813" s="54"/>
      <c r="H813" s="8">
        <v>0</v>
      </c>
      <c r="I813" s="30">
        <v>0</v>
      </c>
      <c r="M813" s="2">
        <v>500</v>
      </c>
    </row>
    <row r="814" spans="1:13" ht="12.75" hidden="1">
      <c r="A814" s="20"/>
      <c r="F814" s="54"/>
      <c r="H814" s="8">
        <v>0</v>
      </c>
      <c r="I814" s="30">
        <v>0</v>
      </c>
      <c r="M814" s="2">
        <v>500</v>
      </c>
    </row>
    <row r="815" spans="1:13" ht="12.75" hidden="1">
      <c r="A815" s="20"/>
      <c r="F815" s="54"/>
      <c r="H815" s="8">
        <v>0</v>
      </c>
      <c r="I815" s="30">
        <v>0</v>
      </c>
      <c r="M815" s="2">
        <v>500</v>
      </c>
    </row>
    <row r="816" spans="1:13" ht="12.75" hidden="1">
      <c r="A816" s="20"/>
      <c r="F816" s="54"/>
      <c r="H816" s="8">
        <v>0</v>
      </c>
      <c r="I816" s="30">
        <v>0</v>
      </c>
      <c r="M816" s="2">
        <v>500</v>
      </c>
    </row>
    <row r="817" spans="1:13" ht="12.75" hidden="1">
      <c r="A817" s="20"/>
      <c r="F817" s="54"/>
      <c r="H817" s="8">
        <v>0</v>
      </c>
      <c r="I817" s="30">
        <v>0</v>
      </c>
      <c r="M817" s="2">
        <v>500</v>
      </c>
    </row>
    <row r="818" spans="1:13" ht="12.75" hidden="1">
      <c r="A818" s="20"/>
      <c r="F818" s="54"/>
      <c r="H818" s="8">
        <v>0</v>
      </c>
      <c r="I818" s="30">
        <v>0</v>
      </c>
      <c r="M818" s="2">
        <v>500</v>
      </c>
    </row>
    <row r="819" spans="1:13" ht="12.75" hidden="1">
      <c r="A819" s="20"/>
      <c r="F819" s="54"/>
      <c r="H819" s="8">
        <v>0</v>
      </c>
      <c r="I819" s="30">
        <v>0</v>
      </c>
      <c r="M819" s="2">
        <v>500</v>
      </c>
    </row>
    <row r="820" spans="1:13" ht="12.75" hidden="1">
      <c r="A820" s="20"/>
      <c r="F820" s="54"/>
      <c r="H820" s="8">
        <v>0</v>
      </c>
      <c r="I820" s="30">
        <v>0</v>
      </c>
      <c r="M820" s="2">
        <v>500</v>
      </c>
    </row>
    <row r="821" spans="1:13" ht="12.75" hidden="1">
      <c r="A821" s="20"/>
      <c r="F821" s="54"/>
      <c r="H821" s="8">
        <v>0</v>
      </c>
      <c r="I821" s="30">
        <v>0</v>
      </c>
      <c r="M821" s="2">
        <v>500</v>
      </c>
    </row>
    <row r="822" spans="1:13" ht="12.75" hidden="1">
      <c r="A822" s="20"/>
      <c r="F822" s="54"/>
      <c r="H822" s="8">
        <v>0</v>
      </c>
      <c r="I822" s="30">
        <v>0</v>
      </c>
      <c r="M822" s="2">
        <v>500</v>
      </c>
    </row>
    <row r="823" spans="1:13" ht="12.75" hidden="1">
      <c r="A823" s="20"/>
      <c r="F823" s="54"/>
      <c r="H823" s="8">
        <v>0</v>
      </c>
      <c r="I823" s="30">
        <v>0</v>
      </c>
      <c r="M823" s="2">
        <v>500</v>
      </c>
    </row>
    <row r="824" spans="1:13" ht="12.75" hidden="1">
      <c r="A824" s="20"/>
      <c r="F824" s="54"/>
      <c r="H824" s="8">
        <v>0</v>
      </c>
      <c r="I824" s="30">
        <v>0</v>
      </c>
      <c r="M824" s="2">
        <v>500</v>
      </c>
    </row>
    <row r="825" spans="1:13" ht="12.75" hidden="1">
      <c r="A825" s="20"/>
      <c r="F825" s="54"/>
      <c r="H825" s="8">
        <v>0</v>
      </c>
      <c r="I825" s="30">
        <v>0</v>
      </c>
      <c r="M825" s="2">
        <v>500</v>
      </c>
    </row>
    <row r="826" spans="1:13" ht="12.75" hidden="1">
      <c r="A826" s="20"/>
      <c r="F826" s="54"/>
      <c r="H826" s="8">
        <v>0</v>
      </c>
      <c r="I826" s="30">
        <v>0</v>
      </c>
      <c r="M826" s="2">
        <v>500</v>
      </c>
    </row>
    <row r="827" spans="1:13" ht="12.75" hidden="1">
      <c r="A827" s="20"/>
      <c r="F827" s="54"/>
      <c r="H827" s="8">
        <v>0</v>
      </c>
      <c r="I827" s="30">
        <v>0</v>
      </c>
      <c r="M827" s="2">
        <v>500</v>
      </c>
    </row>
    <row r="828" spans="1:13" ht="12.75" hidden="1">
      <c r="A828" s="20"/>
      <c r="F828" s="54"/>
      <c r="H828" s="8">
        <v>0</v>
      </c>
      <c r="I828" s="30">
        <v>0</v>
      </c>
      <c r="M828" s="2">
        <v>500</v>
      </c>
    </row>
    <row r="829" spans="1:13" ht="12.75" hidden="1">
      <c r="A829" s="20"/>
      <c r="F829" s="54"/>
      <c r="H829" s="8">
        <v>0</v>
      </c>
      <c r="I829" s="30">
        <v>0</v>
      </c>
      <c r="M829" s="2">
        <v>500</v>
      </c>
    </row>
    <row r="830" spans="1:13" ht="12.75" hidden="1">
      <c r="A830" s="20"/>
      <c r="F830" s="54"/>
      <c r="H830" s="8">
        <v>0</v>
      </c>
      <c r="I830" s="30">
        <v>0</v>
      </c>
      <c r="M830" s="2">
        <v>500</v>
      </c>
    </row>
    <row r="831" spans="1:13" ht="12.75" hidden="1">
      <c r="A831" s="20"/>
      <c r="F831" s="54"/>
      <c r="H831" s="8">
        <v>0</v>
      </c>
      <c r="I831" s="30">
        <v>0</v>
      </c>
      <c r="M831" s="2">
        <v>500</v>
      </c>
    </row>
    <row r="832" spans="1:13" ht="12.75" hidden="1">
      <c r="A832" s="20"/>
      <c r="F832" s="54"/>
      <c r="H832" s="8">
        <v>0</v>
      </c>
      <c r="I832" s="30">
        <v>0</v>
      </c>
      <c r="M832" s="2">
        <v>500</v>
      </c>
    </row>
    <row r="833" spans="1:13" ht="12.75" hidden="1">
      <c r="A833" s="20"/>
      <c r="F833" s="54"/>
      <c r="H833" s="8">
        <v>0</v>
      </c>
      <c r="I833" s="30">
        <v>0</v>
      </c>
      <c r="M833" s="2">
        <v>500</v>
      </c>
    </row>
    <row r="834" spans="1:13" ht="12.75" hidden="1">
      <c r="A834" s="20"/>
      <c r="F834" s="54"/>
      <c r="H834" s="8">
        <v>0</v>
      </c>
      <c r="I834" s="30">
        <v>0</v>
      </c>
      <c r="M834" s="2">
        <v>500</v>
      </c>
    </row>
    <row r="835" spans="1:13" ht="12.75" hidden="1">
      <c r="A835" s="20"/>
      <c r="F835" s="54"/>
      <c r="H835" s="8">
        <v>0</v>
      </c>
      <c r="I835" s="30">
        <v>0</v>
      </c>
      <c r="M835" s="2">
        <v>500</v>
      </c>
    </row>
    <row r="836" spans="1:13" ht="12.75" hidden="1">
      <c r="A836" s="20"/>
      <c r="F836" s="54"/>
      <c r="H836" s="8">
        <v>0</v>
      </c>
      <c r="I836" s="30">
        <v>0</v>
      </c>
      <c r="M836" s="2">
        <v>500</v>
      </c>
    </row>
    <row r="837" spans="1:13" ht="12.75" hidden="1">
      <c r="A837" s="20"/>
      <c r="F837" s="54"/>
      <c r="H837" s="8">
        <v>0</v>
      </c>
      <c r="I837" s="30">
        <v>0</v>
      </c>
      <c r="M837" s="2">
        <v>500</v>
      </c>
    </row>
    <row r="838" spans="1:13" ht="12.75" hidden="1">
      <c r="A838" s="20"/>
      <c r="F838" s="54"/>
      <c r="H838" s="8">
        <v>0</v>
      </c>
      <c r="I838" s="30">
        <v>0</v>
      </c>
      <c r="M838" s="2">
        <v>500</v>
      </c>
    </row>
    <row r="839" spans="1:13" ht="12.75" hidden="1">
      <c r="A839" s="20"/>
      <c r="F839" s="54"/>
      <c r="H839" s="8">
        <v>0</v>
      </c>
      <c r="I839" s="30">
        <v>0</v>
      </c>
      <c r="M839" s="2">
        <v>500</v>
      </c>
    </row>
    <row r="840" spans="1:13" ht="12.75" hidden="1">
      <c r="A840" s="20"/>
      <c r="F840" s="54"/>
      <c r="H840" s="8">
        <v>0</v>
      </c>
      <c r="I840" s="30">
        <v>0</v>
      </c>
      <c r="M840" s="2">
        <v>500</v>
      </c>
    </row>
    <row r="841" spans="1:13" ht="12.75" hidden="1">
      <c r="A841" s="20"/>
      <c r="F841" s="54"/>
      <c r="H841" s="8">
        <v>0</v>
      </c>
      <c r="I841" s="30">
        <v>0</v>
      </c>
      <c r="M841" s="2">
        <v>500</v>
      </c>
    </row>
    <row r="842" spans="1:13" ht="12.75" hidden="1">
      <c r="A842" s="20"/>
      <c r="F842" s="54"/>
      <c r="H842" s="8">
        <v>0</v>
      </c>
      <c r="I842" s="30">
        <v>0</v>
      </c>
      <c r="M842" s="2">
        <v>500</v>
      </c>
    </row>
    <row r="843" spans="1:13" ht="12.75" hidden="1">
      <c r="A843" s="20"/>
      <c r="F843" s="54"/>
      <c r="H843" s="8">
        <v>0</v>
      </c>
      <c r="I843" s="30">
        <v>0</v>
      </c>
      <c r="M843" s="2">
        <v>500</v>
      </c>
    </row>
    <row r="844" spans="1:13" ht="12.75" hidden="1">
      <c r="A844" s="20"/>
      <c r="F844" s="54"/>
      <c r="H844" s="8">
        <v>0</v>
      </c>
      <c r="I844" s="30">
        <v>0</v>
      </c>
      <c r="M844" s="2">
        <v>500</v>
      </c>
    </row>
    <row r="845" spans="1:13" ht="12.75" hidden="1">
      <c r="A845" s="20"/>
      <c r="F845" s="54"/>
      <c r="H845" s="8">
        <v>0</v>
      </c>
      <c r="I845" s="30">
        <v>0</v>
      </c>
      <c r="M845" s="2">
        <v>500</v>
      </c>
    </row>
    <row r="846" spans="1:13" ht="12.75" hidden="1">
      <c r="A846" s="20"/>
      <c r="F846" s="54"/>
      <c r="H846" s="8">
        <v>0</v>
      </c>
      <c r="I846" s="30">
        <v>0</v>
      </c>
      <c r="M846" s="2">
        <v>500</v>
      </c>
    </row>
    <row r="847" spans="1:13" ht="12.75" hidden="1">
      <c r="A847" s="20"/>
      <c r="F847" s="54"/>
      <c r="H847" s="8">
        <v>0</v>
      </c>
      <c r="I847" s="30">
        <v>0</v>
      </c>
      <c r="M847" s="2">
        <v>500</v>
      </c>
    </row>
    <row r="848" spans="1:13" ht="12.75" hidden="1">
      <c r="A848" s="20"/>
      <c r="F848" s="54"/>
      <c r="H848" s="8">
        <v>0</v>
      </c>
      <c r="I848" s="30">
        <v>0</v>
      </c>
      <c r="M848" s="2">
        <v>500</v>
      </c>
    </row>
    <row r="849" spans="1:13" ht="12.75" hidden="1">
      <c r="A849" s="20"/>
      <c r="F849" s="54"/>
      <c r="H849" s="8">
        <v>0</v>
      </c>
      <c r="I849" s="30">
        <v>0</v>
      </c>
      <c r="M849" s="2">
        <v>500</v>
      </c>
    </row>
    <row r="850" spans="1:13" ht="12.75" hidden="1">
      <c r="A850" s="20"/>
      <c r="F850" s="54"/>
      <c r="H850" s="8">
        <v>0</v>
      </c>
      <c r="I850" s="30">
        <v>0</v>
      </c>
      <c r="M850" s="2">
        <v>500</v>
      </c>
    </row>
    <row r="851" spans="1:13" ht="12.75" hidden="1">
      <c r="A851" s="20"/>
      <c r="F851" s="54"/>
      <c r="H851" s="8">
        <v>0</v>
      </c>
      <c r="I851" s="30">
        <v>0</v>
      </c>
      <c r="M851" s="2">
        <v>500</v>
      </c>
    </row>
    <row r="852" spans="1:13" ht="12.75" hidden="1">
      <c r="A852" s="20"/>
      <c r="F852" s="54"/>
      <c r="H852" s="8">
        <v>0</v>
      </c>
      <c r="I852" s="30">
        <v>0</v>
      </c>
      <c r="M852" s="2">
        <v>500</v>
      </c>
    </row>
    <row r="853" spans="1:13" ht="12.75" hidden="1">
      <c r="A853" s="20"/>
      <c r="F853" s="54"/>
      <c r="H853" s="8">
        <v>0</v>
      </c>
      <c r="I853" s="30">
        <v>0</v>
      </c>
      <c r="M853" s="2">
        <v>500</v>
      </c>
    </row>
    <row r="854" spans="1:13" ht="12.75" hidden="1">
      <c r="A854" s="20"/>
      <c r="F854" s="54"/>
      <c r="H854" s="8">
        <v>0</v>
      </c>
      <c r="I854" s="30">
        <v>0</v>
      </c>
      <c r="M854" s="2">
        <v>500</v>
      </c>
    </row>
    <row r="855" spans="1:13" ht="12.75" hidden="1">
      <c r="A855" s="20"/>
      <c r="F855" s="54"/>
      <c r="H855" s="8">
        <v>0</v>
      </c>
      <c r="I855" s="30">
        <v>0</v>
      </c>
      <c r="M855" s="2">
        <v>500</v>
      </c>
    </row>
    <row r="856" spans="1:13" ht="12.75" hidden="1">
      <c r="A856" s="20"/>
      <c r="F856" s="54"/>
      <c r="H856" s="8">
        <v>0</v>
      </c>
      <c r="I856" s="30">
        <v>0</v>
      </c>
      <c r="M856" s="2">
        <v>500</v>
      </c>
    </row>
    <row r="857" spans="1:13" ht="12.75" hidden="1">
      <c r="A857" s="20"/>
      <c r="F857" s="54"/>
      <c r="H857" s="8">
        <v>0</v>
      </c>
      <c r="I857" s="30">
        <v>0</v>
      </c>
      <c r="M857" s="2">
        <v>500</v>
      </c>
    </row>
    <row r="858" spans="1:13" ht="12.75" hidden="1">
      <c r="A858" s="20"/>
      <c r="F858" s="54"/>
      <c r="H858" s="8">
        <v>0</v>
      </c>
      <c r="I858" s="30">
        <v>0</v>
      </c>
      <c r="M858" s="2">
        <v>500</v>
      </c>
    </row>
    <row r="859" spans="1:13" ht="12.75" hidden="1">
      <c r="A859" s="20"/>
      <c r="F859" s="54"/>
      <c r="H859" s="8">
        <v>0</v>
      </c>
      <c r="I859" s="30">
        <v>0</v>
      </c>
      <c r="M859" s="2">
        <v>500</v>
      </c>
    </row>
    <row r="860" spans="1:13" ht="12.75" hidden="1">
      <c r="A860" s="20"/>
      <c r="F860" s="54"/>
      <c r="H860" s="8">
        <v>0</v>
      </c>
      <c r="I860" s="30">
        <v>0</v>
      </c>
      <c r="M860" s="2">
        <v>500</v>
      </c>
    </row>
    <row r="861" spans="1:13" ht="12.75" hidden="1">
      <c r="A861" s="20"/>
      <c r="F861" s="54"/>
      <c r="H861" s="8">
        <v>0</v>
      </c>
      <c r="I861" s="30">
        <v>0</v>
      </c>
      <c r="M861" s="2">
        <v>500</v>
      </c>
    </row>
    <row r="862" spans="1:13" ht="12.75" hidden="1">
      <c r="A862" s="20"/>
      <c r="F862" s="54"/>
      <c r="H862" s="8">
        <v>0</v>
      </c>
      <c r="I862" s="30">
        <v>0</v>
      </c>
      <c r="M862" s="2">
        <v>500</v>
      </c>
    </row>
    <row r="863" spans="1:13" ht="12.75" hidden="1">
      <c r="A863" s="20"/>
      <c r="F863" s="54"/>
      <c r="H863" s="8">
        <v>0</v>
      </c>
      <c r="I863" s="30">
        <v>0</v>
      </c>
      <c r="M863" s="2">
        <v>500</v>
      </c>
    </row>
    <row r="864" spans="1:13" ht="12.75" hidden="1">
      <c r="A864" s="20"/>
      <c r="F864" s="54"/>
      <c r="H864" s="8">
        <v>0</v>
      </c>
      <c r="I864" s="30">
        <v>0</v>
      </c>
      <c r="M864" s="2">
        <v>500</v>
      </c>
    </row>
    <row r="865" spans="1:13" ht="12.75" hidden="1">
      <c r="A865" s="20"/>
      <c r="F865" s="54"/>
      <c r="H865" s="8">
        <v>0</v>
      </c>
      <c r="I865" s="30">
        <v>0</v>
      </c>
      <c r="M865" s="2">
        <v>500</v>
      </c>
    </row>
    <row r="866" spans="1:13" ht="12.75" hidden="1">
      <c r="A866" s="20"/>
      <c r="F866" s="54"/>
      <c r="H866" s="8">
        <v>0</v>
      </c>
      <c r="I866" s="30">
        <v>0</v>
      </c>
      <c r="M866" s="2">
        <v>500</v>
      </c>
    </row>
    <row r="867" spans="1:13" ht="12.75" hidden="1">
      <c r="A867" s="20"/>
      <c r="F867" s="54"/>
      <c r="H867" s="8">
        <v>0</v>
      </c>
      <c r="I867" s="30">
        <v>0</v>
      </c>
      <c r="M867" s="2">
        <v>500</v>
      </c>
    </row>
    <row r="868" spans="1:13" ht="12.75" hidden="1">
      <c r="A868" s="20"/>
      <c r="F868" s="54"/>
      <c r="H868" s="8">
        <v>0</v>
      </c>
      <c r="I868" s="30">
        <v>0</v>
      </c>
      <c r="M868" s="2">
        <v>500</v>
      </c>
    </row>
    <row r="869" spans="1:13" ht="12.75" hidden="1">
      <c r="A869" s="20"/>
      <c r="F869" s="54"/>
      <c r="H869" s="8">
        <v>0</v>
      </c>
      <c r="I869" s="30">
        <v>0</v>
      </c>
      <c r="M869" s="2">
        <v>500</v>
      </c>
    </row>
    <row r="870" spans="1:13" ht="12.75" hidden="1">
      <c r="A870" s="20"/>
      <c r="F870" s="54"/>
      <c r="H870" s="8">
        <v>0</v>
      </c>
      <c r="I870" s="30">
        <v>0</v>
      </c>
      <c r="M870" s="2">
        <v>500</v>
      </c>
    </row>
    <row r="871" spans="1:13" ht="12.75" hidden="1">
      <c r="A871" s="20"/>
      <c r="F871" s="54"/>
      <c r="H871" s="8">
        <v>0</v>
      </c>
      <c r="I871" s="30">
        <v>0</v>
      </c>
      <c r="M871" s="2">
        <v>500</v>
      </c>
    </row>
    <row r="872" spans="1:13" ht="12.75" hidden="1">
      <c r="A872" s="20"/>
      <c r="F872" s="54"/>
      <c r="H872" s="8">
        <v>0</v>
      </c>
      <c r="I872" s="30">
        <v>0</v>
      </c>
      <c r="M872" s="2">
        <v>500</v>
      </c>
    </row>
    <row r="873" spans="1:13" ht="12.75" hidden="1">
      <c r="A873" s="20"/>
      <c r="F873" s="54"/>
      <c r="H873" s="8">
        <v>0</v>
      </c>
      <c r="I873" s="30">
        <v>0</v>
      </c>
      <c r="M873" s="2">
        <v>500</v>
      </c>
    </row>
    <row r="874" spans="1:13" ht="12.75" hidden="1">
      <c r="A874" s="20"/>
      <c r="F874" s="54"/>
      <c r="H874" s="8">
        <v>0</v>
      </c>
      <c r="I874" s="30">
        <v>0</v>
      </c>
      <c r="M874" s="2">
        <v>500</v>
      </c>
    </row>
    <row r="875" spans="1:13" ht="12.75" hidden="1">
      <c r="A875" s="20"/>
      <c r="F875" s="54"/>
      <c r="H875" s="8">
        <v>0</v>
      </c>
      <c r="I875" s="30">
        <v>0</v>
      </c>
      <c r="M875" s="2">
        <v>500</v>
      </c>
    </row>
    <row r="876" spans="1:13" ht="12.75" hidden="1">
      <c r="A876" s="20"/>
      <c r="F876" s="54"/>
      <c r="H876" s="8">
        <v>0</v>
      </c>
      <c r="I876" s="30">
        <v>0</v>
      </c>
      <c r="M876" s="2">
        <v>500</v>
      </c>
    </row>
    <row r="877" spans="1:13" ht="12.75" hidden="1">
      <c r="A877" s="20"/>
      <c r="F877" s="54"/>
      <c r="H877" s="8">
        <v>0</v>
      </c>
      <c r="I877" s="30">
        <v>0</v>
      </c>
      <c r="M877" s="2">
        <v>500</v>
      </c>
    </row>
    <row r="878" spans="1:13" ht="12.75" hidden="1">
      <c r="A878" s="20"/>
      <c r="F878" s="54"/>
      <c r="H878" s="8">
        <v>0</v>
      </c>
      <c r="I878" s="30">
        <v>0</v>
      </c>
      <c r="M878" s="2">
        <v>500</v>
      </c>
    </row>
    <row r="879" spans="1:13" ht="12.75" hidden="1">
      <c r="A879" s="20"/>
      <c r="F879" s="54"/>
      <c r="H879" s="8">
        <v>0</v>
      </c>
      <c r="I879" s="30">
        <v>0</v>
      </c>
      <c r="M879" s="2">
        <v>500</v>
      </c>
    </row>
    <row r="880" spans="1:13" ht="12.75" hidden="1">
      <c r="A880" s="20"/>
      <c r="F880" s="54"/>
      <c r="H880" s="8">
        <v>0</v>
      </c>
      <c r="I880" s="30">
        <v>0</v>
      </c>
      <c r="M880" s="2">
        <v>500</v>
      </c>
    </row>
    <row r="881" spans="1:13" ht="12.75" hidden="1">
      <c r="A881" s="20"/>
      <c r="F881" s="54"/>
      <c r="H881" s="8">
        <v>0</v>
      </c>
      <c r="I881" s="30">
        <v>0</v>
      </c>
      <c r="M881" s="2">
        <v>500</v>
      </c>
    </row>
    <row r="882" spans="1:13" ht="12.75" hidden="1">
      <c r="A882" s="20"/>
      <c r="F882" s="54"/>
      <c r="H882" s="8">
        <v>0</v>
      </c>
      <c r="I882" s="30">
        <v>0</v>
      </c>
      <c r="M882" s="2">
        <v>500</v>
      </c>
    </row>
    <row r="883" spans="1:13" ht="12.75" hidden="1">
      <c r="A883" s="20"/>
      <c r="F883" s="54"/>
      <c r="H883" s="8">
        <v>0</v>
      </c>
      <c r="I883" s="30">
        <v>0</v>
      </c>
      <c r="M883" s="2">
        <v>500</v>
      </c>
    </row>
    <row r="884" spans="1:13" ht="12.75" hidden="1">
      <c r="A884" s="20"/>
      <c r="F884" s="54"/>
      <c r="H884" s="8">
        <v>0</v>
      </c>
      <c r="I884" s="30">
        <v>0</v>
      </c>
      <c r="M884" s="2">
        <v>500</v>
      </c>
    </row>
    <row r="885" spans="1:13" ht="12.75" hidden="1">
      <c r="A885" s="20"/>
      <c r="F885" s="54"/>
      <c r="H885" s="8">
        <v>0</v>
      </c>
      <c r="I885" s="30">
        <v>0</v>
      </c>
      <c r="M885" s="2">
        <v>500</v>
      </c>
    </row>
    <row r="886" spans="1:13" ht="12.75" hidden="1">
      <c r="A886" s="20"/>
      <c r="F886" s="54"/>
      <c r="H886" s="8">
        <v>0</v>
      </c>
      <c r="I886" s="30">
        <v>0</v>
      </c>
      <c r="M886" s="2">
        <v>500</v>
      </c>
    </row>
    <row r="887" spans="1:13" ht="12.75" hidden="1">
      <c r="A887" s="20"/>
      <c r="F887" s="54"/>
      <c r="H887" s="8">
        <v>0</v>
      </c>
      <c r="I887" s="30">
        <v>0</v>
      </c>
      <c r="M887" s="2">
        <v>500</v>
      </c>
    </row>
    <row r="888" spans="1:13" ht="12.75" hidden="1">
      <c r="A888" s="20"/>
      <c r="F888" s="54"/>
      <c r="H888" s="8">
        <v>0</v>
      </c>
      <c r="I888" s="30">
        <v>0</v>
      </c>
      <c r="M888" s="2">
        <v>500</v>
      </c>
    </row>
    <row r="889" spans="1:13" ht="12.75" hidden="1">
      <c r="A889" s="20"/>
      <c r="F889" s="54"/>
      <c r="H889" s="8">
        <v>0</v>
      </c>
      <c r="I889" s="30">
        <v>0</v>
      </c>
      <c r="M889" s="2">
        <v>500</v>
      </c>
    </row>
    <row r="890" spans="1:13" ht="12.75" hidden="1">
      <c r="A890" s="20"/>
      <c r="F890" s="54"/>
      <c r="H890" s="8">
        <v>0</v>
      </c>
      <c r="I890" s="30">
        <v>0</v>
      </c>
      <c r="M890" s="2">
        <v>500</v>
      </c>
    </row>
    <row r="891" spans="1:13" ht="12.75" hidden="1">
      <c r="A891" s="20"/>
      <c r="F891" s="54"/>
      <c r="H891" s="8">
        <v>0</v>
      </c>
      <c r="I891" s="30">
        <v>0</v>
      </c>
      <c r="M891" s="2">
        <v>500</v>
      </c>
    </row>
    <row r="892" spans="1:13" ht="12.75" hidden="1">
      <c r="A892" s="20"/>
      <c r="F892" s="54"/>
      <c r="H892" s="8">
        <v>0</v>
      </c>
      <c r="I892" s="30">
        <v>0</v>
      </c>
      <c r="M892" s="2">
        <v>500</v>
      </c>
    </row>
    <row r="893" spans="1:13" ht="12.75" hidden="1">
      <c r="A893" s="20"/>
      <c r="F893" s="54"/>
      <c r="H893" s="8">
        <v>0</v>
      </c>
      <c r="I893" s="30">
        <v>0</v>
      </c>
      <c r="M893" s="2">
        <v>500</v>
      </c>
    </row>
    <row r="894" spans="1:13" ht="12.75" hidden="1">
      <c r="A894" s="20"/>
      <c r="F894" s="54"/>
      <c r="H894" s="8">
        <v>0</v>
      </c>
      <c r="I894" s="30">
        <v>0</v>
      </c>
      <c r="M894" s="2">
        <v>500</v>
      </c>
    </row>
    <row r="895" spans="1:13" ht="12.75" hidden="1">
      <c r="A895" s="20"/>
      <c r="F895" s="54"/>
      <c r="H895" s="8">
        <v>0</v>
      </c>
      <c r="I895" s="30">
        <v>0</v>
      </c>
      <c r="M895" s="2">
        <v>500</v>
      </c>
    </row>
    <row r="896" spans="1:13" ht="12.75" hidden="1">
      <c r="A896" s="20"/>
      <c r="F896" s="54"/>
      <c r="H896" s="8">
        <v>0</v>
      </c>
      <c r="I896" s="30">
        <v>0</v>
      </c>
      <c r="M896" s="2">
        <v>500</v>
      </c>
    </row>
    <row r="897" spans="1:13" ht="12.75" hidden="1">
      <c r="A897" s="20"/>
      <c r="F897" s="54"/>
      <c r="H897" s="8">
        <v>0</v>
      </c>
      <c r="I897" s="30">
        <v>0</v>
      </c>
      <c r="M897" s="2">
        <v>500</v>
      </c>
    </row>
    <row r="898" spans="1:13" ht="12.75" hidden="1">
      <c r="A898" s="20"/>
      <c r="F898" s="54"/>
      <c r="H898" s="8">
        <v>0</v>
      </c>
      <c r="I898" s="30">
        <v>0</v>
      </c>
      <c r="M898" s="2">
        <v>500</v>
      </c>
    </row>
    <row r="899" spans="1:13" ht="12.75" hidden="1">
      <c r="A899" s="20"/>
      <c r="F899" s="54"/>
      <c r="H899" s="8">
        <v>0</v>
      </c>
      <c r="I899" s="30">
        <v>0</v>
      </c>
      <c r="M899" s="2">
        <v>500</v>
      </c>
    </row>
    <row r="900" spans="1:13" ht="12.75" hidden="1">
      <c r="A900" s="20"/>
      <c r="F900" s="54"/>
      <c r="H900" s="8">
        <v>0</v>
      </c>
      <c r="I900" s="30">
        <v>0</v>
      </c>
      <c r="M900" s="2">
        <v>500</v>
      </c>
    </row>
    <row r="901" spans="1:13" ht="12.75" hidden="1">
      <c r="A901" s="20"/>
      <c r="F901" s="54"/>
      <c r="H901" s="8">
        <v>0</v>
      </c>
      <c r="I901" s="30">
        <v>0</v>
      </c>
      <c r="M901" s="2">
        <v>500</v>
      </c>
    </row>
    <row r="902" spans="1:13" ht="12.75" hidden="1">
      <c r="A902" s="20"/>
      <c r="F902" s="54"/>
      <c r="H902" s="8">
        <v>0</v>
      </c>
      <c r="I902" s="30">
        <v>0</v>
      </c>
      <c r="M902" s="2">
        <v>500</v>
      </c>
    </row>
    <row r="903" spans="1:13" ht="12.75" hidden="1">
      <c r="A903" s="20"/>
      <c r="F903" s="54"/>
      <c r="H903" s="8">
        <v>0</v>
      </c>
      <c r="I903" s="30">
        <v>0</v>
      </c>
      <c r="M903" s="2">
        <v>500</v>
      </c>
    </row>
    <row r="904" spans="1:13" ht="12.75" hidden="1">
      <c r="A904" s="20"/>
      <c r="F904" s="54"/>
      <c r="H904" s="8">
        <v>0</v>
      </c>
      <c r="I904" s="30">
        <v>0</v>
      </c>
      <c r="M904" s="2">
        <v>500</v>
      </c>
    </row>
    <row r="905" spans="1:13" ht="12.75" hidden="1">
      <c r="A905" s="20"/>
      <c r="F905" s="54"/>
      <c r="H905" s="8">
        <v>0</v>
      </c>
      <c r="I905" s="30">
        <v>0</v>
      </c>
      <c r="M905" s="2">
        <v>500</v>
      </c>
    </row>
    <row r="906" spans="1:13" ht="12.75" hidden="1">
      <c r="A906" s="20"/>
      <c r="F906" s="54"/>
      <c r="H906" s="8">
        <v>0</v>
      </c>
      <c r="I906" s="30">
        <v>0</v>
      </c>
      <c r="M906" s="2">
        <v>500</v>
      </c>
    </row>
    <row r="907" spans="1:13" ht="12.75" hidden="1">
      <c r="A907" s="20"/>
      <c r="F907" s="54"/>
      <c r="H907" s="8">
        <v>0</v>
      </c>
      <c r="I907" s="30">
        <v>0</v>
      </c>
      <c r="M907" s="2">
        <v>500</v>
      </c>
    </row>
    <row r="908" spans="1:13" ht="12.75" hidden="1">
      <c r="A908" s="20"/>
      <c r="F908" s="54"/>
      <c r="H908" s="8">
        <v>0</v>
      </c>
      <c r="I908" s="30">
        <v>0</v>
      </c>
      <c r="M908" s="2">
        <v>500</v>
      </c>
    </row>
    <row r="909" spans="1:13" ht="12.75" hidden="1">
      <c r="A909" s="20"/>
      <c r="F909" s="54"/>
      <c r="H909" s="8">
        <v>0</v>
      </c>
      <c r="I909" s="30">
        <v>0</v>
      </c>
      <c r="M909" s="2">
        <v>500</v>
      </c>
    </row>
    <row r="910" spans="1:13" ht="12.75" hidden="1">
      <c r="A910" s="20"/>
      <c r="F910" s="54"/>
      <c r="H910" s="8">
        <v>0</v>
      </c>
      <c r="I910" s="30">
        <v>0</v>
      </c>
      <c r="M910" s="2">
        <v>500</v>
      </c>
    </row>
    <row r="911" spans="1:13" ht="12.75" hidden="1">
      <c r="A911" s="20"/>
      <c r="F911" s="54"/>
      <c r="H911" s="8">
        <v>0</v>
      </c>
      <c r="I911" s="30">
        <v>0</v>
      </c>
      <c r="M911" s="2">
        <v>500</v>
      </c>
    </row>
    <row r="912" spans="1:13" ht="12.75" hidden="1">
      <c r="A912" s="20"/>
      <c r="F912" s="54"/>
      <c r="H912" s="8">
        <v>0</v>
      </c>
      <c r="I912" s="30">
        <v>0</v>
      </c>
      <c r="M912" s="2">
        <v>500</v>
      </c>
    </row>
    <row r="913" spans="1:13" ht="12.75" hidden="1">
      <c r="A913" s="20"/>
      <c r="F913" s="54"/>
      <c r="H913" s="8">
        <v>0</v>
      </c>
      <c r="I913" s="30">
        <v>0</v>
      </c>
      <c r="M913" s="2">
        <v>500</v>
      </c>
    </row>
    <row r="914" spans="1:13" ht="12.75" hidden="1">
      <c r="A914" s="20"/>
      <c r="F914" s="54"/>
      <c r="H914" s="8">
        <v>0</v>
      </c>
      <c r="I914" s="30">
        <v>0</v>
      </c>
      <c r="M914" s="2">
        <v>500</v>
      </c>
    </row>
    <row r="915" spans="1:13" ht="12.75" hidden="1">
      <c r="A915" s="20"/>
      <c r="F915" s="54"/>
      <c r="H915" s="8">
        <v>0</v>
      </c>
      <c r="I915" s="30">
        <v>0</v>
      </c>
      <c r="M915" s="2">
        <v>500</v>
      </c>
    </row>
    <row r="916" spans="1:13" ht="12.75" hidden="1">
      <c r="A916" s="20"/>
      <c r="F916" s="54"/>
      <c r="H916" s="8">
        <v>0</v>
      </c>
      <c r="I916" s="30">
        <v>0</v>
      </c>
      <c r="M916" s="2">
        <v>500</v>
      </c>
    </row>
    <row r="917" spans="1:13" ht="12.75" hidden="1">
      <c r="A917" s="20"/>
      <c r="F917" s="54"/>
      <c r="H917" s="8">
        <v>0</v>
      </c>
      <c r="I917" s="30">
        <v>0</v>
      </c>
      <c r="M917" s="2">
        <v>500</v>
      </c>
    </row>
    <row r="918" spans="1:13" ht="12.75" hidden="1">
      <c r="A918" s="20"/>
      <c r="F918" s="54"/>
      <c r="H918" s="8">
        <v>0</v>
      </c>
      <c r="I918" s="30">
        <v>0</v>
      </c>
      <c r="M918" s="2">
        <v>500</v>
      </c>
    </row>
    <row r="919" spans="1:13" ht="12.75" hidden="1">
      <c r="A919" s="20"/>
      <c r="F919" s="54"/>
      <c r="H919" s="8">
        <v>0</v>
      </c>
      <c r="I919" s="30">
        <v>0</v>
      </c>
      <c r="M919" s="2">
        <v>500</v>
      </c>
    </row>
    <row r="920" spans="1:13" ht="12.75" hidden="1">
      <c r="A920" s="20"/>
      <c r="F920" s="54"/>
      <c r="H920" s="8">
        <v>0</v>
      </c>
      <c r="I920" s="30">
        <v>0</v>
      </c>
      <c r="M920" s="2">
        <v>500</v>
      </c>
    </row>
    <row r="921" spans="1:13" ht="12.75" hidden="1">
      <c r="A921" s="20"/>
      <c r="F921" s="54"/>
      <c r="H921" s="8">
        <v>0</v>
      </c>
      <c r="I921" s="30">
        <v>0</v>
      </c>
      <c r="M921" s="2">
        <v>500</v>
      </c>
    </row>
    <row r="922" spans="1:13" ht="12.75" hidden="1">
      <c r="A922" s="20"/>
      <c r="F922" s="54"/>
      <c r="H922" s="8">
        <v>0</v>
      </c>
      <c r="I922" s="30">
        <v>0</v>
      </c>
      <c r="M922" s="2">
        <v>500</v>
      </c>
    </row>
    <row r="923" spans="1:13" ht="12.75" hidden="1">
      <c r="A923" s="20"/>
      <c r="F923" s="54"/>
      <c r="H923" s="8">
        <v>0</v>
      </c>
      <c r="I923" s="30">
        <v>0</v>
      </c>
      <c r="M923" s="2">
        <v>500</v>
      </c>
    </row>
    <row r="924" spans="1:13" ht="12.75" hidden="1">
      <c r="A924" s="20"/>
      <c r="F924" s="54"/>
      <c r="H924" s="8">
        <v>0</v>
      </c>
      <c r="I924" s="30">
        <v>0</v>
      </c>
      <c r="M924" s="2">
        <v>500</v>
      </c>
    </row>
    <row r="925" spans="1:13" ht="12.75" hidden="1">
      <c r="A925" s="20"/>
      <c r="F925" s="54"/>
      <c r="H925" s="8">
        <v>0</v>
      </c>
      <c r="I925" s="30">
        <v>0</v>
      </c>
      <c r="M925" s="2">
        <v>500</v>
      </c>
    </row>
    <row r="926" spans="1:13" ht="12.75" hidden="1">
      <c r="A926" s="20"/>
      <c r="F926" s="54"/>
      <c r="H926" s="8">
        <v>0</v>
      </c>
      <c r="I926" s="30">
        <v>0</v>
      </c>
      <c r="M926" s="2">
        <v>500</v>
      </c>
    </row>
    <row r="927" spans="1:13" ht="12.75" hidden="1">
      <c r="A927" s="20"/>
      <c r="F927" s="54"/>
      <c r="H927" s="8">
        <v>0</v>
      </c>
      <c r="I927" s="30">
        <v>0</v>
      </c>
      <c r="M927" s="2">
        <v>500</v>
      </c>
    </row>
    <row r="928" spans="1:13" ht="12.75" hidden="1">
      <c r="A928" s="20"/>
      <c r="F928" s="54"/>
      <c r="H928" s="8">
        <v>0</v>
      </c>
      <c r="I928" s="30">
        <v>0</v>
      </c>
      <c r="M928" s="2">
        <v>500</v>
      </c>
    </row>
    <row r="929" spans="1:13" ht="12.75" hidden="1">
      <c r="A929" s="20"/>
      <c r="F929" s="54"/>
      <c r="H929" s="8">
        <v>0</v>
      </c>
      <c r="I929" s="30">
        <v>0</v>
      </c>
      <c r="M929" s="2">
        <v>500</v>
      </c>
    </row>
    <row r="930" spans="1:13" ht="12.75" hidden="1">
      <c r="A930" s="20"/>
      <c r="F930" s="54"/>
      <c r="H930" s="8">
        <v>0</v>
      </c>
      <c r="I930" s="30">
        <v>0</v>
      </c>
      <c r="M930" s="2">
        <v>500</v>
      </c>
    </row>
    <row r="931" spans="1:13" ht="12.75" hidden="1">
      <c r="A931" s="20"/>
      <c r="F931" s="54"/>
      <c r="H931" s="8">
        <v>0</v>
      </c>
      <c r="I931" s="30">
        <v>0</v>
      </c>
      <c r="M931" s="2">
        <v>500</v>
      </c>
    </row>
    <row r="932" spans="1:13" ht="12.75" hidden="1">
      <c r="A932" s="20"/>
      <c r="F932" s="54"/>
      <c r="H932" s="8">
        <v>0</v>
      </c>
      <c r="I932" s="30">
        <v>0</v>
      </c>
      <c r="M932" s="2">
        <v>500</v>
      </c>
    </row>
    <row r="933" spans="1:13" ht="12.75" hidden="1">
      <c r="A933" s="20"/>
      <c r="F933" s="54"/>
      <c r="H933" s="8">
        <v>0</v>
      </c>
      <c r="I933" s="30">
        <v>0</v>
      </c>
      <c r="M933" s="2">
        <v>500</v>
      </c>
    </row>
    <row r="934" spans="1:13" ht="12.75" hidden="1">
      <c r="A934" s="20"/>
      <c r="F934" s="54"/>
      <c r="H934" s="8">
        <v>0</v>
      </c>
      <c r="I934" s="30">
        <v>0</v>
      </c>
      <c r="M934" s="2">
        <v>500</v>
      </c>
    </row>
    <row r="935" spans="1:13" ht="12.75" hidden="1">
      <c r="A935" s="20"/>
      <c r="F935" s="54"/>
      <c r="H935" s="8">
        <v>0</v>
      </c>
      <c r="I935" s="30">
        <v>0</v>
      </c>
      <c r="M935" s="2">
        <v>500</v>
      </c>
    </row>
    <row r="936" spans="1:13" ht="12.75" hidden="1">
      <c r="A936" s="20"/>
      <c r="F936" s="54"/>
      <c r="H936" s="8">
        <v>0</v>
      </c>
      <c r="I936" s="30">
        <v>0</v>
      </c>
      <c r="M936" s="2">
        <v>500</v>
      </c>
    </row>
    <row r="937" spans="1:13" ht="12.75" hidden="1">
      <c r="A937" s="20"/>
      <c r="F937" s="54"/>
      <c r="H937" s="8">
        <v>0</v>
      </c>
      <c r="I937" s="30">
        <v>0</v>
      </c>
      <c r="M937" s="2">
        <v>500</v>
      </c>
    </row>
    <row r="938" spans="1:13" ht="12.75" hidden="1">
      <c r="A938" s="20"/>
      <c r="F938" s="54"/>
      <c r="H938" s="8">
        <v>0</v>
      </c>
      <c r="I938" s="30">
        <v>0</v>
      </c>
      <c r="M938" s="2">
        <v>500</v>
      </c>
    </row>
    <row r="939" spans="1:13" ht="12.75" hidden="1">
      <c r="A939" s="20"/>
      <c r="F939" s="54"/>
      <c r="H939" s="8">
        <v>0</v>
      </c>
      <c r="I939" s="30">
        <v>0</v>
      </c>
      <c r="M939" s="2">
        <v>500</v>
      </c>
    </row>
    <row r="940" spans="1:13" ht="12.75" hidden="1">
      <c r="A940" s="20"/>
      <c r="F940" s="54"/>
      <c r="H940" s="8">
        <v>0</v>
      </c>
      <c r="I940" s="30">
        <v>0</v>
      </c>
      <c r="M940" s="2">
        <v>500</v>
      </c>
    </row>
    <row r="941" spans="1:13" ht="12.75" hidden="1">
      <c r="A941" s="20"/>
      <c r="F941" s="54"/>
      <c r="H941" s="8">
        <v>0</v>
      </c>
      <c r="I941" s="30">
        <v>0</v>
      </c>
      <c r="M941" s="2">
        <v>500</v>
      </c>
    </row>
    <row r="942" spans="1:13" ht="12.75" hidden="1">
      <c r="A942" s="20"/>
      <c r="F942" s="54"/>
      <c r="H942" s="8">
        <v>0</v>
      </c>
      <c r="I942" s="30">
        <v>0</v>
      </c>
      <c r="M942" s="2">
        <v>500</v>
      </c>
    </row>
    <row r="943" spans="1:13" ht="12.75" hidden="1">
      <c r="A943" s="20"/>
      <c r="F943" s="54"/>
      <c r="H943" s="8">
        <v>0</v>
      </c>
      <c r="I943" s="30">
        <v>0</v>
      </c>
      <c r="M943" s="2">
        <v>500</v>
      </c>
    </row>
    <row r="944" spans="1:13" ht="12.75" hidden="1">
      <c r="A944" s="20"/>
      <c r="F944" s="54"/>
      <c r="H944" s="8">
        <v>0</v>
      </c>
      <c r="I944" s="30">
        <v>0</v>
      </c>
      <c r="M944" s="2">
        <v>500</v>
      </c>
    </row>
    <row r="945" spans="1:13" ht="12.75" hidden="1">
      <c r="A945" s="20"/>
      <c r="F945" s="54"/>
      <c r="H945" s="8">
        <v>0</v>
      </c>
      <c r="I945" s="30">
        <v>0</v>
      </c>
      <c r="M945" s="2">
        <v>500</v>
      </c>
    </row>
    <row r="946" spans="1:13" ht="12.75" hidden="1">
      <c r="A946" s="20"/>
      <c r="F946" s="54"/>
      <c r="H946" s="8">
        <v>0</v>
      </c>
      <c r="I946" s="30">
        <v>0</v>
      </c>
      <c r="M946" s="2">
        <v>500</v>
      </c>
    </row>
    <row r="947" spans="1:13" ht="12.75" hidden="1">
      <c r="A947" s="20"/>
      <c r="F947" s="54"/>
      <c r="H947" s="8">
        <v>0</v>
      </c>
      <c r="I947" s="30">
        <v>0</v>
      </c>
      <c r="M947" s="2">
        <v>500</v>
      </c>
    </row>
    <row r="948" spans="1:13" ht="12.75" hidden="1">
      <c r="A948" s="20"/>
      <c r="F948" s="54"/>
      <c r="H948" s="8">
        <v>0</v>
      </c>
      <c r="I948" s="30">
        <v>0</v>
      </c>
      <c r="M948" s="2">
        <v>500</v>
      </c>
    </row>
    <row r="949" spans="1:13" ht="12.75" hidden="1">
      <c r="A949" s="20"/>
      <c r="F949" s="54"/>
      <c r="H949" s="8">
        <v>0</v>
      </c>
      <c r="I949" s="30">
        <v>0</v>
      </c>
      <c r="M949" s="2">
        <v>500</v>
      </c>
    </row>
    <row r="950" spans="1:13" ht="12.75" hidden="1">
      <c r="A950" s="20"/>
      <c r="F950" s="54"/>
      <c r="H950" s="8">
        <v>0</v>
      </c>
      <c r="I950" s="30">
        <v>0</v>
      </c>
      <c r="M950" s="2">
        <v>500</v>
      </c>
    </row>
    <row r="951" spans="1:13" ht="12.75" hidden="1">
      <c r="A951" s="20"/>
      <c r="F951" s="54"/>
      <c r="H951" s="8">
        <v>0</v>
      </c>
      <c r="I951" s="30">
        <v>0</v>
      </c>
      <c r="M951" s="2">
        <v>500</v>
      </c>
    </row>
    <row r="952" spans="1:13" ht="12.75" hidden="1">
      <c r="A952" s="20"/>
      <c r="F952" s="54"/>
      <c r="H952" s="8">
        <v>0</v>
      </c>
      <c r="I952" s="30">
        <v>0</v>
      </c>
      <c r="M952" s="2">
        <v>500</v>
      </c>
    </row>
    <row r="953" spans="1:13" ht="12.75" hidden="1">
      <c r="A953" s="20"/>
      <c r="F953" s="54"/>
      <c r="H953" s="8">
        <v>0</v>
      </c>
      <c r="I953" s="30">
        <v>0</v>
      </c>
      <c r="M953" s="2">
        <v>500</v>
      </c>
    </row>
    <row r="954" spans="1:13" ht="12.75" hidden="1">
      <c r="A954" s="20"/>
      <c r="F954" s="54"/>
      <c r="H954" s="8">
        <v>0</v>
      </c>
      <c r="I954" s="30">
        <v>0</v>
      </c>
      <c r="M954" s="2">
        <v>500</v>
      </c>
    </row>
    <row r="955" spans="1:13" ht="12.75" hidden="1">
      <c r="A955" s="20"/>
      <c r="F955" s="54"/>
      <c r="H955" s="8">
        <v>0</v>
      </c>
      <c r="I955" s="30">
        <v>0</v>
      </c>
      <c r="M955" s="2">
        <v>500</v>
      </c>
    </row>
    <row r="956" spans="1:13" ht="12.75" hidden="1">
      <c r="A956" s="20"/>
      <c r="F956" s="54"/>
      <c r="H956" s="8">
        <v>0</v>
      </c>
      <c r="I956" s="30">
        <v>0</v>
      </c>
      <c r="M956" s="2">
        <v>500</v>
      </c>
    </row>
    <row r="957" spans="1:13" ht="12.75" hidden="1">
      <c r="A957" s="20"/>
      <c r="F957" s="54"/>
      <c r="H957" s="8">
        <v>0</v>
      </c>
      <c r="I957" s="30">
        <v>0</v>
      </c>
      <c r="M957" s="2">
        <v>500</v>
      </c>
    </row>
    <row r="958" spans="1:13" ht="12.75" hidden="1">
      <c r="A958" s="20"/>
      <c r="F958" s="54"/>
      <c r="H958" s="8">
        <v>0</v>
      </c>
      <c r="I958" s="30">
        <v>0</v>
      </c>
      <c r="M958" s="2">
        <v>500</v>
      </c>
    </row>
    <row r="959" spans="1:13" ht="12.75" hidden="1">
      <c r="A959" s="20"/>
      <c r="F959" s="54"/>
      <c r="H959" s="8">
        <v>0</v>
      </c>
      <c r="I959" s="30">
        <v>0</v>
      </c>
      <c r="M959" s="2">
        <v>500</v>
      </c>
    </row>
    <row r="960" spans="1:13" ht="12.75" hidden="1">
      <c r="A960" s="20"/>
      <c r="F960" s="54"/>
      <c r="H960" s="8">
        <v>0</v>
      </c>
      <c r="I960" s="30">
        <v>0</v>
      </c>
      <c r="M960" s="2">
        <v>500</v>
      </c>
    </row>
    <row r="961" spans="1:13" ht="12.75" hidden="1">
      <c r="A961" s="20"/>
      <c r="F961" s="54"/>
      <c r="H961" s="8">
        <v>0</v>
      </c>
      <c r="I961" s="30">
        <v>0</v>
      </c>
      <c r="M961" s="2">
        <v>500</v>
      </c>
    </row>
    <row r="962" spans="1:13" ht="12.75" hidden="1">
      <c r="A962" s="20"/>
      <c r="F962" s="54"/>
      <c r="H962" s="8">
        <v>0</v>
      </c>
      <c r="I962" s="30">
        <v>0</v>
      </c>
      <c r="M962" s="2">
        <v>500</v>
      </c>
    </row>
    <row r="963" spans="1:6" ht="12.75" hidden="1">
      <c r="A963" s="20"/>
      <c r="F963" s="54"/>
    </row>
    <row r="964" spans="1:6" ht="12.75" hidden="1">
      <c r="A964" s="20"/>
      <c r="F964" s="54"/>
    </row>
    <row r="965" spans="1:6" ht="12.75" hidden="1">
      <c r="A965" s="20"/>
      <c r="F965" s="54"/>
    </row>
    <row r="966" spans="1:6" ht="12.75" hidden="1">
      <c r="A966" s="20"/>
      <c r="F966" s="54"/>
    </row>
    <row r="967" spans="1:6" ht="12.75" hidden="1">
      <c r="A967" s="20"/>
      <c r="F967" s="54"/>
    </row>
    <row r="968" spans="1:6" ht="12.75" hidden="1">
      <c r="A968" s="20"/>
      <c r="F968" s="54"/>
    </row>
    <row r="969" spans="1:6" ht="12.75" hidden="1">
      <c r="A969" s="20"/>
      <c r="F969" s="54"/>
    </row>
    <row r="970" spans="1:6" ht="12.75" hidden="1">
      <c r="A970" s="20"/>
      <c r="F970" s="54"/>
    </row>
    <row r="971" spans="1:6" ht="12.75" hidden="1">
      <c r="A971" s="20"/>
      <c r="F971" s="54"/>
    </row>
    <row r="972" spans="1:6" ht="12.75" hidden="1">
      <c r="A972" s="20"/>
      <c r="F972" s="54"/>
    </row>
    <row r="973" spans="1:6" ht="12.75" hidden="1">
      <c r="A973" s="20"/>
      <c r="F973" s="54"/>
    </row>
    <row r="974" spans="1:6" ht="12.75" hidden="1">
      <c r="A974" s="20"/>
      <c r="F974" s="54"/>
    </row>
    <row r="975" spans="1:6" ht="12.75" hidden="1">
      <c r="A975" s="20"/>
      <c r="F975" s="54"/>
    </row>
    <row r="976" spans="1:6" ht="12.75" hidden="1">
      <c r="A976" s="20"/>
      <c r="F976" s="54"/>
    </row>
    <row r="977" spans="1:6" ht="12.75" hidden="1">
      <c r="A977" s="20"/>
      <c r="F977" s="54"/>
    </row>
    <row r="978" spans="1:6" ht="12.75" hidden="1">
      <c r="A978" s="20"/>
      <c r="F978" s="54"/>
    </row>
    <row r="979" spans="1:6" ht="12.75" hidden="1">
      <c r="A979" s="20"/>
      <c r="F979" s="54"/>
    </row>
    <row r="980" spans="1:6" ht="12.75" hidden="1">
      <c r="A980" s="20"/>
      <c r="F980" s="54"/>
    </row>
    <row r="981" spans="1:6" ht="12.75" hidden="1">
      <c r="A981" s="20"/>
      <c r="F981" s="54"/>
    </row>
    <row r="982" spans="1:6" ht="12.75" hidden="1">
      <c r="A982" s="20"/>
      <c r="F982" s="54"/>
    </row>
    <row r="983" spans="1:6" ht="12.75" hidden="1">
      <c r="A983" s="20"/>
      <c r="F983" s="54"/>
    </row>
    <row r="984" spans="1:6" ht="12.75" hidden="1">
      <c r="A984" s="20"/>
      <c r="F984" s="54"/>
    </row>
    <row r="985" spans="1:6" ht="12.75" hidden="1">
      <c r="A985" s="20"/>
      <c r="F985" s="54"/>
    </row>
    <row r="986" spans="1:6" ht="12.75" hidden="1">
      <c r="A986" s="20"/>
      <c r="F986" s="54"/>
    </row>
    <row r="987" spans="1:6" ht="12.75" hidden="1">
      <c r="A987" s="20"/>
      <c r="F987" s="54"/>
    </row>
    <row r="988" spans="1:6" ht="12.75" hidden="1">
      <c r="A988" s="20"/>
      <c r="F988" s="54"/>
    </row>
    <row r="989" spans="1:6" ht="12.75" hidden="1">
      <c r="A989" s="20"/>
      <c r="F989" s="54"/>
    </row>
    <row r="990" spans="1:6" ht="12.75" hidden="1">
      <c r="A990" s="20"/>
      <c r="F990" s="54"/>
    </row>
    <row r="991" spans="1:6" ht="12.75" hidden="1">
      <c r="A991" s="20"/>
      <c r="F991" s="54"/>
    </row>
    <row r="992" spans="1:6" ht="12.75" hidden="1">
      <c r="A992" s="20"/>
      <c r="F992" s="54"/>
    </row>
    <row r="993" spans="1:6" ht="12.75" hidden="1">
      <c r="A993" s="20"/>
      <c r="F993" s="54"/>
    </row>
    <row r="994" spans="1:6" ht="12.75" hidden="1">
      <c r="A994" s="20"/>
      <c r="F994" s="54"/>
    </row>
    <row r="995" spans="1:6" ht="12.75" hidden="1">
      <c r="A995" s="20"/>
      <c r="F995" s="54"/>
    </row>
    <row r="996" spans="1:6" ht="12.75" hidden="1">
      <c r="A996" s="20"/>
      <c r="F996" s="54"/>
    </row>
    <row r="997" spans="1:6" ht="12.75" hidden="1">
      <c r="A997" s="20"/>
      <c r="F997" s="54"/>
    </row>
    <row r="998" spans="1:6" ht="12.75" hidden="1">
      <c r="A998" s="20"/>
      <c r="F998" s="54"/>
    </row>
    <row r="999" spans="1:6" ht="12.75" hidden="1">
      <c r="A999" s="20"/>
      <c r="F999" s="54"/>
    </row>
    <row r="1000" spans="1:6" ht="12.75" hidden="1">
      <c r="A1000" s="20"/>
      <c r="F1000" s="54"/>
    </row>
    <row r="1001" spans="1:6" ht="12.75" hidden="1">
      <c r="A1001" s="20"/>
      <c r="F1001" s="54"/>
    </row>
    <row r="1002" spans="1:6" ht="12.75" hidden="1">
      <c r="A1002" s="20"/>
      <c r="F1002" s="54"/>
    </row>
    <row r="1003" spans="1:6" ht="12.75" hidden="1">
      <c r="A1003" s="20"/>
      <c r="F1003" s="54"/>
    </row>
    <row r="1004" spans="1:6" ht="12.75" hidden="1">
      <c r="A1004" s="20"/>
      <c r="F1004" s="54"/>
    </row>
    <row r="1005" spans="1:6" ht="12.75" hidden="1">
      <c r="A1005" s="20"/>
      <c r="F1005" s="54"/>
    </row>
    <row r="1006" spans="1:6" ht="12.75" hidden="1">
      <c r="A1006" s="20"/>
      <c r="F1006" s="54"/>
    </row>
    <row r="1007" spans="1:6" ht="12.75" hidden="1">
      <c r="A1007" s="20"/>
      <c r="F1007" s="54"/>
    </row>
    <row r="1008" spans="1:6" ht="12.75" hidden="1">
      <c r="A1008" s="20"/>
      <c r="F1008" s="54"/>
    </row>
    <row r="1009" spans="1:6" ht="12.75" hidden="1">
      <c r="A1009" s="20"/>
      <c r="F1009" s="54"/>
    </row>
    <row r="1010" spans="1:6" ht="12.75" hidden="1">
      <c r="A1010" s="20"/>
      <c r="F1010" s="54"/>
    </row>
    <row r="1011" spans="1:6" ht="12.75" hidden="1">
      <c r="A1011" s="20"/>
      <c r="F1011" s="54"/>
    </row>
    <row r="1012" spans="1:6" ht="12.75" hidden="1">
      <c r="A1012" s="20"/>
      <c r="F1012" s="54"/>
    </row>
    <row r="1013" spans="1:6" ht="12.75" hidden="1">
      <c r="A1013" s="20"/>
      <c r="F1013" s="54"/>
    </row>
    <row r="1014" spans="1:6" ht="12.75" hidden="1">
      <c r="A1014" s="20"/>
      <c r="F1014" s="54"/>
    </row>
    <row r="1015" spans="1:6" ht="12.75" hidden="1">
      <c r="A1015" s="20"/>
      <c r="F1015" s="54"/>
    </row>
    <row r="1016" spans="1:6" ht="12.75" hidden="1">
      <c r="A1016" s="20"/>
      <c r="F1016" s="54"/>
    </row>
    <row r="1017" spans="1:6" ht="12.75" hidden="1">
      <c r="A1017" s="20"/>
      <c r="F1017" s="54"/>
    </row>
    <row r="1018" spans="1:6" ht="12.75" hidden="1">
      <c r="A1018" s="20"/>
      <c r="F1018" s="54"/>
    </row>
    <row r="1019" spans="1:6" ht="12.75" hidden="1">
      <c r="A1019" s="20"/>
      <c r="F1019" s="54"/>
    </row>
    <row r="1020" spans="1:6" ht="12.75" hidden="1">
      <c r="A1020" s="20"/>
      <c r="F1020" s="54"/>
    </row>
    <row r="1021" spans="1:6" ht="12.75" hidden="1">
      <c r="A1021" s="20"/>
      <c r="F1021" s="54"/>
    </row>
    <row r="1022" spans="1:6" ht="12.75" hidden="1">
      <c r="A1022" s="20"/>
      <c r="F1022" s="54"/>
    </row>
    <row r="1023" spans="1:6" ht="12.75" hidden="1">
      <c r="A1023" s="20"/>
      <c r="F1023" s="54"/>
    </row>
    <row r="1024" spans="1:6" ht="12.75" hidden="1">
      <c r="A1024" s="20"/>
      <c r="F1024" s="54"/>
    </row>
    <row r="1025" spans="1:6" ht="12.75" hidden="1">
      <c r="A1025" s="20"/>
      <c r="F1025" s="54"/>
    </row>
    <row r="1026" spans="1:6" ht="12.75" hidden="1">
      <c r="A1026" s="20"/>
      <c r="F1026" s="54"/>
    </row>
    <row r="1027" spans="1:6" ht="12.75" hidden="1">
      <c r="A1027" s="20"/>
      <c r="F1027" s="54"/>
    </row>
    <row r="1028" spans="1:6" ht="12.75" hidden="1">
      <c r="A1028" s="20"/>
      <c r="F1028" s="54"/>
    </row>
    <row r="1029" spans="1:6" ht="12.75" hidden="1">
      <c r="A1029" s="20"/>
      <c r="F1029" s="54"/>
    </row>
    <row r="1030" spans="1:6" ht="12.75" hidden="1">
      <c r="A1030" s="20"/>
      <c r="F1030" s="54"/>
    </row>
    <row r="1031" spans="1:6" ht="12.75" hidden="1">
      <c r="A1031" s="20"/>
      <c r="F1031" s="54"/>
    </row>
    <row r="1032" spans="1:6" ht="12.75">
      <c r="A1032" s="20"/>
      <c r="F1032" s="54"/>
    </row>
    <row r="1033" spans="1:13" s="390" customFormat="1" ht="12.75">
      <c r="A1033" s="380"/>
      <c r="B1033" s="381">
        <v>-2133388</v>
      </c>
      <c r="C1033" s="382" t="s">
        <v>878</v>
      </c>
      <c r="D1033" s="380" t="s">
        <v>879</v>
      </c>
      <c r="E1033" s="380"/>
      <c r="F1033" s="383"/>
      <c r="G1033" s="384"/>
      <c r="H1033" s="385">
        <v>2133388</v>
      </c>
      <c r="I1033" s="386">
        <v>-4848.609090909091</v>
      </c>
      <c r="J1033" s="387"/>
      <c r="K1033" s="388">
        <v>440</v>
      </c>
      <c r="L1033" s="389"/>
      <c r="M1033" s="388">
        <v>440</v>
      </c>
    </row>
    <row r="1034" spans="1:13" s="390" customFormat="1" ht="12.75">
      <c r="A1034" s="380"/>
      <c r="B1034" s="381">
        <v>704515</v>
      </c>
      <c r="C1034" s="382" t="s">
        <v>878</v>
      </c>
      <c r="D1034" s="380" t="s">
        <v>832</v>
      </c>
      <c r="E1034" s="380"/>
      <c r="F1034" s="383"/>
      <c r="G1034" s="384"/>
      <c r="H1034" s="385">
        <v>1428873</v>
      </c>
      <c r="I1034" s="386">
        <v>1601.1704545454545</v>
      </c>
      <c r="J1034" s="387"/>
      <c r="K1034" s="388">
        <v>440</v>
      </c>
      <c r="L1034" s="389"/>
      <c r="M1034" s="388">
        <v>440</v>
      </c>
    </row>
    <row r="1035" spans="1:13" s="390" customFormat="1" ht="12.75">
      <c r="A1035" s="380"/>
      <c r="B1035" s="381">
        <v>875535</v>
      </c>
      <c r="C1035" s="382" t="s">
        <v>878</v>
      </c>
      <c r="D1035" s="380" t="s">
        <v>833</v>
      </c>
      <c r="E1035" s="380"/>
      <c r="F1035" s="383"/>
      <c r="G1035" s="384"/>
      <c r="H1035" s="385">
        <v>553338</v>
      </c>
      <c r="I1035" s="386">
        <v>1945.6333333333334</v>
      </c>
      <c r="J1035" s="387"/>
      <c r="K1035" s="388">
        <v>450</v>
      </c>
      <c r="L1035" s="389"/>
      <c r="M1035" s="388">
        <v>450</v>
      </c>
    </row>
    <row r="1036" spans="1:13" s="390" customFormat="1" ht="12.75">
      <c r="A1036" s="380"/>
      <c r="B1036" s="381">
        <v>0</v>
      </c>
      <c r="C1036" s="382" t="s">
        <v>878</v>
      </c>
      <c r="D1036" s="380" t="s">
        <v>842</v>
      </c>
      <c r="E1036" s="380"/>
      <c r="F1036" s="383"/>
      <c r="G1036" s="384"/>
      <c r="H1036" s="385">
        <v>553338</v>
      </c>
      <c r="I1036" s="386">
        <v>0</v>
      </c>
      <c r="J1036" s="387"/>
      <c r="K1036" s="238">
        <v>460</v>
      </c>
      <c r="L1036" s="239"/>
      <c r="M1036" s="238">
        <v>460</v>
      </c>
    </row>
    <row r="1037" spans="1:13" s="390" customFormat="1" ht="12.75">
      <c r="A1037" s="380"/>
      <c r="B1037" s="381">
        <v>0</v>
      </c>
      <c r="C1037" s="382" t="s">
        <v>878</v>
      </c>
      <c r="D1037" s="380" t="s">
        <v>835</v>
      </c>
      <c r="E1037" s="380"/>
      <c r="F1037" s="383"/>
      <c r="G1037" s="384"/>
      <c r="H1037" s="385">
        <v>553338</v>
      </c>
      <c r="I1037" s="386">
        <v>0</v>
      </c>
      <c r="J1037" s="387"/>
      <c r="K1037" s="238">
        <v>480</v>
      </c>
      <c r="L1037" s="239"/>
      <c r="M1037" s="238">
        <v>480</v>
      </c>
    </row>
    <row r="1038" spans="1:13" s="390" customFormat="1" ht="12.75">
      <c r="A1038" s="380"/>
      <c r="B1038" s="381">
        <v>0</v>
      </c>
      <c r="C1038" s="382" t="s">
        <v>878</v>
      </c>
      <c r="D1038" s="380" t="s">
        <v>837</v>
      </c>
      <c r="E1038" s="380"/>
      <c r="F1038" s="383"/>
      <c r="G1038" s="384"/>
      <c r="H1038" s="385">
        <v>553338</v>
      </c>
      <c r="I1038" s="386">
        <v>0</v>
      </c>
      <c r="J1038" s="387"/>
      <c r="K1038" s="238">
        <v>485</v>
      </c>
      <c r="L1038" s="239"/>
      <c r="M1038" s="238">
        <v>485</v>
      </c>
    </row>
    <row r="1039" spans="1:13" s="387" customFormat="1" ht="12.75">
      <c r="A1039" s="391"/>
      <c r="B1039" s="392">
        <v>-553338</v>
      </c>
      <c r="C1039" s="391" t="s">
        <v>878</v>
      </c>
      <c r="D1039" s="391" t="s">
        <v>843</v>
      </c>
      <c r="E1039" s="391"/>
      <c r="F1039" s="393"/>
      <c r="G1039" s="394"/>
      <c r="H1039" s="392">
        <v>1982211</v>
      </c>
      <c r="I1039" s="395">
        <v>-1202.908695652174</v>
      </c>
      <c r="J1039" s="390"/>
      <c r="K1039" s="246">
        <v>460</v>
      </c>
      <c r="L1039" s="246"/>
      <c r="M1039" s="246">
        <v>460</v>
      </c>
    </row>
    <row r="1040" spans="1:6" ht="12.75">
      <c r="A1040" s="20"/>
      <c r="F1040" s="54"/>
    </row>
    <row r="1041" spans="1:6" ht="12.75" hidden="1">
      <c r="A1041" s="20"/>
      <c r="F1041" s="54"/>
    </row>
    <row r="1042" spans="1:6" ht="12.75" hidden="1">
      <c r="A1042" s="20"/>
      <c r="F1042" s="54"/>
    </row>
    <row r="1043" spans="1:6" ht="12.75" hidden="1">
      <c r="A1043" s="20"/>
      <c r="F1043" s="54"/>
    </row>
    <row r="1044" spans="1:6" ht="12.75" hidden="1">
      <c r="A1044" s="20"/>
      <c r="F1044" s="54"/>
    </row>
    <row r="1045" spans="1:6" ht="12.75" hidden="1">
      <c r="A1045" s="20"/>
      <c r="F1045" s="54"/>
    </row>
    <row r="1046" spans="1:6" ht="12.75" hidden="1">
      <c r="A1046" s="20"/>
      <c r="F1046" s="54"/>
    </row>
    <row r="1047" spans="1:6" ht="12.75" hidden="1">
      <c r="A1047" s="20"/>
      <c r="F1047" s="54"/>
    </row>
    <row r="1048" spans="1:6" ht="12.75" hidden="1">
      <c r="A1048" s="20"/>
      <c r="F1048" s="54"/>
    </row>
    <row r="1049" spans="1:6" ht="12.75" hidden="1">
      <c r="A1049" s="20"/>
      <c r="F1049" s="54"/>
    </row>
    <row r="1050" spans="1:6" ht="12.75" hidden="1">
      <c r="A1050" s="20"/>
      <c r="F1050" s="54"/>
    </row>
    <row r="1051" spans="1:6" ht="12.75" hidden="1">
      <c r="A1051" s="20"/>
      <c r="F1051" s="54"/>
    </row>
    <row r="1052" spans="1:6" ht="12.75" hidden="1">
      <c r="A1052" s="20"/>
      <c r="F1052" s="54"/>
    </row>
    <row r="1053" spans="1:6" ht="12.75" hidden="1">
      <c r="A1053" s="20"/>
      <c r="F1053" s="54"/>
    </row>
    <row r="1054" spans="1:6" ht="12.75" hidden="1">
      <c r="A1054" s="20"/>
      <c r="F1054" s="54"/>
    </row>
    <row r="1055" spans="1:6" ht="12.75">
      <c r="A1055" s="20"/>
      <c r="F1055" s="54"/>
    </row>
    <row r="1056" spans="6:13" ht="12.75">
      <c r="F1056" s="54"/>
      <c r="H1056" s="252"/>
      <c r="I1056" s="30"/>
      <c r="M1056" s="2"/>
    </row>
    <row r="1057" spans="6:13" ht="12.75">
      <c r="F1057" s="54"/>
      <c r="H1057" s="252"/>
      <c r="I1057" s="30"/>
      <c r="M1057" s="2"/>
    </row>
    <row r="1058" spans="1:13" s="291" customFormat="1" ht="12.75" hidden="1">
      <c r="A1058" s="286"/>
      <c r="B1058" s="287"/>
      <c r="C1058" s="286"/>
      <c r="D1058" s="286"/>
      <c r="E1058" s="286"/>
      <c r="F1058" s="288"/>
      <c r="G1058" s="289"/>
      <c r="H1058" s="287"/>
      <c r="I1058" s="290"/>
      <c r="K1058" s="49"/>
      <c r="L1058" s="23"/>
      <c r="M1058" s="49"/>
    </row>
    <row r="1059" spans="1:13" s="291" customFormat="1" ht="12.75" hidden="1">
      <c r="A1059" s="286"/>
      <c r="B1059" s="287"/>
      <c r="C1059" s="286"/>
      <c r="D1059" s="286"/>
      <c r="E1059" s="286"/>
      <c r="F1059" s="288"/>
      <c r="G1059" s="289"/>
      <c r="H1059" s="287"/>
      <c r="I1059" s="290"/>
      <c r="K1059" s="49"/>
      <c r="L1059" s="23"/>
      <c r="M1059" s="49"/>
    </row>
    <row r="1060" spans="2:13" ht="12.75" hidden="1">
      <c r="B1060" s="12"/>
      <c r="F1060" s="54"/>
      <c r="H1060" s="287"/>
      <c r="I1060" s="30">
        <v>0</v>
      </c>
      <c r="M1060" s="2">
        <v>500</v>
      </c>
    </row>
    <row r="1061" spans="2:13" ht="12.75" hidden="1">
      <c r="B1061" s="12"/>
      <c r="F1061" s="54"/>
      <c r="H1061" s="287"/>
      <c r="I1061" s="30">
        <v>0</v>
      </c>
      <c r="M1061" s="2">
        <v>500</v>
      </c>
    </row>
    <row r="1062" spans="2:13" ht="12.75" hidden="1">
      <c r="B1062" s="12"/>
      <c r="F1062" s="54"/>
      <c r="H1062" s="8">
        <v>0</v>
      </c>
      <c r="I1062" s="30">
        <v>0</v>
      </c>
      <c r="M1062" s="2">
        <v>500</v>
      </c>
    </row>
    <row r="1063" spans="2:13" ht="12.75" hidden="1">
      <c r="B1063" s="12"/>
      <c r="F1063" s="54"/>
      <c r="H1063" s="8">
        <v>0</v>
      </c>
      <c r="I1063" s="30">
        <v>0</v>
      </c>
      <c r="M1063" s="2">
        <v>500</v>
      </c>
    </row>
    <row r="1064" spans="2:13" ht="12.75" hidden="1">
      <c r="B1064" s="12"/>
      <c r="F1064" s="54"/>
      <c r="H1064" s="8">
        <v>0</v>
      </c>
      <c r="I1064" s="30">
        <v>0</v>
      </c>
      <c r="M1064" s="2">
        <v>500</v>
      </c>
    </row>
    <row r="1065" spans="2:13" ht="12.75" hidden="1">
      <c r="B1065" s="12"/>
      <c r="F1065" s="54"/>
      <c r="H1065" s="8">
        <v>0</v>
      </c>
      <c r="I1065" s="30">
        <v>0</v>
      </c>
      <c r="M1065" s="2">
        <v>500</v>
      </c>
    </row>
    <row r="1066" spans="2:13" ht="12.75" hidden="1">
      <c r="B1066" s="12"/>
      <c r="F1066" s="54"/>
      <c r="H1066" s="8">
        <v>0</v>
      </c>
      <c r="I1066" s="30">
        <v>0</v>
      </c>
      <c r="M1066" s="2">
        <v>500</v>
      </c>
    </row>
    <row r="1067" spans="2:13" ht="12.75" hidden="1">
      <c r="B1067" s="12"/>
      <c r="F1067" s="54"/>
      <c r="H1067" s="8">
        <v>0</v>
      </c>
      <c r="I1067" s="30">
        <v>0</v>
      </c>
      <c r="M1067" s="2">
        <v>500</v>
      </c>
    </row>
    <row r="1068" spans="2:13" ht="12.75" hidden="1">
      <c r="B1068" s="12"/>
      <c r="F1068" s="54"/>
      <c r="H1068" s="8">
        <v>0</v>
      </c>
      <c r="I1068" s="30">
        <v>0</v>
      </c>
      <c r="M1068" s="2">
        <v>500</v>
      </c>
    </row>
    <row r="1069" spans="2:13" ht="12.75" hidden="1">
      <c r="B1069" s="12"/>
      <c r="F1069" s="54"/>
      <c r="H1069" s="8">
        <v>0</v>
      </c>
      <c r="I1069" s="30">
        <v>0</v>
      </c>
      <c r="M1069" s="2">
        <v>500</v>
      </c>
    </row>
    <row r="1070" spans="2:13" ht="12.75" hidden="1">
      <c r="B1070" s="12"/>
      <c r="F1070" s="54"/>
      <c r="H1070" s="8">
        <v>0</v>
      </c>
      <c r="I1070" s="30">
        <v>0</v>
      </c>
      <c r="M1070" s="2">
        <v>500</v>
      </c>
    </row>
    <row r="1071" spans="2:13" ht="12.75" hidden="1">
      <c r="B1071" s="12"/>
      <c r="F1071" s="54"/>
      <c r="H1071" s="8">
        <v>0</v>
      </c>
      <c r="I1071" s="30">
        <v>0</v>
      </c>
      <c r="M1071" s="2">
        <v>500</v>
      </c>
    </row>
    <row r="1072" spans="2:13" ht="12.75" hidden="1">
      <c r="B1072" s="12"/>
      <c r="F1072" s="54"/>
      <c r="H1072" s="8">
        <v>0</v>
      </c>
      <c r="I1072" s="30">
        <v>0</v>
      </c>
      <c r="M1072" s="2">
        <v>500</v>
      </c>
    </row>
    <row r="1073" spans="2:13" ht="12.75" hidden="1">
      <c r="B1073" s="12"/>
      <c r="F1073" s="54"/>
      <c r="H1073" s="8">
        <v>0</v>
      </c>
      <c r="I1073" s="30">
        <v>0</v>
      </c>
      <c r="M1073" s="2">
        <v>500</v>
      </c>
    </row>
    <row r="1074" spans="6:13" ht="12.75" hidden="1">
      <c r="F1074" s="54"/>
      <c r="H1074" s="8">
        <v>0</v>
      </c>
      <c r="I1074" s="30">
        <v>0</v>
      </c>
      <c r="M1074" s="2">
        <v>500</v>
      </c>
    </row>
    <row r="1075" spans="2:13" ht="12.75" hidden="1">
      <c r="B1075" s="11"/>
      <c r="F1075" s="54"/>
      <c r="H1075" s="8">
        <v>0</v>
      </c>
      <c r="I1075" s="30">
        <v>0</v>
      </c>
      <c r="M1075" s="2">
        <v>500</v>
      </c>
    </row>
    <row r="1076" spans="6:13" ht="12.75" hidden="1">
      <c r="F1076" s="54"/>
      <c r="H1076" s="8">
        <v>0</v>
      </c>
      <c r="I1076" s="30">
        <v>0</v>
      </c>
      <c r="M1076" s="2">
        <v>500</v>
      </c>
    </row>
    <row r="1077" spans="6:13" ht="12.75" hidden="1">
      <c r="F1077" s="54"/>
      <c r="H1077" s="8">
        <v>0</v>
      </c>
      <c r="I1077" s="30">
        <v>0</v>
      </c>
      <c r="M1077" s="2">
        <v>500</v>
      </c>
    </row>
    <row r="1078" spans="6:13" ht="12.75" hidden="1">
      <c r="F1078" s="54"/>
      <c r="H1078" s="8">
        <v>0</v>
      </c>
      <c r="I1078" s="30">
        <v>0</v>
      </c>
      <c r="M1078" s="2">
        <v>500</v>
      </c>
    </row>
    <row r="1079" spans="6:13" ht="12.75" hidden="1">
      <c r="F1079" s="54"/>
      <c r="H1079" s="8">
        <v>0</v>
      </c>
      <c r="I1079" s="30">
        <v>0</v>
      </c>
      <c r="M1079" s="2">
        <v>500</v>
      </c>
    </row>
    <row r="1080" spans="6:13" ht="12.75" hidden="1">
      <c r="F1080" s="54"/>
      <c r="H1080" s="8">
        <v>0</v>
      </c>
      <c r="I1080" s="30">
        <v>0</v>
      </c>
      <c r="M1080" s="2">
        <v>500</v>
      </c>
    </row>
    <row r="1081" spans="6:13" ht="12.75" hidden="1">
      <c r="F1081" s="54"/>
      <c r="H1081" s="8">
        <v>0</v>
      </c>
      <c r="I1081" s="30">
        <v>0</v>
      </c>
      <c r="M1081" s="2">
        <v>500</v>
      </c>
    </row>
    <row r="1082" spans="6:13" ht="12.75" hidden="1">
      <c r="F1082" s="54"/>
      <c r="H1082" s="8">
        <v>0</v>
      </c>
      <c r="I1082" s="30">
        <v>0</v>
      </c>
      <c r="M1082" s="2">
        <v>500</v>
      </c>
    </row>
    <row r="1083" spans="6:13" ht="12.75" hidden="1">
      <c r="F1083" s="54"/>
      <c r="H1083" s="8">
        <v>0</v>
      </c>
      <c r="I1083" s="30">
        <v>0</v>
      </c>
      <c r="M1083" s="2">
        <v>500</v>
      </c>
    </row>
    <row r="1084" spans="6:13" ht="12.75" hidden="1">
      <c r="F1084" s="54"/>
      <c r="H1084" s="8">
        <v>0</v>
      </c>
      <c r="I1084" s="30">
        <v>0</v>
      </c>
      <c r="M1084" s="2">
        <v>500</v>
      </c>
    </row>
    <row r="1085" spans="6:13" ht="12.75" hidden="1">
      <c r="F1085" s="54"/>
      <c r="H1085" s="8">
        <v>0</v>
      </c>
      <c r="I1085" s="30">
        <v>0</v>
      </c>
      <c r="M1085" s="2">
        <v>500</v>
      </c>
    </row>
    <row r="1086" spans="6:13" ht="12.75" hidden="1">
      <c r="F1086" s="54"/>
      <c r="H1086" s="8">
        <v>0</v>
      </c>
      <c r="I1086" s="30">
        <v>0</v>
      </c>
      <c r="M1086" s="2">
        <v>500</v>
      </c>
    </row>
    <row r="1087" spans="6:13" ht="12.75" hidden="1">
      <c r="F1087" s="54"/>
      <c r="H1087" s="8">
        <v>0</v>
      </c>
      <c r="I1087" s="30">
        <v>0</v>
      </c>
      <c r="M1087" s="2">
        <v>500</v>
      </c>
    </row>
    <row r="1088" spans="6:13" ht="12.75" hidden="1">
      <c r="F1088" s="54"/>
      <c r="H1088" s="8">
        <v>0</v>
      </c>
      <c r="I1088" s="30">
        <v>0</v>
      </c>
      <c r="M1088" s="2">
        <v>500</v>
      </c>
    </row>
    <row r="1089" spans="6:13" ht="12.75" hidden="1">
      <c r="F1089" s="54"/>
      <c r="H1089" s="8">
        <v>0</v>
      </c>
      <c r="I1089" s="30">
        <v>0</v>
      </c>
      <c r="M1089" s="2">
        <v>500</v>
      </c>
    </row>
    <row r="1090" spans="6:13" ht="12.75" hidden="1">
      <c r="F1090" s="54"/>
      <c r="H1090" s="8">
        <v>0</v>
      </c>
      <c r="I1090" s="30">
        <v>0</v>
      </c>
      <c r="M1090" s="2">
        <v>500</v>
      </c>
    </row>
    <row r="1091" spans="6:13" ht="12.75" hidden="1">
      <c r="F1091" s="54"/>
      <c r="H1091" s="8">
        <v>0</v>
      </c>
      <c r="I1091" s="30">
        <v>0</v>
      </c>
      <c r="M1091" s="2">
        <v>500</v>
      </c>
    </row>
    <row r="1092" spans="6:13" ht="12.75" hidden="1">
      <c r="F1092" s="54"/>
      <c r="H1092" s="8">
        <v>0</v>
      </c>
      <c r="I1092" s="30">
        <v>0</v>
      </c>
      <c r="M1092" s="2">
        <v>500</v>
      </c>
    </row>
    <row r="1093" spans="6:13" ht="12.75" hidden="1">
      <c r="F1093" s="54"/>
      <c r="H1093" s="8">
        <v>0</v>
      </c>
      <c r="I1093" s="30">
        <v>0</v>
      </c>
      <c r="M1093" s="2">
        <v>500</v>
      </c>
    </row>
    <row r="1094" spans="6:13" ht="12.75" hidden="1">
      <c r="F1094" s="54"/>
      <c r="H1094" s="8">
        <v>0</v>
      </c>
      <c r="I1094" s="30">
        <v>0</v>
      </c>
      <c r="M1094" s="2">
        <v>500</v>
      </c>
    </row>
    <row r="1095" spans="6:13" ht="12.75" hidden="1">
      <c r="F1095" s="54"/>
      <c r="H1095" s="8">
        <v>0</v>
      </c>
      <c r="I1095" s="30">
        <v>0</v>
      </c>
      <c r="M1095" s="2">
        <v>500</v>
      </c>
    </row>
    <row r="1096" spans="6:13" ht="12.75" hidden="1">
      <c r="F1096" s="54"/>
      <c r="H1096" s="8">
        <v>0</v>
      </c>
      <c r="I1096" s="30">
        <v>0</v>
      </c>
      <c r="M1096" s="2">
        <v>500</v>
      </c>
    </row>
    <row r="1097" spans="6:13" ht="12.75" hidden="1">
      <c r="F1097" s="54"/>
      <c r="H1097" s="8">
        <v>0</v>
      </c>
      <c r="I1097" s="30">
        <v>0</v>
      </c>
      <c r="M1097" s="2">
        <v>500</v>
      </c>
    </row>
    <row r="1098" spans="6:13" ht="12.75" hidden="1">
      <c r="F1098" s="54"/>
      <c r="H1098" s="8">
        <v>0</v>
      </c>
      <c r="I1098" s="30">
        <v>0</v>
      </c>
      <c r="M1098" s="2">
        <v>500</v>
      </c>
    </row>
    <row r="1099" spans="6:13" ht="12.75" hidden="1">
      <c r="F1099" s="54"/>
      <c r="H1099" s="8">
        <v>0</v>
      </c>
      <c r="I1099" s="30">
        <v>0</v>
      </c>
      <c r="M1099" s="2">
        <v>500</v>
      </c>
    </row>
    <row r="1100" spans="6:13" ht="12.75" hidden="1">
      <c r="F1100" s="54"/>
      <c r="H1100" s="8">
        <v>0</v>
      </c>
      <c r="I1100" s="30">
        <v>0</v>
      </c>
      <c r="M1100" s="2">
        <v>500</v>
      </c>
    </row>
    <row r="1101" spans="6:13" ht="12.75" hidden="1">
      <c r="F1101" s="54"/>
      <c r="H1101" s="8">
        <v>0</v>
      </c>
      <c r="I1101" s="30">
        <v>0</v>
      </c>
      <c r="M1101" s="2">
        <v>500</v>
      </c>
    </row>
    <row r="1102" spans="6:13" ht="12.75" hidden="1">
      <c r="F1102" s="54"/>
      <c r="H1102" s="8">
        <v>0</v>
      </c>
      <c r="I1102" s="30">
        <v>0</v>
      </c>
      <c r="M1102" s="2">
        <v>500</v>
      </c>
    </row>
    <row r="1103" spans="6:13" ht="12.75" hidden="1">
      <c r="F1103" s="54"/>
      <c r="H1103" s="8">
        <v>0</v>
      </c>
      <c r="I1103" s="30">
        <v>0</v>
      </c>
      <c r="M1103" s="2">
        <v>500</v>
      </c>
    </row>
    <row r="1104" spans="6:13" ht="12.75" hidden="1">
      <c r="F1104" s="54"/>
      <c r="H1104" s="8">
        <v>0</v>
      </c>
      <c r="I1104" s="30">
        <v>0</v>
      </c>
      <c r="M1104" s="2">
        <v>500</v>
      </c>
    </row>
    <row r="1105" spans="6:13" ht="12.75" hidden="1">
      <c r="F1105" s="54"/>
      <c r="H1105" s="8">
        <v>0</v>
      </c>
      <c r="I1105" s="30">
        <v>0</v>
      </c>
      <c r="M1105" s="2">
        <v>500</v>
      </c>
    </row>
    <row r="1106" spans="6:13" ht="12.75" hidden="1">
      <c r="F1106" s="54"/>
      <c r="H1106" s="8">
        <v>0</v>
      </c>
      <c r="I1106" s="30">
        <v>0</v>
      </c>
      <c r="M1106" s="2">
        <v>500</v>
      </c>
    </row>
    <row r="1107" spans="6:13" ht="12.75" hidden="1">
      <c r="F1107" s="54"/>
      <c r="H1107" s="8">
        <v>0</v>
      </c>
      <c r="I1107" s="30">
        <v>0</v>
      </c>
      <c r="M1107" s="2">
        <v>500</v>
      </c>
    </row>
    <row r="1108" spans="6:13" ht="12.75" hidden="1">
      <c r="F1108" s="54"/>
      <c r="H1108" s="8">
        <v>0</v>
      </c>
      <c r="I1108" s="30">
        <v>0</v>
      </c>
      <c r="M1108" s="2">
        <v>500</v>
      </c>
    </row>
    <row r="1109" spans="6:13" ht="12.75" hidden="1">
      <c r="F1109" s="54"/>
      <c r="H1109" s="8">
        <v>0</v>
      </c>
      <c r="I1109" s="30">
        <v>0</v>
      </c>
      <c r="M1109" s="2">
        <v>500</v>
      </c>
    </row>
    <row r="1110" spans="6:13" ht="12.75" hidden="1">
      <c r="F1110" s="54"/>
      <c r="H1110" s="8">
        <v>0</v>
      </c>
      <c r="I1110" s="30">
        <v>0</v>
      </c>
      <c r="M1110" s="2">
        <v>500</v>
      </c>
    </row>
    <row r="1111" spans="6:13" ht="12.75" hidden="1">
      <c r="F1111" s="54"/>
      <c r="H1111" s="8">
        <v>0</v>
      </c>
      <c r="I1111" s="30">
        <v>0</v>
      </c>
      <c r="M1111" s="2">
        <v>500</v>
      </c>
    </row>
    <row r="1112" spans="6:13" ht="12.75" hidden="1">
      <c r="F1112" s="54"/>
      <c r="H1112" s="8">
        <v>0</v>
      </c>
      <c r="I1112" s="30">
        <v>0</v>
      </c>
      <c r="M1112" s="2">
        <v>500</v>
      </c>
    </row>
    <row r="1113" spans="6:13" ht="12.75" hidden="1">
      <c r="F1113" s="54"/>
      <c r="H1113" s="8">
        <v>0</v>
      </c>
      <c r="I1113" s="30">
        <v>0</v>
      </c>
      <c r="M1113" s="2">
        <v>500</v>
      </c>
    </row>
    <row r="1114" spans="6:13" ht="12.75" hidden="1">
      <c r="F1114" s="54"/>
      <c r="H1114" s="8">
        <v>0</v>
      </c>
      <c r="I1114" s="30">
        <v>0</v>
      </c>
      <c r="M1114" s="2">
        <v>500</v>
      </c>
    </row>
    <row r="1115" spans="6:13" ht="12.75" hidden="1">
      <c r="F1115" s="54"/>
      <c r="H1115" s="8">
        <v>0</v>
      </c>
      <c r="I1115" s="30">
        <v>0</v>
      </c>
      <c r="M1115" s="2">
        <v>500</v>
      </c>
    </row>
    <row r="1116" spans="6:13" ht="12.75" hidden="1">
      <c r="F1116" s="54"/>
      <c r="H1116" s="8">
        <v>0</v>
      </c>
      <c r="I1116" s="30">
        <v>0</v>
      </c>
      <c r="M1116" s="2">
        <v>500</v>
      </c>
    </row>
    <row r="1117" spans="6:13" ht="12.75" hidden="1">
      <c r="F1117" s="54"/>
      <c r="H1117" s="8">
        <v>0</v>
      </c>
      <c r="I1117" s="30">
        <v>0</v>
      </c>
      <c r="M1117" s="2">
        <v>500</v>
      </c>
    </row>
    <row r="1118" spans="6:13" ht="12.75" hidden="1">
      <c r="F1118" s="54"/>
      <c r="H1118" s="8">
        <v>0</v>
      </c>
      <c r="I1118" s="30">
        <v>0</v>
      </c>
      <c r="M1118" s="2">
        <v>500</v>
      </c>
    </row>
    <row r="1119" spans="6:13" ht="12.75" hidden="1">
      <c r="F1119" s="54"/>
      <c r="H1119" s="8">
        <v>0</v>
      </c>
      <c r="I1119" s="30">
        <v>0</v>
      </c>
      <c r="M1119" s="2">
        <v>500</v>
      </c>
    </row>
    <row r="1120" spans="6:13" ht="12.75" hidden="1">
      <c r="F1120" s="54"/>
      <c r="H1120" s="8">
        <v>0</v>
      </c>
      <c r="I1120" s="30">
        <v>0</v>
      </c>
      <c r="M1120" s="2">
        <v>500</v>
      </c>
    </row>
    <row r="1121" spans="6:13" ht="12.75" hidden="1">
      <c r="F1121" s="54"/>
      <c r="H1121" s="8">
        <v>0</v>
      </c>
      <c r="I1121" s="30">
        <v>0</v>
      </c>
      <c r="M1121" s="2">
        <v>500</v>
      </c>
    </row>
    <row r="1122" spans="6:13" ht="12.75" hidden="1">
      <c r="F1122" s="54"/>
      <c r="H1122" s="8">
        <v>0</v>
      </c>
      <c r="I1122" s="30">
        <v>0</v>
      </c>
      <c r="M1122" s="2">
        <v>500</v>
      </c>
    </row>
    <row r="1123" spans="6:13" ht="12.75" hidden="1">
      <c r="F1123" s="54"/>
      <c r="H1123" s="8">
        <v>0</v>
      </c>
      <c r="I1123" s="30">
        <v>0</v>
      </c>
      <c r="M1123" s="2">
        <v>500</v>
      </c>
    </row>
    <row r="1124" spans="6:13" ht="12.75" hidden="1">
      <c r="F1124" s="54"/>
      <c r="H1124" s="8">
        <v>0</v>
      </c>
      <c r="I1124" s="30">
        <v>0</v>
      </c>
      <c r="M1124" s="2">
        <v>500</v>
      </c>
    </row>
    <row r="1125" spans="6:13" ht="12.75" hidden="1">
      <c r="F1125" s="54"/>
      <c r="H1125" s="8">
        <v>0</v>
      </c>
      <c r="I1125" s="30">
        <v>0</v>
      </c>
      <c r="M1125" s="2">
        <v>500</v>
      </c>
    </row>
    <row r="1126" spans="6:13" ht="12.75" hidden="1">
      <c r="F1126" s="54"/>
      <c r="H1126" s="8">
        <v>0</v>
      </c>
      <c r="I1126" s="30">
        <v>0</v>
      </c>
      <c r="M1126" s="2">
        <v>500</v>
      </c>
    </row>
    <row r="1127" spans="6:13" ht="12.75" hidden="1">
      <c r="F1127" s="54"/>
      <c r="H1127" s="8">
        <v>0</v>
      </c>
      <c r="I1127" s="30">
        <v>0</v>
      </c>
      <c r="M1127" s="2">
        <v>500</v>
      </c>
    </row>
    <row r="1128" spans="6:13" ht="12.75" hidden="1">
      <c r="F1128" s="54"/>
      <c r="H1128" s="8">
        <v>0</v>
      </c>
      <c r="I1128" s="30">
        <v>0</v>
      </c>
      <c r="M1128" s="2">
        <v>500</v>
      </c>
    </row>
    <row r="1129" spans="6:13" ht="12.75" hidden="1">
      <c r="F1129" s="54"/>
      <c r="H1129" s="8">
        <v>0</v>
      </c>
      <c r="I1129" s="30">
        <v>0</v>
      </c>
      <c r="M1129" s="2">
        <v>500</v>
      </c>
    </row>
    <row r="1130" spans="6:13" ht="12.75" hidden="1">
      <c r="F1130" s="54"/>
      <c r="H1130" s="8">
        <v>0</v>
      </c>
      <c r="I1130" s="30">
        <v>0</v>
      </c>
      <c r="M1130" s="2">
        <v>500</v>
      </c>
    </row>
    <row r="1131" spans="6:13" ht="12.75" hidden="1">
      <c r="F1131" s="54"/>
      <c r="H1131" s="8">
        <v>0</v>
      </c>
      <c r="I1131" s="30">
        <v>0</v>
      </c>
      <c r="M1131" s="2">
        <v>500</v>
      </c>
    </row>
    <row r="1132" spans="6:13" ht="12.75" hidden="1">
      <c r="F1132" s="54"/>
      <c r="H1132" s="8">
        <v>0</v>
      </c>
      <c r="I1132" s="30">
        <v>0</v>
      </c>
      <c r="M1132" s="2">
        <v>500</v>
      </c>
    </row>
    <row r="1133" spans="6:13" ht="12.75" hidden="1">
      <c r="F1133" s="54"/>
      <c r="H1133" s="8">
        <v>0</v>
      </c>
      <c r="I1133" s="30">
        <v>0</v>
      </c>
      <c r="M1133" s="2">
        <v>500</v>
      </c>
    </row>
    <row r="1134" spans="6:13" ht="12.75" hidden="1">
      <c r="F1134" s="54"/>
      <c r="H1134" s="8">
        <v>0</v>
      </c>
      <c r="I1134" s="30">
        <v>0</v>
      </c>
      <c r="M1134" s="2">
        <v>500</v>
      </c>
    </row>
    <row r="1135" spans="6:13" ht="12.75" hidden="1">
      <c r="F1135" s="54"/>
      <c r="H1135" s="8">
        <v>0</v>
      </c>
      <c r="I1135" s="30">
        <v>0</v>
      </c>
      <c r="M1135" s="2">
        <v>500</v>
      </c>
    </row>
    <row r="1136" spans="6:13" ht="12.75" hidden="1">
      <c r="F1136" s="54"/>
      <c r="H1136" s="8">
        <v>0</v>
      </c>
      <c r="I1136" s="30">
        <v>0</v>
      </c>
      <c r="M1136" s="2">
        <v>500</v>
      </c>
    </row>
    <row r="1137" spans="6:13" ht="12.75" hidden="1">
      <c r="F1137" s="54"/>
      <c r="H1137" s="8">
        <v>0</v>
      </c>
      <c r="I1137" s="30">
        <v>0</v>
      </c>
      <c r="M1137" s="2">
        <v>500</v>
      </c>
    </row>
    <row r="1138" spans="6:13" ht="12.75" hidden="1">
      <c r="F1138" s="54"/>
      <c r="H1138" s="8">
        <v>0</v>
      </c>
      <c r="I1138" s="30">
        <v>0</v>
      </c>
      <c r="M1138" s="2">
        <v>500</v>
      </c>
    </row>
    <row r="1139" spans="6:13" ht="12.75" hidden="1">
      <c r="F1139" s="54"/>
      <c r="H1139" s="8">
        <v>0</v>
      </c>
      <c r="I1139" s="30">
        <v>0</v>
      </c>
      <c r="M1139" s="2">
        <v>500</v>
      </c>
    </row>
    <row r="1140" spans="6:13" ht="12.75" hidden="1">
      <c r="F1140" s="54"/>
      <c r="H1140" s="8">
        <v>0</v>
      </c>
      <c r="I1140" s="30">
        <v>0</v>
      </c>
      <c r="M1140" s="2">
        <v>500</v>
      </c>
    </row>
    <row r="1141" spans="6:13" ht="12.75" hidden="1">
      <c r="F1141" s="54"/>
      <c r="H1141" s="8">
        <v>0</v>
      </c>
      <c r="I1141" s="30">
        <v>0</v>
      </c>
      <c r="M1141" s="2">
        <v>500</v>
      </c>
    </row>
    <row r="1142" spans="6:13" ht="12.75" hidden="1">
      <c r="F1142" s="54"/>
      <c r="H1142" s="8">
        <v>0</v>
      </c>
      <c r="I1142" s="30">
        <v>0</v>
      </c>
      <c r="M1142" s="2">
        <v>500</v>
      </c>
    </row>
    <row r="1143" spans="6:13" ht="12.75" hidden="1">
      <c r="F1143" s="54"/>
      <c r="H1143" s="8">
        <v>0</v>
      </c>
      <c r="I1143" s="30">
        <v>0</v>
      </c>
      <c r="M1143" s="2">
        <v>500</v>
      </c>
    </row>
    <row r="1144" spans="6:13" ht="12.75" hidden="1">
      <c r="F1144" s="54"/>
      <c r="H1144" s="8">
        <v>0</v>
      </c>
      <c r="I1144" s="30">
        <v>0</v>
      </c>
      <c r="M1144" s="2">
        <v>500</v>
      </c>
    </row>
    <row r="1145" spans="6:13" ht="12.75" hidden="1">
      <c r="F1145" s="54"/>
      <c r="H1145" s="8">
        <v>0</v>
      </c>
      <c r="I1145" s="30">
        <v>0</v>
      </c>
      <c r="M1145" s="2">
        <v>500</v>
      </c>
    </row>
    <row r="1146" spans="6:13" ht="12.75" hidden="1">
      <c r="F1146" s="54"/>
      <c r="H1146" s="8">
        <v>0</v>
      </c>
      <c r="I1146" s="30">
        <v>0</v>
      </c>
      <c r="M1146" s="2">
        <v>500</v>
      </c>
    </row>
    <row r="1147" spans="6:13" ht="12.75" hidden="1">
      <c r="F1147" s="54"/>
      <c r="H1147" s="8">
        <v>0</v>
      </c>
      <c r="I1147" s="30">
        <v>0</v>
      </c>
      <c r="M1147" s="2">
        <v>500</v>
      </c>
    </row>
    <row r="1148" spans="6:13" ht="12.75" hidden="1">
      <c r="F1148" s="54"/>
      <c r="H1148" s="8">
        <v>0</v>
      </c>
      <c r="I1148" s="30">
        <v>0</v>
      </c>
      <c r="M1148" s="2">
        <v>500</v>
      </c>
    </row>
    <row r="1149" spans="6:13" ht="12.75" hidden="1">
      <c r="F1149" s="54"/>
      <c r="H1149" s="8">
        <v>0</v>
      </c>
      <c r="I1149" s="30">
        <v>0</v>
      </c>
      <c r="M1149" s="2">
        <v>500</v>
      </c>
    </row>
    <row r="1150" spans="6:13" ht="12.75" hidden="1">
      <c r="F1150" s="54"/>
      <c r="H1150" s="8">
        <v>0</v>
      </c>
      <c r="I1150" s="30">
        <v>0</v>
      </c>
      <c r="M1150" s="2">
        <v>500</v>
      </c>
    </row>
    <row r="1151" spans="6:13" ht="12.75" hidden="1">
      <c r="F1151" s="54"/>
      <c r="H1151" s="8">
        <v>0</v>
      </c>
      <c r="I1151" s="30">
        <v>0</v>
      </c>
      <c r="M1151" s="2">
        <v>500</v>
      </c>
    </row>
    <row r="1152" spans="6:13" ht="12.75" hidden="1">
      <c r="F1152" s="54"/>
      <c r="H1152" s="8">
        <v>0</v>
      </c>
      <c r="I1152" s="30">
        <v>0</v>
      </c>
      <c r="M1152" s="2">
        <v>500</v>
      </c>
    </row>
    <row r="1153" spans="6:13" ht="12.75" hidden="1">
      <c r="F1153" s="54"/>
      <c r="H1153" s="8">
        <v>0</v>
      </c>
      <c r="I1153" s="30">
        <v>0</v>
      </c>
      <c r="M1153" s="2">
        <v>500</v>
      </c>
    </row>
    <row r="1154" spans="6:13" ht="12.75" hidden="1">
      <c r="F1154" s="54"/>
      <c r="H1154" s="8">
        <v>0</v>
      </c>
      <c r="I1154" s="30">
        <v>0</v>
      </c>
      <c r="M1154" s="2">
        <v>500</v>
      </c>
    </row>
    <row r="1155" spans="6:13" ht="12.75" hidden="1">
      <c r="F1155" s="54"/>
      <c r="H1155" s="8">
        <v>0</v>
      </c>
      <c r="I1155" s="30">
        <v>0</v>
      </c>
      <c r="M1155" s="2">
        <v>500</v>
      </c>
    </row>
    <row r="1156" spans="6:13" ht="12.75" hidden="1">
      <c r="F1156" s="54"/>
      <c r="H1156" s="8">
        <v>0</v>
      </c>
      <c r="I1156" s="30">
        <v>0</v>
      </c>
      <c r="M1156" s="2">
        <v>500</v>
      </c>
    </row>
    <row r="1157" spans="6:13" ht="12.75" hidden="1">
      <c r="F1157" s="54"/>
      <c r="H1157" s="8">
        <v>0</v>
      </c>
      <c r="I1157" s="30">
        <v>0</v>
      </c>
      <c r="M1157" s="2">
        <v>500</v>
      </c>
    </row>
    <row r="1158" spans="6:13" ht="12.75" hidden="1">
      <c r="F1158" s="54"/>
      <c r="H1158" s="8">
        <v>0</v>
      </c>
      <c r="I1158" s="30">
        <v>0</v>
      </c>
      <c r="M1158" s="2">
        <v>500</v>
      </c>
    </row>
    <row r="1159" spans="6:13" ht="12.75" hidden="1">
      <c r="F1159" s="54"/>
      <c r="H1159" s="8">
        <v>0</v>
      </c>
      <c r="I1159" s="30">
        <v>0</v>
      </c>
      <c r="M1159" s="2">
        <v>500</v>
      </c>
    </row>
    <row r="1160" spans="6:13" ht="12.75" hidden="1">
      <c r="F1160" s="54"/>
      <c r="H1160" s="8">
        <v>0</v>
      </c>
      <c r="I1160" s="30">
        <v>0</v>
      </c>
      <c r="M1160" s="2">
        <v>500</v>
      </c>
    </row>
    <row r="1161" spans="6:13" ht="12.75" hidden="1">
      <c r="F1161" s="54"/>
      <c r="H1161" s="8">
        <v>0</v>
      </c>
      <c r="I1161" s="30">
        <v>0</v>
      </c>
      <c r="M1161" s="2">
        <v>500</v>
      </c>
    </row>
    <row r="1162" spans="6:13" ht="12.75" hidden="1">
      <c r="F1162" s="54"/>
      <c r="H1162" s="8">
        <v>0</v>
      </c>
      <c r="I1162" s="30">
        <v>0</v>
      </c>
      <c r="M1162" s="2">
        <v>500</v>
      </c>
    </row>
    <row r="1163" spans="6:13" ht="12.75" hidden="1">
      <c r="F1163" s="54"/>
      <c r="H1163" s="8">
        <v>0</v>
      </c>
      <c r="I1163" s="30">
        <v>0</v>
      </c>
      <c r="M1163" s="2">
        <v>500</v>
      </c>
    </row>
    <row r="1164" spans="6:13" ht="12.75" hidden="1">
      <c r="F1164" s="54"/>
      <c r="H1164" s="8">
        <v>0</v>
      </c>
      <c r="I1164" s="30">
        <v>0</v>
      </c>
      <c r="M1164" s="2">
        <v>500</v>
      </c>
    </row>
    <row r="1165" spans="6:13" ht="12.75" hidden="1">
      <c r="F1165" s="54"/>
      <c r="H1165" s="8">
        <v>0</v>
      </c>
      <c r="I1165" s="30">
        <v>0</v>
      </c>
      <c r="M1165" s="2">
        <v>500</v>
      </c>
    </row>
    <row r="1166" spans="6:13" ht="12.75" hidden="1">
      <c r="F1166" s="54"/>
      <c r="H1166" s="8">
        <v>0</v>
      </c>
      <c r="I1166" s="30">
        <v>0</v>
      </c>
      <c r="M1166" s="2">
        <v>500</v>
      </c>
    </row>
    <row r="1167" spans="6:13" ht="12.75" hidden="1">
      <c r="F1167" s="54"/>
      <c r="H1167" s="8">
        <v>0</v>
      </c>
      <c r="I1167" s="30">
        <v>0</v>
      </c>
      <c r="M1167" s="2">
        <v>500</v>
      </c>
    </row>
    <row r="1168" spans="6:13" ht="12.75" hidden="1">
      <c r="F1168" s="54"/>
      <c r="H1168" s="8">
        <v>0</v>
      </c>
      <c r="I1168" s="30">
        <v>0</v>
      </c>
      <c r="M1168" s="2">
        <v>500</v>
      </c>
    </row>
    <row r="1169" spans="6:13" ht="12.75" hidden="1">
      <c r="F1169" s="54"/>
      <c r="H1169" s="8">
        <v>0</v>
      </c>
      <c r="I1169" s="30">
        <v>0</v>
      </c>
      <c r="M1169" s="2">
        <v>500</v>
      </c>
    </row>
    <row r="1170" spans="6:13" ht="12.75" hidden="1">
      <c r="F1170" s="54"/>
      <c r="H1170" s="8">
        <v>0</v>
      </c>
      <c r="I1170" s="30">
        <v>0</v>
      </c>
      <c r="M1170" s="2">
        <v>500</v>
      </c>
    </row>
    <row r="1171" spans="6:13" ht="12.75" hidden="1">
      <c r="F1171" s="54"/>
      <c r="H1171" s="8">
        <v>0</v>
      </c>
      <c r="I1171" s="30">
        <v>0</v>
      </c>
      <c r="M1171" s="2">
        <v>500</v>
      </c>
    </row>
    <row r="1172" spans="6:13" ht="12.75" hidden="1">
      <c r="F1172" s="54"/>
      <c r="H1172" s="8">
        <v>0</v>
      </c>
      <c r="I1172" s="30">
        <v>0</v>
      </c>
      <c r="M1172" s="2">
        <v>500</v>
      </c>
    </row>
    <row r="1173" spans="6:13" ht="12.75" hidden="1">
      <c r="F1173" s="54"/>
      <c r="H1173" s="8">
        <v>0</v>
      </c>
      <c r="I1173" s="30">
        <v>0</v>
      </c>
      <c r="M1173" s="2">
        <v>500</v>
      </c>
    </row>
    <row r="1174" spans="6:13" ht="12.75" hidden="1">
      <c r="F1174" s="54"/>
      <c r="H1174" s="8">
        <v>0</v>
      </c>
      <c r="I1174" s="30">
        <v>0</v>
      </c>
      <c r="M1174" s="2">
        <v>500</v>
      </c>
    </row>
    <row r="1175" spans="6:13" ht="12.75" hidden="1">
      <c r="F1175" s="54"/>
      <c r="H1175" s="8">
        <v>0</v>
      </c>
      <c r="I1175" s="30">
        <v>0</v>
      </c>
      <c r="M1175" s="2">
        <v>500</v>
      </c>
    </row>
    <row r="1176" spans="6:13" ht="12.75" hidden="1">
      <c r="F1176" s="54"/>
      <c r="H1176" s="8">
        <v>0</v>
      </c>
      <c r="I1176" s="30">
        <v>0</v>
      </c>
      <c r="M1176" s="2">
        <v>500</v>
      </c>
    </row>
    <row r="1177" spans="6:13" ht="12.75" hidden="1">
      <c r="F1177" s="54"/>
      <c r="H1177" s="8">
        <v>0</v>
      </c>
      <c r="I1177" s="30">
        <v>0</v>
      </c>
      <c r="M1177" s="2">
        <v>500</v>
      </c>
    </row>
    <row r="1178" spans="6:13" ht="12.75" hidden="1">
      <c r="F1178" s="54"/>
      <c r="H1178" s="8">
        <v>0</v>
      </c>
      <c r="I1178" s="30">
        <v>0</v>
      </c>
      <c r="M1178" s="2">
        <v>500</v>
      </c>
    </row>
    <row r="1179" spans="6:13" ht="12.75" hidden="1">
      <c r="F1179" s="54"/>
      <c r="H1179" s="8">
        <v>0</v>
      </c>
      <c r="I1179" s="30">
        <v>0</v>
      </c>
      <c r="M1179" s="2">
        <v>500</v>
      </c>
    </row>
    <row r="1180" spans="6:13" ht="12.75" hidden="1">
      <c r="F1180" s="54"/>
      <c r="H1180" s="8">
        <v>0</v>
      </c>
      <c r="I1180" s="30">
        <v>0</v>
      </c>
      <c r="M1180" s="2">
        <v>500</v>
      </c>
    </row>
    <row r="1181" spans="6:13" ht="12.75" hidden="1">
      <c r="F1181" s="54"/>
      <c r="H1181" s="8">
        <v>0</v>
      </c>
      <c r="I1181" s="30">
        <v>0</v>
      </c>
      <c r="M1181" s="2">
        <v>500</v>
      </c>
    </row>
    <row r="1182" spans="6:13" ht="12.75" hidden="1">
      <c r="F1182" s="54"/>
      <c r="H1182" s="8">
        <v>0</v>
      </c>
      <c r="I1182" s="30">
        <v>0</v>
      </c>
      <c r="M1182" s="2">
        <v>500</v>
      </c>
    </row>
    <row r="1183" spans="6:13" ht="12.75" hidden="1">
      <c r="F1183" s="54"/>
      <c r="H1183" s="8">
        <v>0</v>
      </c>
      <c r="I1183" s="30">
        <v>0</v>
      </c>
      <c r="M1183" s="2">
        <v>500</v>
      </c>
    </row>
    <row r="1184" spans="6:13" ht="12.75" hidden="1">
      <c r="F1184" s="54"/>
      <c r="H1184" s="8">
        <v>0</v>
      </c>
      <c r="I1184" s="30">
        <v>0</v>
      </c>
      <c r="M1184" s="2">
        <v>500</v>
      </c>
    </row>
    <row r="1185" spans="6:13" ht="12.75" hidden="1">
      <c r="F1185" s="54"/>
      <c r="H1185" s="8">
        <v>0</v>
      </c>
      <c r="I1185" s="30">
        <v>0</v>
      </c>
      <c r="M1185" s="2">
        <v>500</v>
      </c>
    </row>
    <row r="1186" spans="6:13" ht="12.75" hidden="1">
      <c r="F1186" s="54"/>
      <c r="H1186" s="8">
        <v>0</v>
      </c>
      <c r="I1186" s="30">
        <v>0</v>
      </c>
      <c r="M1186" s="2">
        <v>500</v>
      </c>
    </row>
    <row r="1187" spans="6:13" ht="12.75" hidden="1">
      <c r="F1187" s="54"/>
      <c r="H1187" s="8">
        <v>0</v>
      </c>
      <c r="I1187" s="30">
        <v>0</v>
      </c>
      <c r="M1187" s="2">
        <v>500</v>
      </c>
    </row>
    <row r="1188" spans="6:13" ht="12.75" hidden="1">
      <c r="F1188" s="54"/>
      <c r="H1188" s="8">
        <v>0</v>
      </c>
      <c r="I1188" s="30">
        <v>0</v>
      </c>
      <c r="M1188" s="2">
        <v>500</v>
      </c>
    </row>
    <row r="1189" spans="6:13" ht="12.75" hidden="1">
      <c r="F1189" s="54"/>
      <c r="H1189" s="8">
        <v>0</v>
      </c>
      <c r="I1189" s="30">
        <v>0</v>
      </c>
      <c r="M1189" s="2">
        <v>500</v>
      </c>
    </row>
    <row r="1190" spans="6:13" ht="12.75" hidden="1">
      <c r="F1190" s="54"/>
      <c r="H1190" s="8">
        <v>0</v>
      </c>
      <c r="I1190" s="30">
        <v>0</v>
      </c>
      <c r="M1190" s="2">
        <v>500</v>
      </c>
    </row>
    <row r="1191" spans="6:13" ht="12.75" hidden="1">
      <c r="F1191" s="54"/>
      <c r="H1191" s="8">
        <v>0</v>
      </c>
      <c r="I1191" s="30">
        <v>0</v>
      </c>
      <c r="M1191" s="2">
        <v>500</v>
      </c>
    </row>
    <row r="1192" spans="6:13" ht="12.75" hidden="1">
      <c r="F1192" s="54"/>
      <c r="H1192" s="8">
        <v>0</v>
      </c>
      <c r="I1192" s="30">
        <v>0</v>
      </c>
      <c r="M1192" s="2">
        <v>500</v>
      </c>
    </row>
    <row r="1193" spans="6:13" ht="12.75" hidden="1">
      <c r="F1193" s="54"/>
      <c r="H1193" s="8">
        <v>0</v>
      </c>
      <c r="I1193" s="30">
        <v>0</v>
      </c>
      <c r="M1193" s="2">
        <v>500</v>
      </c>
    </row>
    <row r="1194" spans="6:13" ht="12.75" hidden="1">
      <c r="F1194" s="54"/>
      <c r="H1194" s="8">
        <v>0</v>
      </c>
      <c r="I1194" s="30">
        <v>0</v>
      </c>
      <c r="M1194" s="2">
        <v>500</v>
      </c>
    </row>
    <row r="1195" spans="6:13" ht="12.75" hidden="1">
      <c r="F1195" s="54"/>
      <c r="H1195" s="8">
        <v>0</v>
      </c>
      <c r="I1195" s="30">
        <v>0</v>
      </c>
      <c r="M1195" s="2">
        <v>500</v>
      </c>
    </row>
    <row r="1196" spans="6:13" ht="12.75" hidden="1">
      <c r="F1196" s="54"/>
      <c r="H1196" s="8">
        <v>0</v>
      </c>
      <c r="I1196" s="30">
        <v>0</v>
      </c>
      <c r="M1196" s="2">
        <v>500</v>
      </c>
    </row>
    <row r="1197" spans="6:13" ht="12.75" hidden="1">
      <c r="F1197" s="54"/>
      <c r="H1197" s="8">
        <v>0</v>
      </c>
      <c r="I1197" s="30">
        <v>0</v>
      </c>
      <c r="M1197" s="2">
        <v>500</v>
      </c>
    </row>
    <row r="1198" spans="6:13" ht="12.75" hidden="1">
      <c r="F1198" s="54"/>
      <c r="H1198" s="8">
        <v>0</v>
      </c>
      <c r="I1198" s="30">
        <v>0</v>
      </c>
      <c r="M1198" s="2">
        <v>500</v>
      </c>
    </row>
    <row r="1199" spans="6:13" ht="12.75" hidden="1">
      <c r="F1199" s="54"/>
      <c r="H1199" s="8">
        <v>0</v>
      </c>
      <c r="I1199" s="30">
        <v>0</v>
      </c>
      <c r="M1199" s="2">
        <v>500</v>
      </c>
    </row>
    <row r="1200" spans="6:13" ht="12.75" hidden="1">
      <c r="F1200" s="54"/>
      <c r="H1200" s="8">
        <v>0</v>
      </c>
      <c r="I1200" s="30">
        <v>0</v>
      </c>
      <c r="M1200" s="2">
        <v>500</v>
      </c>
    </row>
    <row r="1201" spans="6:13" ht="12.75" hidden="1">
      <c r="F1201" s="54"/>
      <c r="H1201" s="8">
        <v>0</v>
      </c>
      <c r="I1201" s="30">
        <v>0</v>
      </c>
      <c r="M1201" s="2">
        <v>500</v>
      </c>
    </row>
    <row r="1202" spans="6:13" ht="12.75" hidden="1">
      <c r="F1202" s="54"/>
      <c r="H1202" s="8">
        <v>0</v>
      </c>
      <c r="I1202" s="30">
        <v>0</v>
      </c>
      <c r="M1202" s="2">
        <v>500</v>
      </c>
    </row>
    <row r="1203" spans="6:13" ht="12.75" hidden="1">
      <c r="F1203" s="54"/>
      <c r="H1203" s="8">
        <v>0</v>
      </c>
      <c r="I1203" s="30">
        <v>0</v>
      </c>
      <c r="M1203" s="2">
        <v>500</v>
      </c>
    </row>
    <row r="1204" spans="6:13" ht="12.75" hidden="1">
      <c r="F1204" s="54"/>
      <c r="H1204" s="8">
        <v>0</v>
      </c>
      <c r="I1204" s="30">
        <v>0</v>
      </c>
      <c r="M1204" s="2">
        <v>500</v>
      </c>
    </row>
    <row r="1205" spans="6:13" ht="12.75" hidden="1">
      <c r="F1205" s="54"/>
      <c r="H1205" s="8">
        <v>0</v>
      </c>
      <c r="I1205" s="30">
        <v>0</v>
      </c>
      <c r="M1205" s="2">
        <v>500</v>
      </c>
    </row>
    <row r="1206" spans="6:13" ht="12.75" hidden="1">
      <c r="F1206" s="54"/>
      <c r="H1206" s="8">
        <v>0</v>
      </c>
      <c r="I1206" s="30">
        <v>0</v>
      </c>
      <c r="M1206" s="2">
        <v>500</v>
      </c>
    </row>
    <row r="1207" spans="6:13" ht="12.75" hidden="1">
      <c r="F1207" s="54"/>
      <c r="H1207" s="8">
        <v>0</v>
      </c>
      <c r="I1207" s="30">
        <v>0</v>
      </c>
      <c r="M1207" s="2">
        <v>500</v>
      </c>
    </row>
    <row r="1208" spans="6:13" ht="12.75" hidden="1">
      <c r="F1208" s="54"/>
      <c r="H1208" s="8">
        <v>0</v>
      </c>
      <c r="I1208" s="30">
        <v>0</v>
      </c>
      <c r="M1208" s="2">
        <v>500</v>
      </c>
    </row>
    <row r="1209" spans="6:13" ht="12.75" hidden="1">
      <c r="F1209" s="54"/>
      <c r="H1209" s="8">
        <v>0</v>
      </c>
      <c r="I1209" s="30">
        <v>0</v>
      </c>
      <c r="M1209" s="2">
        <v>500</v>
      </c>
    </row>
    <row r="1210" spans="6:13" ht="12.75" hidden="1">
      <c r="F1210" s="54"/>
      <c r="H1210" s="8">
        <v>0</v>
      </c>
      <c r="I1210" s="30">
        <v>0</v>
      </c>
      <c r="M1210" s="2">
        <v>500</v>
      </c>
    </row>
    <row r="1211" spans="6:13" ht="12.75" hidden="1">
      <c r="F1211" s="54"/>
      <c r="H1211" s="8">
        <v>0</v>
      </c>
      <c r="I1211" s="30">
        <v>0</v>
      </c>
      <c r="M1211" s="2">
        <v>500</v>
      </c>
    </row>
    <row r="1212" spans="6:13" ht="12.75" hidden="1">
      <c r="F1212" s="54"/>
      <c r="H1212" s="8">
        <v>0</v>
      </c>
      <c r="I1212" s="30">
        <v>0</v>
      </c>
      <c r="M1212" s="2">
        <v>500</v>
      </c>
    </row>
    <row r="1213" spans="6:13" ht="12.75" hidden="1">
      <c r="F1213" s="54"/>
      <c r="H1213" s="8">
        <v>0</v>
      </c>
      <c r="I1213" s="30">
        <v>0</v>
      </c>
      <c r="M1213" s="2">
        <v>500</v>
      </c>
    </row>
    <row r="1214" spans="6:13" ht="12.75" hidden="1">
      <c r="F1214" s="54"/>
      <c r="H1214" s="8">
        <v>0</v>
      </c>
      <c r="I1214" s="30">
        <v>0</v>
      </c>
      <c r="M1214" s="2">
        <v>500</v>
      </c>
    </row>
    <row r="1215" spans="6:13" ht="12.75" hidden="1">
      <c r="F1215" s="54"/>
      <c r="H1215" s="8">
        <v>0</v>
      </c>
      <c r="I1215" s="30">
        <v>0</v>
      </c>
      <c r="M1215" s="2">
        <v>500</v>
      </c>
    </row>
    <row r="1216" spans="6:13" ht="12.75" hidden="1">
      <c r="F1216" s="54"/>
      <c r="H1216" s="8">
        <v>0</v>
      </c>
      <c r="I1216" s="30">
        <v>0</v>
      </c>
      <c r="M1216" s="2">
        <v>500</v>
      </c>
    </row>
    <row r="1217" spans="6:13" ht="12.75" hidden="1">
      <c r="F1217" s="54"/>
      <c r="H1217" s="8">
        <v>0</v>
      </c>
      <c r="I1217" s="30">
        <v>0</v>
      </c>
      <c r="M1217" s="2">
        <v>500</v>
      </c>
    </row>
    <row r="1218" spans="6:13" ht="12.75" hidden="1">
      <c r="F1218" s="54"/>
      <c r="H1218" s="8">
        <v>0</v>
      </c>
      <c r="I1218" s="30">
        <v>0</v>
      </c>
      <c r="M1218" s="2">
        <v>500</v>
      </c>
    </row>
    <row r="1219" spans="6:13" ht="12.75" hidden="1">
      <c r="F1219" s="54"/>
      <c r="H1219" s="8">
        <v>0</v>
      </c>
      <c r="I1219" s="30">
        <v>0</v>
      </c>
      <c r="M1219" s="2">
        <v>500</v>
      </c>
    </row>
    <row r="1220" spans="6:13" ht="12.75" hidden="1">
      <c r="F1220" s="54"/>
      <c r="H1220" s="8">
        <v>0</v>
      </c>
      <c r="I1220" s="30">
        <v>0</v>
      </c>
      <c r="M1220" s="2">
        <v>500</v>
      </c>
    </row>
    <row r="1221" spans="6:13" ht="12.75" hidden="1">
      <c r="F1221" s="54"/>
      <c r="H1221" s="8">
        <v>0</v>
      </c>
      <c r="I1221" s="30">
        <v>0</v>
      </c>
      <c r="M1221" s="2">
        <v>500</v>
      </c>
    </row>
    <row r="1222" spans="6:13" ht="12.75" hidden="1">
      <c r="F1222" s="54"/>
      <c r="H1222" s="8">
        <v>0</v>
      </c>
      <c r="I1222" s="30">
        <v>0</v>
      </c>
      <c r="M1222" s="2">
        <v>500</v>
      </c>
    </row>
    <row r="1223" spans="6:13" ht="12.75" hidden="1">
      <c r="F1223" s="54"/>
      <c r="H1223" s="8">
        <v>0</v>
      </c>
      <c r="I1223" s="30">
        <v>0</v>
      </c>
      <c r="M1223" s="2">
        <v>500</v>
      </c>
    </row>
    <row r="1224" spans="6:13" ht="12.75" hidden="1">
      <c r="F1224" s="54"/>
      <c r="H1224" s="8">
        <v>0</v>
      </c>
      <c r="I1224" s="30">
        <v>0</v>
      </c>
      <c r="M1224" s="2">
        <v>500</v>
      </c>
    </row>
    <row r="1225" spans="6:13" ht="12.75" hidden="1">
      <c r="F1225" s="54"/>
      <c r="H1225" s="8">
        <v>0</v>
      </c>
      <c r="I1225" s="30">
        <v>0</v>
      </c>
      <c r="M1225" s="2">
        <v>500</v>
      </c>
    </row>
    <row r="1226" spans="6:13" ht="12.75" hidden="1">
      <c r="F1226" s="54"/>
      <c r="H1226" s="8">
        <v>0</v>
      </c>
      <c r="I1226" s="30">
        <v>0</v>
      </c>
      <c r="M1226" s="2">
        <v>500</v>
      </c>
    </row>
    <row r="1227" spans="6:13" ht="12.75" hidden="1">
      <c r="F1227" s="54"/>
      <c r="H1227" s="8">
        <v>0</v>
      </c>
      <c r="I1227" s="30">
        <v>0</v>
      </c>
      <c r="M1227" s="2">
        <v>500</v>
      </c>
    </row>
    <row r="1228" spans="6:13" ht="12.75" hidden="1">
      <c r="F1228" s="54"/>
      <c r="H1228" s="8">
        <v>0</v>
      </c>
      <c r="I1228" s="30">
        <v>0</v>
      </c>
      <c r="M1228" s="2">
        <v>500</v>
      </c>
    </row>
    <row r="1229" spans="6:13" ht="12.75" hidden="1">
      <c r="F1229" s="54"/>
      <c r="H1229" s="8">
        <v>0</v>
      </c>
      <c r="I1229" s="30">
        <v>0</v>
      </c>
      <c r="M1229" s="2">
        <v>500</v>
      </c>
    </row>
    <row r="1230" spans="6:13" ht="12.75" hidden="1">
      <c r="F1230" s="54"/>
      <c r="H1230" s="8">
        <v>0</v>
      </c>
      <c r="I1230" s="30">
        <v>0</v>
      </c>
      <c r="M1230" s="2">
        <v>500</v>
      </c>
    </row>
    <row r="1231" spans="6:13" ht="12.75" hidden="1">
      <c r="F1231" s="54"/>
      <c r="H1231" s="8">
        <v>0</v>
      </c>
      <c r="I1231" s="30">
        <v>0</v>
      </c>
      <c r="M1231" s="2">
        <v>500</v>
      </c>
    </row>
    <row r="1232" spans="6:13" ht="12.75" hidden="1">
      <c r="F1232" s="54"/>
      <c r="H1232" s="8">
        <v>0</v>
      </c>
      <c r="I1232" s="30">
        <v>0</v>
      </c>
      <c r="M1232" s="2">
        <v>500</v>
      </c>
    </row>
    <row r="1233" spans="6:13" ht="12.75" hidden="1">
      <c r="F1233" s="54"/>
      <c r="H1233" s="8">
        <v>0</v>
      </c>
      <c r="I1233" s="30">
        <v>0</v>
      </c>
      <c r="M1233" s="2">
        <v>500</v>
      </c>
    </row>
    <row r="1234" spans="6:13" ht="12.75" hidden="1">
      <c r="F1234" s="54"/>
      <c r="H1234" s="8">
        <v>0</v>
      </c>
      <c r="I1234" s="30">
        <v>0</v>
      </c>
      <c r="M1234" s="2">
        <v>500</v>
      </c>
    </row>
    <row r="1235" spans="6:13" ht="12.75" hidden="1">
      <c r="F1235" s="54"/>
      <c r="H1235" s="8">
        <v>0</v>
      </c>
      <c r="I1235" s="30">
        <v>0</v>
      </c>
      <c r="M1235" s="2">
        <v>500</v>
      </c>
    </row>
    <row r="1236" spans="6:13" ht="12.75" hidden="1">
      <c r="F1236" s="54"/>
      <c r="H1236" s="8">
        <v>0</v>
      </c>
      <c r="I1236" s="30">
        <v>0</v>
      </c>
      <c r="M1236" s="2">
        <v>500</v>
      </c>
    </row>
    <row r="1237" spans="6:13" ht="12.75" hidden="1">
      <c r="F1237" s="54"/>
      <c r="H1237" s="8">
        <v>0</v>
      </c>
      <c r="I1237" s="30">
        <v>0</v>
      </c>
      <c r="M1237" s="2">
        <v>500</v>
      </c>
    </row>
    <row r="1238" spans="6:13" ht="12.75" hidden="1">
      <c r="F1238" s="54"/>
      <c r="H1238" s="8">
        <v>0</v>
      </c>
      <c r="I1238" s="30">
        <v>0</v>
      </c>
      <c r="M1238" s="2">
        <v>500</v>
      </c>
    </row>
    <row r="1239" spans="6:13" ht="12.75" hidden="1">
      <c r="F1239" s="54"/>
      <c r="H1239" s="8">
        <v>0</v>
      </c>
      <c r="I1239" s="30">
        <v>0</v>
      </c>
      <c r="M1239" s="2">
        <v>500</v>
      </c>
    </row>
    <row r="1240" spans="6:13" ht="12.75" hidden="1">
      <c r="F1240" s="54"/>
      <c r="H1240" s="8">
        <v>0</v>
      </c>
      <c r="I1240" s="30">
        <v>0</v>
      </c>
      <c r="M1240" s="2">
        <v>500</v>
      </c>
    </row>
    <row r="1241" spans="6:13" ht="12.75" hidden="1">
      <c r="F1241" s="54"/>
      <c r="H1241" s="8">
        <v>0</v>
      </c>
      <c r="I1241" s="30">
        <v>0</v>
      </c>
      <c r="M1241" s="2">
        <v>500</v>
      </c>
    </row>
    <row r="1242" spans="6:13" ht="12.75" hidden="1">
      <c r="F1242" s="54"/>
      <c r="H1242" s="8">
        <v>0</v>
      </c>
      <c r="I1242" s="30">
        <v>0</v>
      </c>
      <c r="M1242" s="2">
        <v>500</v>
      </c>
    </row>
    <row r="1243" ht="12.75" hidden="1">
      <c r="F1243" s="54"/>
    </row>
    <row r="1244" ht="12.75" hidden="1">
      <c r="F1244" s="54"/>
    </row>
    <row r="1245" ht="12.75" hidden="1">
      <c r="F1245" s="54"/>
    </row>
    <row r="1246" ht="12.75" hidden="1">
      <c r="F1246" s="54"/>
    </row>
    <row r="1247" ht="12.75" hidden="1">
      <c r="F1247" s="54"/>
    </row>
    <row r="1248" ht="12.75" hidden="1">
      <c r="F1248" s="54"/>
    </row>
    <row r="1249" ht="12.75" hidden="1">
      <c r="F1249" s="54"/>
    </row>
    <row r="1250" ht="12.75" hidden="1">
      <c r="F1250" s="54"/>
    </row>
    <row r="1251" ht="12.75" hidden="1">
      <c r="F1251" s="54"/>
    </row>
    <row r="1252" ht="12.75" hidden="1">
      <c r="F1252" s="54"/>
    </row>
    <row r="1253" ht="12.75" hidden="1">
      <c r="F1253" s="54"/>
    </row>
    <row r="1254" ht="12.75" hidden="1">
      <c r="F1254" s="54"/>
    </row>
    <row r="1255" ht="12.75" hidden="1">
      <c r="F1255" s="54"/>
    </row>
    <row r="1256" ht="12.75" hidden="1">
      <c r="F1256" s="54"/>
    </row>
    <row r="1257" ht="12.75" hidden="1">
      <c r="F1257" s="54"/>
    </row>
    <row r="1258" ht="12.75" hidden="1">
      <c r="F1258" s="54"/>
    </row>
    <row r="1259" ht="12.75" hidden="1">
      <c r="F1259" s="54"/>
    </row>
    <row r="1260" ht="12.75" hidden="1">
      <c r="F1260" s="54"/>
    </row>
    <row r="1261" ht="12.75" hidden="1">
      <c r="F1261" s="54"/>
    </row>
    <row r="1262" ht="12.75" hidden="1">
      <c r="F1262" s="54"/>
    </row>
    <row r="1263" ht="12.75" hidden="1">
      <c r="F1263" s="54"/>
    </row>
    <row r="1264" ht="12.75" hidden="1">
      <c r="F1264" s="54"/>
    </row>
    <row r="1265" ht="12.75" hidden="1">
      <c r="F1265" s="54"/>
    </row>
    <row r="1266" ht="12.75" hidden="1">
      <c r="F1266" s="54"/>
    </row>
    <row r="1267" ht="12.75" hidden="1">
      <c r="F1267" s="54"/>
    </row>
    <row r="1268" ht="12.75" hidden="1">
      <c r="F1268" s="54"/>
    </row>
    <row r="1269" ht="12.75" hidden="1">
      <c r="F1269" s="54"/>
    </row>
    <row r="1270" ht="12.75" hidden="1">
      <c r="F1270" s="54"/>
    </row>
    <row r="1271" ht="12.75" hidden="1">
      <c r="F1271" s="54"/>
    </row>
    <row r="1272" ht="12.75" hidden="1">
      <c r="F1272" s="54"/>
    </row>
    <row r="1273" ht="12.75" hidden="1">
      <c r="F1273" s="54"/>
    </row>
    <row r="1274" ht="12.75" hidden="1">
      <c r="F1274" s="54"/>
    </row>
    <row r="1275" ht="12.75" hidden="1">
      <c r="F1275" s="54"/>
    </row>
    <row r="1276" ht="12.75" hidden="1">
      <c r="F1276" s="54"/>
    </row>
    <row r="1277" ht="12.75" hidden="1">
      <c r="F1277" s="54"/>
    </row>
    <row r="1278" ht="12.75" hidden="1">
      <c r="F1278" s="54"/>
    </row>
    <row r="1279" ht="12.75" hidden="1">
      <c r="F1279" s="54"/>
    </row>
    <row r="1280" ht="12.75" hidden="1">
      <c r="F1280" s="54"/>
    </row>
    <row r="1281" ht="12.75" hidden="1">
      <c r="F1281" s="54"/>
    </row>
    <row r="1282" ht="12.75" hidden="1">
      <c r="F1282" s="54"/>
    </row>
    <row r="1283" ht="12.75" hidden="1">
      <c r="F1283" s="54"/>
    </row>
    <row r="1284" ht="12.75" hidden="1">
      <c r="F1284" s="54"/>
    </row>
    <row r="1285" ht="12.75" hidden="1">
      <c r="F1285" s="54"/>
    </row>
    <row r="1286" ht="12.75" hidden="1">
      <c r="F1286" s="54"/>
    </row>
    <row r="1287" ht="12.75" hidden="1">
      <c r="F1287" s="54"/>
    </row>
    <row r="1288" ht="12.75" hidden="1">
      <c r="F1288" s="54"/>
    </row>
    <row r="1289" ht="12.75" hidden="1">
      <c r="F1289" s="54"/>
    </row>
    <row r="1290" ht="12.75" hidden="1">
      <c r="F1290" s="54"/>
    </row>
    <row r="1291" ht="12.75" hidden="1">
      <c r="F1291" s="54"/>
    </row>
    <row r="1292" ht="12.75" hidden="1">
      <c r="F1292" s="54"/>
    </row>
    <row r="1293" ht="12.75" hidden="1">
      <c r="F1293" s="54"/>
    </row>
    <row r="1294" ht="12.75" hidden="1">
      <c r="F1294" s="54"/>
    </row>
    <row r="1295" ht="12.75" hidden="1">
      <c r="F1295" s="54"/>
    </row>
    <row r="1296" ht="12.75" hidden="1">
      <c r="F1296" s="54"/>
    </row>
    <row r="1297" ht="12.75" hidden="1">
      <c r="F1297" s="54"/>
    </row>
    <row r="1298" ht="12.75" hidden="1">
      <c r="F1298" s="54"/>
    </row>
    <row r="1299" ht="12.75" hidden="1">
      <c r="F1299" s="54"/>
    </row>
    <row r="1300" ht="12.75" hidden="1">
      <c r="F1300" s="54"/>
    </row>
    <row r="1301" ht="12.75" hidden="1">
      <c r="F1301" s="54"/>
    </row>
    <row r="1302" ht="12.75" hidden="1">
      <c r="F1302" s="54"/>
    </row>
    <row r="1303" ht="12.75" hidden="1">
      <c r="F1303" s="54"/>
    </row>
    <row r="1304" ht="12.75" hidden="1">
      <c r="F1304" s="54"/>
    </row>
    <row r="1305" ht="12.75" hidden="1">
      <c r="F1305" s="54"/>
    </row>
    <row r="1306" ht="12.75" hidden="1">
      <c r="F1306" s="54"/>
    </row>
    <row r="1307" ht="12.75" hidden="1">
      <c r="F1307" s="54"/>
    </row>
    <row r="1308" ht="12.75" hidden="1">
      <c r="F1308" s="54"/>
    </row>
    <row r="1309" ht="12.75" hidden="1">
      <c r="F1309" s="54"/>
    </row>
    <row r="1310" ht="12.75" hidden="1">
      <c r="F1310" s="54"/>
    </row>
    <row r="1311" ht="12.75" hidden="1">
      <c r="F1311" s="54"/>
    </row>
    <row r="1312" ht="12.75">
      <c r="F1312" s="54"/>
    </row>
    <row r="1313" ht="12.75" hidden="1">
      <c r="F1313" s="54"/>
    </row>
    <row r="1314" ht="12.75" hidden="1">
      <c r="F1314" s="54"/>
    </row>
    <row r="1315" ht="12.75" hidden="1">
      <c r="F1315" s="54"/>
    </row>
    <row r="1316" ht="12.75" hidden="1">
      <c r="F1316" s="54"/>
    </row>
    <row r="1317" ht="12.75" hidden="1">
      <c r="F1317" s="54"/>
    </row>
    <row r="1318" ht="12.75" hidden="1">
      <c r="F1318" s="54"/>
    </row>
    <row r="1319" ht="12.75" hidden="1">
      <c r="F1319" s="54"/>
    </row>
    <row r="1320" ht="12.75" hidden="1">
      <c r="F1320" s="54"/>
    </row>
    <row r="1321" ht="12.75" hidden="1">
      <c r="F1321" s="54"/>
    </row>
    <row r="1322" ht="12.75" hidden="1">
      <c r="F1322" s="54"/>
    </row>
    <row r="1323" ht="12.75" hidden="1">
      <c r="F1323" s="54"/>
    </row>
    <row r="1324" ht="12.75" hidden="1">
      <c r="F1324" s="54"/>
    </row>
    <row r="1325" ht="12.75" hidden="1">
      <c r="F1325" s="54"/>
    </row>
    <row r="1326" ht="12.75" hidden="1">
      <c r="F1326" s="54"/>
    </row>
    <row r="1327" spans="1:13" s="238" customFormat="1" ht="12.75">
      <c r="A1327" s="292"/>
      <c r="B1327" s="293">
        <v>-911400</v>
      </c>
      <c r="C1327" s="292" t="s">
        <v>884</v>
      </c>
      <c r="D1327" s="292" t="s">
        <v>844</v>
      </c>
      <c r="E1327" s="292"/>
      <c r="F1327" s="294"/>
      <c r="G1327" s="295"/>
      <c r="H1327" s="293">
        <v>911400</v>
      </c>
      <c r="I1327" s="296">
        <v>-1981.304347826087</v>
      </c>
      <c r="K1327" s="238">
        <v>460</v>
      </c>
      <c r="M1327" s="238">
        <v>460</v>
      </c>
    </row>
    <row r="1328" spans="1:13" s="246" customFormat="1" ht="12.75">
      <c r="A1328" s="292"/>
      <c r="B1328" s="293">
        <v>891400</v>
      </c>
      <c r="C1328" s="292" t="s">
        <v>884</v>
      </c>
      <c r="D1328" s="292" t="s">
        <v>842</v>
      </c>
      <c r="E1328" s="292"/>
      <c r="F1328" s="294"/>
      <c r="G1328" s="295"/>
      <c r="H1328" s="297">
        <v>20000</v>
      </c>
      <c r="I1328" s="298">
        <v>1937.8260869565217</v>
      </c>
      <c r="J1328" s="238"/>
      <c r="K1328" s="238">
        <v>460</v>
      </c>
      <c r="L1328" s="239"/>
      <c r="M1328" s="238">
        <v>460</v>
      </c>
    </row>
    <row r="1329" spans="1:13" s="246" customFormat="1" ht="12.75">
      <c r="A1329" s="292"/>
      <c r="B1329" s="293">
        <v>0</v>
      </c>
      <c r="C1329" s="292" t="s">
        <v>884</v>
      </c>
      <c r="D1329" s="292" t="s">
        <v>835</v>
      </c>
      <c r="E1329" s="292"/>
      <c r="F1329" s="294"/>
      <c r="G1329" s="295"/>
      <c r="H1329" s="297">
        <v>20000</v>
      </c>
      <c r="I1329" s="298">
        <v>0</v>
      </c>
      <c r="J1329" s="238"/>
      <c r="K1329" s="238">
        <v>480</v>
      </c>
      <c r="L1329" s="239"/>
      <c r="M1329" s="238">
        <v>480</v>
      </c>
    </row>
    <row r="1330" spans="1:13" s="246" customFormat="1" ht="12.75">
      <c r="A1330" s="292"/>
      <c r="B1330" s="293">
        <v>-150000</v>
      </c>
      <c r="C1330" s="292" t="s">
        <v>884</v>
      </c>
      <c r="D1330" s="292" t="s">
        <v>836</v>
      </c>
      <c r="E1330" s="292"/>
      <c r="F1330" s="294"/>
      <c r="G1330" s="295"/>
      <c r="H1330" s="297">
        <v>170000</v>
      </c>
      <c r="I1330" s="298">
        <v>-309.2783505154639</v>
      </c>
      <c r="J1330" s="238"/>
      <c r="K1330" s="238">
        <v>485</v>
      </c>
      <c r="L1330" s="239"/>
      <c r="M1330" s="238">
        <v>485</v>
      </c>
    </row>
    <row r="1331" spans="1:13" s="246" customFormat="1" ht="12.75">
      <c r="A1331" s="292"/>
      <c r="B1331" s="293">
        <v>-305500</v>
      </c>
      <c r="C1331" s="292" t="s">
        <v>884</v>
      </c>
      <c r="D1331" s="292" t="s">
        <v>836</v>
      </c>
      <c r="E1331" s="292"/>
      <c r="F1331" s="294"/>
      <c r="G1331" s="295"/>
      <c r="H1331" s="297">
        <v>475500</v>
      </c>
      <c r="I1331" s="298">
        <v>-629.8969072164948</v>
      </c>
      <c r="J1331" s="238"/>
      <c r="K1331" s="238">
        <v>485</v>
      </c>
      <c r="L1331" s="239"/>
      <c r="M1331" s="238">
        <v>485</v>
      </c>
    </row>
    <row r="1332" spans="1:13" s="246" customFormat="1" ht="12.75">
      <c r="A1332" s="292"/>
      <c r="B1332" s="293">
        <v>1526621</v>
      </c>
      <c r="C1332" s="292" t="s">
        <v>884</v>
      </c>
      <c r="D1332" s="292" t="s">
        <v>837</v>
      </c>
      <c r="E1332" s="292"/>
      <c r="F1332" s="294"/>
      <c r="G1332" s="295"/>
      <c r="H1332" s="297">
        <v>-1506621</v>
      </c>
      <c r="I1332" s="298">
        <v>3147.6721649484534</v>
      </c>
      <c r="J1332" s="238"/>
      <c r="K1332" s="238">
        <v>485</v>
      </c>
      <c r="L1332" s="239"/>
      <c r="M1332" s="238">
        <v>485</v>
      </c>
    </row>
    <row r="1333" spans="1:13" s="238" customFormat="1" ht="12.75">
      <c r="A1333" s="299"/>
      <c r="B1333" s="300">
        <v>1500799</v>
      </c>
      <c r="C1333" s="299" t="s">
        <v>884</v>
      </c>
      <c r="D1333" s="299" t="s">
        <v>838</v>
      </c>
      <c r="E1333" s="299"/>
      <c r="F1333" s="301"/>
      <c r="G1333" s="302"/>
      <c r="H1333" s="300">
        <v>-1480799</v>
      </c>
      <c r="I1333" s="303">
        <v>3094.4309278350515</v>
      </c>
      <c r="J1333" s="246"/>
      <c r="K1333" s="246">
        <v>485</v>
      </c>
      <c r="L1333" s="246"/>
      <c r="M1333" s="246">
        <v>485</v>
      </c>
    </row>
    <row r="1334" ht="12.75">
      <c r="F1334" s="54"/>
    </row>
    <row r="1335" ht="12.75">
      <c r="F1335" s="54"/>
    </row>
    <row r="1336" spans="1:13" s="309" customFormat="1" ht="12.75">
      <c r="A1336" s="304"/>
      <c r="B1336" s="305">
        <v>-426787</v>
      </c>
      <c r="C1336" s="304" t="s">
        <v>822</v>
      </c>
      <c r="D1336" s="304" t="s">
        <v>845</v>
      </c>
      <c r="E1336" s="304"/>
      <c r="F1336" s="306"/>
      <c r="G1336" s="307"/>
      <c r="H1336" s="305">
        <v>426787</v>
      </c>
      <c r="I1336" s="308">
        <v>-927.7978260869565</v>
      </c>
      <c r="K1336" s="309">
        <v>460</v>
      </c>
      <c r="M1336" s="309">
        <v>460</v>
      </c>
    </row>
    <row r="1337" spans="1:13" s="313" customFormat="1" ht="12.75">
      <c r="A1337" s="304"/>
      <c r="B1337" s="305">
        <v>175000</v>
      </c>
      <c r="C1337" s="304" t="s">
        <v>822</v>
      </c>
      <c r="D1337" s="304" t="s">
        <v>835</v>
      </c>
      <c r="E1337" s="304"/>
      <c r="F1337" s="306"/>
      <c r="G1337" s="307"/>
      <c r="H1337" s="310">
        <v>251787</v>
      </c>
      <c r="I1337" s="311">
        <v>364.5833333333333</v>
      </c>
      <c r="J1337" s="309"/>
      <c r="K1337" s="309">
        <v>480</v>
      </c>
      <c r="L1337" s="312"/>
      <c r="M1337" s="309">
        <v>480</v>
      </c>
    </row>
    <row r="1338" spans="1:13" s="313" customFormat="1" ht="12.75">
      <c r="A1338" s="304"/>
      <c r="B1338" s="305">
        <v>-1162029</v>
      </c>
      <c r="C1338" s="304" t="s">
        <v>822</v>
      </c>
      <c r="D1338" s="304" t="s">
        <v>836</v>
      </c>
      <c r="E1338" s="304"/>
      <c r="F1338" s="306"/>
      <c r="G1338" s="307"/>
      <c r="H1338" s="310">
        <v>1413816</v>
      </c>
      <c r="I1338" s="311">
        <v>-2395.9360824742266</v>
      </c>
      <c r="J1338" s="309"/>
      <c r="K1338" s="309">
        <v>485</v>
      </c>
      <c r="L1338" s="312"/>
      <c r="M1338" s="309">
        <v>485</v>
      </c>
    </row>
    <row r="1339" spans="1:13" s="313" customFormat="1" ht="12.75">
      <c r="A1339" s="304"/>
      <c r="B1339" s="305"/>
      <c r="C1339" s="304" t="s">
        <v>822</v>
      </c>
      <c r="D1339" s="304" t="s">
        <v>837</v>
      </c>
      <c r="E1339" s="304"/>
      <c r="F1339" s="306"/>
      <c r="G1339" s="307"/>
      <c r="H1339" s="310">
        <v>251787</v>
      </c>
      <c r="I1339" s="311">
        <v>0</v>
      </c>
      <c r="J1339" s="309"/>
      <c r="K1339" s="309">
        <v>485</v>
      </c>
      <c r="L1339" s="312"/>
      <c r="M1339" s="309">
        <v>485</v>
      </c>
    </row>
    <row r="1340" spans="1:13" s="309" customFormat="1" ht="12.75">
      <c r="A1340" s="314"/>
      <c r="B1340" s="315">
        <v>-1413816</v>
      </c>
      <c r="C1340" s="314" t="s">
        <v>822</v>
      </c>
      <c r="D1340" s="314" t="s">
        <v>843</v>
      </c>
      <c r="E1340" s="314"/>
      <c r="F1340" s="316"/>
      <c r="G1340" s="317"/>
      <c r="H1340" s="315">
        <v>1665603</v>
      </c>
      <c r="I1340" s="318">
        <v>-2915.084536082474</v>
      </c>
      <c r="J1340" s="313"/>
      <c r="K1340" s="313">
        <v>485</v>
      </c>
      <c r="L1340" s="313"/>
      <c r="M1340" s="313">
        <v>485</v>
      </c>
    </row>
    <row r="1341" ht="12.75">
      <c r="F1341" s="54"/>
    </row>
    <row r="1342" ht="12.75">
      <c r="F1342" s="54"/>
    </row>
    <row r="1343" spans="1:13" s="462" customFormat="1" ht="12.75">
      <c r="A1343" s="456"/>
      <c r="B1343" s="457">
        <v>-426787</v>
      </c>
      <c r="C1343" s="458" t="s">
        <v>883</v>
      </c>
      <c r="D1343" s="458" t="s">
        <v>845</v>
      </c>
      <c r="E1343" s="458"/>
      <c r="F1343" s="459"/>
      <c r="G1343" s="460"/>
      <c r="H1343" s="457">
        <v>2092390</v>
      </c>
      <c r="I1343" s="461">
        <v>-927.7978260869565</v>
      </c>
      <c r="K1343" s="462">
        <v>460</v>
      </c>
      <c r="M1343" s="462">
        <v>460</v>
      </c>
    </row>
    <row r="1344" spans="1:13" s="466" customFormat="1" ht="12.75">
      <c r="A1344" s="456"/>
      <c r="B1344" s="457">
        <v>285000</v>
      </c>
      <c r="C1344" s="458" t="s">
        <v>883</v>
      </c>
      <c r="D1344" s="458" t="s">
        <v>835</v>
      </c>
      <c r="E1344" s="458"/>
      <c r="F1344" s="459"/>
      <c r="G1344" s="460"/>
      <c r="H1344" s="463">
        <v>1807390</v>
      </c>
      <c r="I1344" s="464">
        <v>619.5652173913044</v>
      </c>
      <c r="J1344" s="462"/>
      <c r="K1344" s="462">
        <v>460</v>
      </c>
      <c r="L1344" s="465"/>
      <c r="M1344" s="462">
        <v>460</v>
      </c>
    </row>
    <row r="1345" spans="1:13" s="466" customFormat="1" ht="12.75">
      <c r="A1345" s="456"/>
      <c r="B1345" s="457">
        <v>0</v>
      </c>
      <c r="C1345" s="458" t="s">
        <v>883</v>
      </c>
      <c r="D1345" s="458" t="s">
        <v>837</v>
      </c>
      <c r="E1345" s="458"/>
      <c r="F1345" s="459"/>
      <c r="G1345" s="460"/>
      <c r="H1345" s="463">
        <v>1807390</v>
      </c>
      <c r="I1345" s="464">
        <v>0</v>
      </c>
      <c r="J1345" s="462"/>
      <c r="K1345" s="462">
        <v>485</v>
      </c>
      <c r="L1345" s="465"/>
      <c r="M1345" s="462">
        <v>485</v>
      </c>
    </row>
    <row r="1346" spans="1:13" s="462" customFormat="1" ht="12.75">
      <c r="A1346" s="467"/>
      <c r="B1346" s="468">
        <v>-141787</v>
      </c>
      <c r="C1346" s="467" t="s">
        <v>883</v>
      </c>
      <c r="D1346" s="467" t="s">
        <v>843</v>
      </c>
      <c r="E1346" s="467"/>
      <c r="F1346" s="469"/>
      <c r="G1346" s="470"/>
      <c r="H1346" s="468">
        <v>1949177</v>
      </c>
      <c r="I1346" s="471">
        <v>-292.3443298969072</v>
      </c>
      <c r="J1346" s="466"/>
      <c r="K1346" s="466">
        <v>485</v>
      </c>
      <c r="L1346" s="466"/>
      <c r="M1346" s="466">
        <v>485</v>
      </c>
    </row>
    <row r="1347" ht="12.75">
      <c r="F1347" s="54"/>
    </row>
    <row r="1348" ht="12.75">
      <c r="F1348" s="54"/>
    </row>
    <row r="1349" spans="1:13" s="425" customFormat="1" ht="12.75">
      <c r="A1349" s="420"/>
      <c r="B1349" s="421">
        <v>-644032</v>
      </c>
      <c r="C1349" s="420" t="s">
        <v>846</v>
      </c>
      <c r="D1349" s="420" t="s">
        <v>836</v>
      </c>
      <c r="E1349" s="420"/>
      <c r="F1349" s="422"/>
      <c r="G1349" s="423"/>
      <c r="H1349" s="287">
        <v>644032</v>
      </c>
      <c r="I1349" s="290">
        <v>-1327.901030927835</v>
      </c>
      <c r="J1349" s="424"/>
      <c r="K1349" s="424">
        <v>485</v>
      </c>
      <c r="L1349" s="291"/>
      <c r="M1349" s="424">
        <v>485</v>
      </c>
    </row>
    <row r="1350" spans="1:13" s="425" customFormat="1" ht="12.75">
      <c r="A1350" s="420"/>
      <c r="B1350" s="421"/>
      <c r="C1350" s="420" t="s">
        <v>846</v>
      </c>
      <c r="D1350" s="420" t="s">
        <v>837</v>
      </c>
      <c r="E1350" s="420"/>
      <c r="F1350" s="422"/>
      <c r="G1350" s="423"/>
      <c r="H1350" s="287">
        <v>644032</v>
      </c>
      <c r="I1350" s="290">
        <v>0</v>
      </c>
      <c r="J1350" s="424"/>
      <c r="K1350" s="424">
        <v>485</v>
      </c>
      <c r="L1350" s="291"/>
      <c r="M1350" s="424">
        <v>485</v>
      </c>
    </row>
    <row r="1351" spans="1:13" s="424" customFormat="1" ht="12.75">
      <c r="A1351" s="426"/>
      <c r="B1351" s="427">
        <v>-644032</v>
      </c>
      <c r="C1351" s="426" t="s">
        <v>846</v>
      </c>
      <c r="D1351" s="426" t="s">
        <v>843</v>
      </c>
      <c r="E1351" s="426"/>
      <c r="F1351" s="428"/>
      <c r="G1351" s="429"/>
      <c r="H1351" s="427">
        <v>1288064</v>
      </c>
      <c r="I1351" s="430">
        <v>-1327.901030927835</v>
      </c>
      <c r="J1351" s="425"/>
      <c r="K1351" s="425">
        <v>485</v>
      </c>
      <c r="L1351" s="425"/>
      <c r="M1351" s="425">
        <v>485</v>
      </c>
    </row>
    <row r="1352" spans="1:9" s="424" customFormat="1" ht="12.75">
      <c r="A1352" s="420"/>
      <c r="B1352" s="421"/>
      <c r="C1352" s="420"/>
      <c r="D1352" s="420"/>
      <c r="E1352" s="420"/>
      <c r="F1352" s="422"/>
      <c r="G1352" s="423"/>
      <c r="H1352" s="421"/>
      <c r="I1352" s="431"/>
    </row>
    <row r="1353" ht="12.75">
      <c r="F1353" s="54"/>
    </row>
    <row r="1354" spans="1:13" s="325" customFormat="1" ht="12.75">
      <c r="A1354" s="319"/>
      <c r="B1354" s="320"/>
      <c r="C1354" s="319"/>
      <c r="D1354" s="321" t="s">
        <v>847</v>
      </c>
      <c r="E1354" s="319"/>
      <c r="F1354" s="322"/>
      <c r="G1354" s="322"/>
      <c r="H1354" s="323"/>
      <c r="I1354" s="324"/>
      <c r="M1354" s="326"/>
    </row>
    <row r="1355" spans="1:11" s="330" customFormat="1" ht="12.75">
      <c r="A1355" s="321" t="s">
        <v>848</v>
      </c>
      <c r="B1355" s="323"/>
      <c r="C1355" s="327"/>
      <c r="D1355" s="321"/>
      <c r="E1355" s="321"/>
      <c r="F1355" s="328"/>
      <c r="G1355" s="328"/>
      <c r="H1355" s="323"/>
      <c r="I1355" s="329"/>
      <c r="K1355" s="331"/>
    </row>
    <row r="1356" spans="1:11" s="330" customFormat="1" ht="12.75">
      <c r="A1356" s="321"/>
      <c r="B1356" s="323"/>
      <c r="C1356" s="321"/>
      <c r="D1356" s="321"/>
      <c r="E1356" s="321" t="s">
        <v>876</v>
      </c>
      <c r="F1356" s="328"/>
      <c r="G1356" s="328"/>
      <c r="H1356" s="323"/>
      <c r="I1356" s="329"/>
      <c r="K1356" s="331"/>
    </row>
    <row r="1357" spans="1:13" s="330" customFormat="1" ht="12.75">
      <c r="A1357" s="321"/>
      <c r="B1357" s="332">
        <v>-7609628</v>
      </c>
      <c r="C1357" s="323" t="s">
        <v>849</v>
      </c>
      <c r="D1357" s="321"/>
      <c r="E1357" s="321" t="s">
        <v>850</v>
      </c>
      <c r="F1357" s="328"/>
      <c r="G1357" s="328"/>
      <c r="H1357" s="323">
        <v>7609628</v>
      </c>
      <c r="I1357" s="333">
        <v>15962</v>
      </c>
      <c r="K1357" s="334"/>
      <c r="M1357" s="335">
        <v>476.73399323393056</v>
      </c>
    </row>
    <row r="1358" spans="1:13" s="330" customFormat="1" ht="12.75">
      <c r="A1358" s="321"/>
      <c r="B1358" s="323">
        <v>48224</v>
      </c>
      <c r="C1358" s="321" t="s">
        <v>851</v>
      </c>
      <c r="D1358" s="321"/>
      <c r="E1358" s="321"/>
      <c r="F1358" s="328"/>
      <c r="G1358" s="328" t="s">
        <v>80</v>
      </c>
      <c r="H1358" s="323">
        <v>7561404</v>
      </c>
      <c r="I1358" s="333">
        <v>99.43092783505155</v>
      </c>
      <c r="K1358" s="334"/>
      <c r="M1358" s="323">
        <v>485</v>
      </c>
    </row>
    <row r="1359" spans="1:13" s="330" customFormat="1" ht="12.75">
      <c r="A1359" s="321"/>
      <c r="B1359" s="332">
        <v>-7561404</v>
      </c>
      <c r="C1359" s="327" t="s">
        <v>852</v>
      </c>
      <c r="D1359" s="321"/>
      <c r="E1359" s="321"/>
      <c r="F1359" s="328"/>
      <c r="G1359" s="328" t="s">
        <v>80</v>
      </c>
      <c r="H1359" s="323">
        <v>0</v>
      </c>
      <c r="I1359" s="333">
        <v>-15590.523711340205</v>
      </c>
      <c r="K1359" s="331"/>
      <c r="M1359" s="323">
        <v>485</v>
      </c>
    </row>
    <row r="1360" spans="9:13" ht="12.75">
      <c r="I1360" s="30"/>
      <c r="M1360" s="49"/>
    </row>
    <row r="1361" spans="2:8" ht="12.75" hidden="1">
      <c r="B1361" s="50"/>
      <c r="H1361" s="8">
        <v>0</v>
      </c>
    </row>
    <row r="1362" spans="2:8" ht="12.75" hidden="1">
      <c r="B1362" s="50"/>
      <c r="H1362" s="8">
        <v>0</v>
      </c>
    </row>
    <row r="1363" spans="2:8" ht="12.75" hidden="1">
      <c r="B1363" s="50"/>
      <c r="H1363" s="8">
        <v>0</v>
      </c>
    </row>
    <row r="1364" spans="2:8" ht="12.75" hidden="1">
      <c r="B1364" s="50"/>
      <c r="H1364" s="8">
        <v>0</v>
      </c>
    </row>
    <row r="1365" spans="2:8" ht="12.75" hidden="1">
      <c r="B1365" s="50"/>
      <c r="H1365" s="8">
        <v>0</v>
      </c>
    </row>
    <row r="1366" spans="2:8" ht="12.75" hidden="1">
      <c r="B1366" s="50"/>
      <c r="H1366" s="8">
        <v>0</v>
      </c>
    </row>
    <row r="1367" spans="2:8" ht="12.75" hidden="1">
      <c r="B1367" s="50"/>
      <c r="H1367" s="8">
        <v>0</v>
      </c>
    </row>
    <row r="1368" spans="2:8" ht="12.75" hidden="1">
      <c r="B1368" s="50"/>
      <c r="H1368" s="8">
        <v>0</v>
      </c>
    </row>
    <row r="1369" spans="2:8" ht="12.75" hidden="1">
      <c r="B1369" s="50"/>
      <c r="H1369" s="8">
        <v>0</v>
      </c>
    </row>
    <row r="1370" spans="2:8" ht="12.75" hidden="1">
      <c r="B1370" s="50"/>
      <c r="H1370" s="8">
        <v>0</v>
      </c>
    </row>
    <row r="1371" spans="2:8" ht="12.75" hidden="1">
      <c r="B1371" s="50"/>
      <c r="H1371" s="8">
        <v>0</v>
      </c>
    </row>
    <row r="1372" spans="2:8" ht="12.75" hidden="1">
      <c r="B1372" s="50"/>
      <c r="H1372" s="8">
        <v>0</v>
      </c>
    </row>
    <row r="1373" spans="2:8" ht="12.75" hidden="1">
      <c r="B1373" s="50"/>
      <c r="H1373" s="8">
        <v>0</v>
      </c>
    </row>
    <row r="1374" spans="2:8" ht="12.75" hidden="1">
      <c r="B1374" s="50"/>
      <c r="H1374" s="8">
        <v>0</v>
      </c>
    </row>
    <row r="1375" spans="2:8" ht="12.75" hidden="1">
      <c r="B1375" s="50"/>
      <c r="H1375" s="8">
        <v>0</v>
      </c>
    </row>
    <row r="1376" spans="2:8" ht="12.75" hidden="1">
      <c r="B1376" s="50"/>
      <c r="H1376" s="8">
        <v>0</v>
      </c>
    </row>
    <row r="1377" spans="2:8" ht="12.75" hidden="1">
      <c r="B1377" s="50"/>
      <c r="H1377" s="8">
        <v>0</v>
      </c>
    </row>
    <row r="1378" spans="2:8" ht="12.75" hidden="1">
      <c r="B1378" s="50"/>
      <c r="H1378" s="8">
        <v>0</v>
      </c>
    </row>
    <row r="1379" spans="2:8" ht="12.75" hidden="1">
      <c r="B1379" s="50"/>
      <c r="H1379" s="8">
        <v>0</v>
      </c>
    </row>
    <row r="1380" spans="2:8" ht="12.75" hidden="1">
      <c r="B1380" s="50"/>
      <c r="H1380" s="8">
        <v>0</v>
      </c>
    </row>
    <row r="1381" spans="2:8" ht="12.75" hidden="1">
      <c r="B1381" s="50"/>
      <c r="H1381" s="8">
        <v>0</v>
      </c>
    </row>
    <row r="1382" spans="2:8" ht="12.75" hidden="1">
      <c r="B1382" s="50"/>
      <c r="H1382" s="8">
        <v>0</v>
      </c>
    </row>
    <row r="1383" spans="2:8" ht="12.75" hidden="1">
      <c r="B1383" s="50"/>
      <c r="H1383" s="8">
        <v>0</v>
      </c>
    </row>
    <row r="1384" spans="2:8" ht="12.75" hidden="1">
      <c r="B1384" s="50"/>
      <c r="H1384" s="8">
        <v>0</v>
      </c>
    </row>
    <row r="1385" spans="2:8" ht="12.75" hidden="1">
      <c r="B1385" s="50"/>
      <c r="H1385" s="8">
        <v>0</v>
      </c>
    </row>
    <row r="1386" spans="2:8" ht="12.75" hidden="1">
      <c r="B1386" s="50"/>
      <c r="H1386" s="8">
        <v>0</v>
      </c>
    </row>
    <row r="1387" spans="2:8" ht="12.75" hidden="1">
      <c r="B1387" s="50"/>
      <c r="H1387" s="8">
        <v>0</v>
      </c>
    </row>
    <row r="1388" spans="2:8" ht="12.75" hidden="1">
      <c r="B1388" s="50"/>
      <c r="H1388" s="8">
        <v>0</v>
      </c>
    </row>
    <row r="1389" spans="2:8" ht="12.75" hidden="1">
      <c r="B1389" s="50"/>
      <c r="H1389" s="8">
        <v>0</v>
      </c>
    </row>
    <row r="1390" spans="2:8" ht="12.75" hidden="1">
      <c r="B1390" s="50"/>
      <c r="H1390" s="8">
        <v>0</v>
      </c>
    </row>
    <row r="1391" spans="2:8" ht="12.75" hidden="1">
      <c r="B1391" s="50"/>
      <c r="H1391" s="8">
        <v>0</v>
      </c>
    </row>
    <row r="1392" spans="2:8" ht="12.75" hidden="1">
      <c r="B1392" s="50"/>
      <c r="H1392" s="8">
        <v>0</v>
      </c>
    </row>
    <row r="1393" spans="2:8" ht="12.75" hidden="1">
      <c r="B1393" s="50"/>
      <c r="H1393" s="8">
        <v>0</v>
      </c>
    </row>
    <row r="1394" spans="2:8" ht="12.75" hidden="1">
      <c r="B1394" s="50"/>
      <c r="H1394" s="8">
        <v>0</v>
      </c>
    </row>
    <row r="1395" spans="2:8" ht="12.75" hidden="1">
      <c r="B1395" s="50"/>
      <c r="H1395" s="8">
        <v>0</v>
      </c>
    </row>
    <row r="1396" spans="2:8" ht="12.75" hidden="1">
      <c r="B1396" s="50"/>
      <c r="H1396" s="8">
        <v>0</v>
      </c>
    </row>
    <row r="1397" spans="2:8" ht="12.75" hidden="1">
      <c r="B1397" s="50"/>
      <c r="H1397" s="8">
        <v>0</v>
      </c>
    </row>
    <row r="1398" spans="2:8" ht="12.75" hidden="1">
      <c r="B1398" s="50"/>
      <c r="H1398" s="8">
        <v>0</v>
      </c>
    </row>
    <row r="1399" spans="2:8" ht="12.75" hidden="1">
      <c r="B1399" s="50"/>
      <c r="H1399" s="8">
        <v>0</v>
      </c>
    </row>
    <row r="1400" spans="2:8" ht="12.75" hidden="1">
      <c r="B1400" s="50"/>
      <c r="H1400" s="8">
        <v>0</v>
      </c>
    </row>
    <row r="1401" spans="2:8" ht="12.75" hidden="1">
      <c r="B1401" s="50"/>
      <c r="H1401" s="8">
        <v>0</v>
      </c>
    </row>
    <row r="1402" spans="2:8" ht="12.75" hidden="1">
      <c r="B1402" s="50"/>
      <c r="H1402" s="8">
        <v>0</v>
      </c>
    </row>
    <row r="1403" spans="2:8" ht="12.75" hidden="1">
      <c r="B1403" s="50"/>
      <c r="H1403" s="8">
        <v>0</v>
      </c>
    </row>
    <row r="1404" spans="2:8" ht="12.75" hidden="1">
      <c r="B1404" s="50"/>
      <c r="H1404" s="8">
        <v>0</v>
      </c>
    </row>
    <row r="1405" spans="2:8" ht="12.75" hidden="1">
      <c r="B1405" s="50"/>
      <c r="H1405" s="8">
        <v>0</v>
      </c>
    </row>
    <row r="1406" spans="2:8" ht="12.75" hidden="1">
      <c r="B1406" s="50"/>
      <c r="H1406" s="8">
        <v>0</v>
      </c>
    </row>
    <row r="1407" spans="2:8" ht="12.75" hidden="1">
      <c r="B1407" s="50"/>
      <c r="H1407" s="8">
        <v>0</v>
      </c>
    </row>
    <row r="1408" spans="2:8" ht="12.75" hidden="1">
      <c r="B1408" s="50"/>
      <c r="H1408" s="8">
        <v>0</v>
      </c>
    </row>
    <row r="1409" spans="2:8" ht="12.75" hidden="1">
      <c r="B1409" s="50"/>
      <c r="H1409" s="8">
        <v>0</v>
      </c>
    </row>
    <row r="1410" spans="2:8" ht="12.75" hidden="1">
      <c r="B1410" s="50"/>
      <c r="H1410" s="8">
        <v>0</v>
      </c>
    </row>
    <row r="1411" spans="2:8" ht="12.75" hidden="1">
      <c r="B1411" s="50"/>
      <c r="H1411" s="8">
        <v>0</v>
      </c>
    </row>
    <row r="1412" spans="2:8" ht="12.75" hidden="1">
      <c r="B1412" s="50"/>
      <c r="H1412" s="8">
        <v>0</v>
      </c>
    </row>
    <row r="1413" spans="2:8" ht="12.75" hidden="1">
      <c r="B1413" s="50"/>
      <c r="H1413" s="8">
        <v>0</v>
      </c>
    </row>
    <row r="1414" spans="2:8" ht="12.75" hidden="1">
      <c r="B1414" s="50"/>
      <c r="H1414" s="8">
        <v>0</v>
      </c>
    </row>
    <row r="1415" spans="2:8" ht="12.75" hidden="1">
      <c r="B1415" s="50"/>
      <c r="H1415" s="8">
        <v>0</v>
      </c>
    </row>
    <row r="1416" spans="2:8" ht="12.75" hidden="1">
      <c r="B1416" s="50"/>
      <c r="H1416" s="8">
        <v>0</v>
      </c>
    </row>
    <row r="1417" spans="2:8" ht="12.75" hidden="1">
      <c r="B1417" s="50"/>
      <c r="H1417" s="8">
        <v>0</v>
      </c>
    </row>
    <row r="1418" spans="2:8" ht="12.75" hidden="1">
      <c r="B1418" s="50"/>
      <c r="H1418" s="8">
        <v>0</v>
      </c>
    </row>
    <row r="1419" spans="2:8" ht="12.75" hidden="1">
      <c r="B1419" s="50"/>
      <c r="H1419" s="8">
        <v>0</v>
      </c>
    </row>
    <row r="1420" spans="2:8" ht="12.75" hidden="1">
      <c r="B1420" s="50"/>
      <c r="H1420" s="8">
        <v>0</v>
      </c>
    </row>
    <row r="1421" spans="2:8" ht="12.75" hidden="1">
      <c r="B1421" s="50"/>
      <c r="H1421" s="8">
        <v>0</v>
      </c>
    </row>
    <row r="1422" spans="2:8" ht="12.75" hidden="1">
      <c r="B1422" s="50"/>
      <c r="H1422" s="8">
        <v>0</v>
      </c>
    </row>
    <row r="1423" spans="2:8" ht="12.75" hidden="1">
      <c r="B1423" s="50"/>
      <c r="H1423" s="8">
        <v>0</v>
      </c>
    </row>
    <row r="1424" spans="2:8" ht="12.75" hidden="1">
      <c r="B1424" s="50"/>
      <c r="H1424" s="8">
        <v>0</v>
      </c>
    </row>
    <row r="1425" spans="2:8" ht="12.75" hidden="1">
      <c r="B1425" s="50"/>
      <c r="H1425" s="8">
        <v>0</v>
      </c>
    </row>
    <row r="1426" spans="2:8" ht="12.75" hidden="1">
      <c r="B1426" s="50"/>
      <c r="H1426" s="8">
        <v>0</v>
      </c>
    </row>
    <row r="1427" spans="2:8" ht="12.75" hidden="1">
      <c r="B1427" s="50"/>
      <c r="H1427" s="8">
        <v>0</v>
      </c>
    </row>
    <row r="1428" spans="2:8" ht="12.75" hidden="1">
      <c r="B1428" s="50"/>
      <c r="H1428" s="8">
        <v>0</v>
      </c>
    </row>
    <row r="1429" spans="2:8" ht="12.75" hidden="1">
      <c r="B1429" s="50"/>
      <c r="H1429" s="8">
        <v>0</v>
      </c>
    </row>
    <row r="1430" spans="2:8" ht="12.75" hidden="1">
      <c r="B1430" s="50"/>
      <c r="H1430" s="8">
        <v>0</v>
      </c>
    </row>
    <row r="1431" spans="2:8" ht="12.75" hidden="1">
      <c r="B1431" s="50"/>
      <c r="H1431" s="8">
        <v>0</v>
      </c>
    </row>
    <row r="1432" spans="2:8" ht="12.75" hidden="1">
      <c r="B1432" s="50"/>
      <c r="H1432" s="8">
        <v>0</v>
      </c>
    </row>
    <row r="1433" spans="2:8" ht="12.75" hidden="1">
      <c r="B1433" s="50"/>
      <c r="H1433" s="8">
        <v>0</v>
      </c>
    </row>
    <row r="1434" spans="2:8" ht="12.75" hidden="1">
      <c r="B1434" s="50"/>
      <c r="H1434" s="8">
        <v>0</v>
      </c>
    </row>
    <row r="1435" spans="2:8" ht="12.75" hidden="1">
      <c r="B1435" s="50"/>
      <c r="H1435" s="8">
        <v>0</v>
      </c>
    </row>
    <row r="1436" spans="2:8" ht="12.75" hidden="1">
      <c r="B1436" s="50"/>
      <c r="H1436" s="8">
        <v>0</v>
      </c>
    </row>
    <row r="1437" spans="2:8" ht="12.75" hidden="1">
      <c r="B1437" s="50"/>
      <c r="H1437" s="8">
        <v>0</v>
      </c>
    </row>
    <row r="1438" spans="2:8" ht="12.75" hidden="1">
      <c r="B1438" s="50"/>
      <c r="H1438" s="8">
        <v>0</v>
      </c>
    </row>
    <row r="1439" spans="2:8" ht="12.75" hidden="1">
      <c r="B1439" s="50"/>
      <c r="H1439" s="8">
        <v>0</v>
      </c>
    </row>
    <row r="1440" spans="2:8" ht="12.75" hidden="1">
      <c r="B1440" s="50"/>
      <c r="H1440" s="8">
        <v>0</v>
      </c>
    </row>
    <row r="1441" spans="2:8" ht="12.75" hidden="1">
      <c r="B1441" s="50"/>
      <c r="H1441" s="8">
        <v>0</v>
      </c>
    </row>
    <row r="1442" spans="2:8" ht="12.75" hidden="1">
      <c r="B1442" s="50"/>
      <c r="H1442" s="8">
        <v>0</v>
      </c>
    </row>
    <row r="1443" spans="2:8" ht="12.75" hidden="1">
      <c r="B1443" s="50"/>
      <c r="H1443" s="8">
        <v>0</v>
      </c>
    </row>
    <row r="1444" spans="2:8" ht="12.75" hidden="1">
      <c r="B1444" s="50"/>
      <c r="H1444" s="8">
        <v>0</v>
      </c>
    </row>
    <row r="1445" spans="2:8" ht="12.75" hidden="1">
      <c r="B1445" s="50"/>
      <c r="H1445" s="8">
        <v>0</v>
      </c>
    </row>
    <row r="1446" spans="2:8" ht="12.75" hidden="1">
      <c r="B1446" s="50"/>
      <c r="H1446" s="8">
        <v>0</v>
      </c>
    </row>
    <row r="1447" spans="2:8" ht="12.75" hidden="1">
      <c r="B1447" s="50"/>
      <c r="H1447" s="8">
        <v>0</v>
      </c>
    </row>
    <row r="1448" spans="2:8" ht="12.75" hidden="1">
      <c r="B1448" s="50"/>
      <c r="H1448" s="8">
        <v>0</v>
      </c>
    </row>
    <row r="1449" spans="2:8" ht="12.75" hidden="1">
      <c r="B1449" s="50"/>
      <c r="H1449" s="8">
        <v>0</v>
      </c>
    </row>
    <row r="1450" spans="2:8" ht="12.75" hidden="1">
      <c r="B1450" s="50"/>
      <c r="H1450" s="8">
        <v>0</v>
      </c>
    </row>
    <row r="1451" spans="2:8" ht="12.75" hidden="1">
      <c r="B1451" s="50"/>
      <c r="H1451" s="8">
        <v>0</v>
      </c>
    </row>
    <row r="1452" spans="2:8" ht="12.75" hidden="1">
      <c r="B1452" s="50"/>
      <c r="H1452" s="8">
        <v>0</v>
      </c>
    </row>
    <row r="1453" spans="2:8" ht="12.75" hidden="1">
      <c r="B1453" s="50"/>
      <c r="H1453" s="8">
        <v>0</v>
      </c>
    </row>
    <row r="1454" spans="2:8" ht="12.75" hidden="1">
      <c r="B1454" s="50"/>
      <c r="H1454" s="8">
        <v>0</v>
      </c>
    </row>
    <row r="1455" spans="2:8" ht="12.75" hidden="1">
      <c r="B1455" s="50"/>
      <c r="H1455" s="8">
        <v>0</v>
      </c>
    </row>
    <row r="1456" spans="2:8" ht="12.75" hidden="1">
      <c r="B1456" s="50"/>
      <c r="H1456" s="8">
        <v>0</v>
      </c>
    </row>
    <row r="1457" spans="2:8" ht="12.75" hidden="1">
      <c r="B1457" s="50"/>
      <c r="H1457" s="8">
        <v>0</v>
      </c>
    </row>
    <row r="1458" spans="2:8" ht="12.75" hidden="1">
      <c r="B1458" s="50"/>
      <c r="H1458" s="8">
        <v>0</v>
      </c>
    </row>
    <row r="1459" spans="2:8" ht="12.75" hidden="1">
      <c r="B1459" s="50"/>
      <c r="H1459" s="8">
        <v>0</v>
      </c>
    </row>
    <row r="1460" spans="2:8" ht="12.75" hidden="1">
      <c r="B1460" s="50"/>
      <c r="H1460" s="8">
        <v>0</v>
      </c>
    </row>
    <row r="1461" spans="2:8" ht="12.75" hidden="1">
      <c r="B1461" s="50"/>
      <c r="H1461" s="8">
        <v>0</v>
      </c>
    </row>
    <row r="1462" spans="2:8" ht="12.75" hidden="1">
      <c r="B1462" s="50"/>
      <c r="H1462" s="8">
        <v>0</v>
      </c>
    </row>
    <row r="1463" spans="2:8" ht="12.75" hidden="1">
      <c r="B1463" s="50"/>
      <c r="H1463" s="8">
        <v>0</v>
      </c>
    </row>
    <row r="1464" spans="2:8" ht="12.75" hidden="1">
      <c r="B1464" s="50"/>
      <c r="H1464" s="8">
        <v>0</v>
      </c>
    </row>
    <row r="1465" spans="2:8" ht="12.75" hidden="1">
      <c r="B1465" s="50"/>
      <c r="H1465" s="8">
        <v>0</v>
      </c>
    </row>
    <row r="1466" spans="2:8" ht="12.75" hidden="1">
      <c r="B1466" s="50"/>
      <c r="H1466" s="8">
        <v>0</v>
      </c>
    </row>
    <row r="1467" spans="2:8" ht="12.75" hidden="1">
      <c r="B1467" s="50"/>
      <c r="H1467" s="8">
        <v>0</v>
      </c>
    </row>
    <row r="1468" spans="2:8" ht="12.75" hidden="1">
      <c r="B1468" s="50"/>
      <c r="H1468" s="8">
        <v>0</v>
      </c>
    </row>
    <row r="1469" spans="2:8" ht="12.75" hidden="1">
      <c r="B1469" s="50"/>
      <c r="H1469" s="8">
        <v>0</v>
      </c>
    </row>
    <row r="1470" spans="2:8" ht="12.75" hidden="1">
      <c r="B1470" s="50"/>
      <c r="H1470" s="8">
        <v>0</v>
      </c>
    </row>
    <row r="1471" spans="2:8" ht="12.75" hidden="1">
      <c r="B1471" s="50"/>
      <c r="H1471" s="8">
        <v>0</v>
      </c>
    </row>
    <row r="1472" spans="2:8" ht="12.75" hidden="1">
      <c r="B1472" s="50"/>
      <c r="H1472" s="8">
        <v>0</v>
      </c>
    </row>
    <row r="1473" spans="2:8" ht="12.75" hidden="1">
      <c r="B1473" s="50"/>
      <c r="H1473" s="8">
        <v>0</v>
      </c>
    </row>
    <row r="1474" spans="2:8" ht="12.75" hidden="1">
      <c r="B1474" s="50"/>
      <c r="H1474" s="8">
        <v>0</v>
      </c>
    </row>
    <row r="1475" spans="2:8" ht="12.75" hidden="1">
      <c r="B1475" s="50"/>
      <c r="H1475" s="8">
        <v>0</v>
      </c>
    </row>
    <row r="1476" spans="2:8" ht="12.75" hidden="1">
      <c r="B1476" s="50"/>
      <c r="H1476" s="8">
        <v>0</v>
      </c>
    </row>
    <row r="1477" spans="2:8" ht="12.75" hidden="1">
      <c r="B1477" s="50"/>
      <c r="H1477" s="8">
        <v>0</v>
      </c>
    </row>
    <row r="1478" spans="2:8" ht="12.75" hidden="1">
      <c r="B1478" s="50"/>
      <c r="H1478" s="8">
        <v>0</v>
      </c>
    </row>
    <row r="1479" spans="2:8" ht="12.75" hidden="1">
      <c r="B1479" s="50"/>
      <c r="H1479" s="8">
        <v>0</v>
      </c>
    </row>
    <row r="1480" spans="2:8" ht="12.75" hidden="1">
      <c r="B1480" s="50"/>
      <c r="H1480" s="8">
        <v>0</v>
      </c>
    </row>
    <row r="1481" spans="2:8" ht="12.75" hidden="1">
      <c r="B1481" s="50"/>
      <c r="H1481" s="8">
        <v>0</v>
      </c>
    </row>
    <row r="1482" spans="2:8" ht="12.75" hidden="1">
      <c r="B1482" s="50"/>
      <c r="H1482" s="8">
        <v>0</v>
      </c>
    </row>
    <row r="1483" spans="2:8" ht="12.75" hidden="1">
      <c r="B1483" s="50"/>
      <c r="H1483" s="8">
        <v>0</v>
      </c>
    </row>
    <row r="1484" spans="2:8" ht="12.75" hidden="1">
      <c r="B1484" s="50"/>
      <c r="H1484" s="8">
        <v>0</v>
      </c>
    </row>
    <row r="1485" spans="2:8" ht="12.75" hidden="1">
      <c r="B1485" s="50"/>
      <c r="H1485" s="8">
        <v>0</v>
      </c>
    </row>
    <row r="1486" spans="2:8" ht="12.75" hidden="1">
      <c r="B1486" s="50"/>
      <c r="H1486" s="8">
        <v>0</v>
      </c>
    </row>
    <row r="1487" spans="2:8" ht="12.75" hidden="1">
      <c r="B1487" s="50"/>
      <c r="H1487" s="8">
        <v>0</v>
      </c>
    </row>
    <row r="1488" spans="2:8" ht="12.75" hidden="1">
      <c r="B1488" s="50"/>
      <c r="H1488" s="8">
        <v>0</v>
      </c>
    </row>
    <row r="1489" spans="2:8" ht="12.75" hidden="1">
      <c r="B1489" s="50"/>
      <c r="H1489" s="8">
        <v>0</v>
      </c>
    </row>
    <row r="1490" spans="2:8" ht="12.75" hidden="1">
      <c r="B1490" s="50"/>
      <c r="H1490" s="8">
        <v>0</v>
      </c>
    </row>
    <row r="1491" spans="2:8" ht="12.75" hidden="1">
      <c r="B1491" s="50"/>
      <c r="H1491" s="8">
        <v>0</v>
      </c>
    </row>
    <row r="1492" spans="2:8" ht="12.75" hidden="1">
      <c r="B1492" s="50"/>
      <c r="H1492" s="8">
        <v>0</v>
      </c>
    </row>
    <row r="1493" spans="2:8" ht="12.75" hidden="1">
      <c r="B1493" s="50"/>
      <c r="H1493" s="8">
        <v>0</v>
      </c>
    </row>
    <row r="1494" spans="2:8" ht="12.75" hidden="1">
      <c r="B1494" s="50"/>
      <c r="H1494" s="8">
        <v>0</v>
      </c>
    </row>
    <row r="1495" spans="2:8" ht="12.75" hidden="1">
      <c r="B1495" s="50"/>
      <c r="H1495" s="8">
        <v>0</v>
      </c>
    </row>
    <row r="1496" spans="2:8" ht="12.75" hidden="1">
      <c r="B1496" s="50"/>
      <c r="H1496" s="8">
        <v>0</v>
      </c>
    </row>
    <row r="1497" spans="2:8" ht="12.75" hidden="1">
      <c r="B1497" s="50"/>
      <c r="H1497" s="8">
        <v>0</v>
      </c>
    </row>
    <row r="1498" spans="2:8" ht="12.75" hidden="1">
      <c r="B1498" s="50"/>
      <c r="H1498" s="8">
        <v>0</v>
      </c>
    </row>
    <row r="1499" spans="2:8" ht="12.75" hidden="1">
      <c r="B1499" s="50"/>
      <c r="H1499" s="8">
        <v>0</v>
      </c>
    </row>
    <row r="1500" spans="2:8" ht="12.75" hidden="1">
      <c r="B1500" s="50"/>
      <c r="H1500" s="8">
        <v>0</v>
      </c>
    </row>
    <row r="1501" spans="2:8" ht="12.75" hidden="1">
      <c r="B1501" s="50"/>
      <c r="H1501" s="8">
        <v>0</v>
      </c>
    </row>
    <row r="1502" spans="2:8" ht="12.75" hidden="1">
      <c r="B1502" s="50"/>
      <c r="H1502" s="8">
        <v>0</v>
      </c>
    </row>
    <row r="1503" spans="2:8" ht="12.75" hidden="1">
      <c r="B1503" s="50"/>
      <c r="H1503" s="8">
        <v>0</v>
      </c>
    </row>
    <row r="1504" spans="2:8" ht="12.75" hidden="1">
      <c r="B1504" s="50"/>
      <c r="H1504" s="8">
        <v>0</v>
      </c>
    </row>
    <row r="1505" spans="2:8" ht="12.75" hidden="1">
      <c r="B1505" s="50"/>
      <c r="H1505" s="8">
        <v>0</v>
      </c>
    </row>
    <row r="1506" spans="2:8" ht="12.75" hidden="1">
      <c r="B1506" s="50"/>
      <c r="H1506" s="8">
        <v>0</v>
      </c>
    </row>
    <row r="1507" spans="2:8" ht="12.75" hidden="1">
      <c r="B1507" s="50"/>
      <c r="H1507" s="8">
        <v>0</v>
      </c>
    </row>
    <row r="1508" spans="2:8" ht="12.75" hidden="1">
      <c r="B1508" s="50"/>
      <c r="H1508" s="8">
        <v>0</v>
      </c>
    </row>
    <row r="1509" spans="2:8" ht="12.75" hidden="1">
      <c r="B1509" s="50"/>
      <c r="H1509" s="8">
        <v>0</v>
      </c>
    </row>
    <row r="1510" spans="2:8" ht="12.75" hidden="1">
      <c r="B1510" s="50"/>
      <c r="H1510" s="8">
        <v>0</v>
      </c>
    </row>
    <row r="1511" spans="2:8" ht="12.75" hidden="1">
      <c r="B1511" s="50"/>
      <c r="H1511" s="8">
        <v>0</v>
      </c>
    </row>
    <row r="1512" spans="2:8" ht="12.75" hidden="1">
      <c r="B1512" s="50"/>
      <c r="H1512" s="8">
        <v>0</v>
      </c>
    </row>
    <row r="1513" spans="2:8" ht="12.75" hidden="1">
      <c r="B1513" s="50"/>
      <c r="H1513" s="8">
        <v>0</v>
      </c>
    </row>
    <row r="1514" spans="2:8" ht="12.75" hidden="1">
      <c r="B1514" s="50"/>
      <c r="H1514" s="8">
        <v>0</v>
      </c>
    </row>
    <row r="1515" spans="2:8" ht="12.75" hidden="1">
      <c r="B1515" s="50"/>
      <c r="H1515" s="8">
        <v>0</v>
      </c>
    </row>
    <row r="1516" spans="2:8" ht="12.75" hidden="1">
      <c r="B1516" s="50"/>
      <c r="H1516" s="8">
        <v>0</v>
      </c>
    </row>
    <row r="1517" spans="2:8" ht="12.75" hidden="1">
      <c r="B1517" s="50"/>
      <c r="H1517" s="8">
        <v>0</v>
      </c>
    </row>
    <row r="1518" spans="2:8" ht="12.75" hidden="1">
      <c r="B1518" s="50"/>
      <c r="H1518" s="8">
        <v>0</v>
      </c>
    </row>
    <row r="1519" spans="2:8" ht="12.75" hidden="1">
      <c r="B1519" s="50"/>
      <c r="H1519" s="8">
        <v>0</v>
      </c>
    </row>
    <row r="1520" spans="2:8" ht="12.75" hidden="1">
      <c r="B1520" s="50"/>
      <c r="H1520" s="8">
        <v>0</v>
      </c>
    </row>
    <row r="1521" spans="2:8" ht="12.75" hidden="1">
      <c r="B1521" s="50"/>
      <c r="H1521" s="8">
        <v>0</v>
      </c>
    </row>
    <row r="1522" spans="2:8" ht="12.75" hidden="1">
      <c r="B1522" s="50"/>
      <c r="H1522" s="8">
        <v>0</v>
      </c>
    </row>
    <row r="1523" spans="2:8" ht="12.75" hidden="1">
      <c r="B1523" s="50"/>
      <c r="H1523" s="8">
        <v>0</v>
      </c>
    </row>
    <row r="1524" spans="2:8" ht="12.75" hidden="1">
      <c r="B1524" s="50"/>
      <c r="H1524" s="8">
        <v>0</v>
      </c>
    </row>
    <row r="1525" spans="2:8" ht="12.75" hidden="1">
      <c r="B1525" s="50"/>
      <c r="H1525" s="8">
        <v>0</v>
      </c>
    </row>
    <row r="1526" spans="2:8" ht="12.75" hidden="1">
      <c r="B1526" s="50"/>
      <c r="H1526" s="8">
        <v>0</v>
      </c>
    </row>
    <row r="1527" spans="2:8" ht="12.75" hidden="1">
      <c r="B1527" s="50"/>
      <c r="H1527" s="8">
        <v>0</v>
      </c>
    </row>
    <row r="1528" spans="2:8" ht="12.75" hidden="1">
      <c r="B1528" s="50"/>
      <c r="H1528" s="8">
        <v>0</v>
      </c>
    </row>
    <row r="1529" spans="2:8" ht="12.75" hidden="1">
      <c r="B1529" s="50"/>
      <c r="H1529" s="8">
        <v>0</v>
      </c>
    </row>
    <row r="1530" spans="2:8" ht="12.75" hidden="1">
      <c r="B1530" s="50"/>
      <c r="H1530" s="8">
        <v>0</v>
      </c>
    </row>
    <row r="1531" spans="2:8" ht="12.75" hidden="1">
      <c r="B1531" s="50"/>
      <c r="H1531" s="8">
        <v>0</v>
      </c>
    </row>
    <row r="1532" spans="2:8" ht="12.75" hidden="1">
      <c r="B1532" s="50"/>
      <c r="H1532" s="8">
        <v>0</v>
      </c>
    </row>
    <row r="1533" spans="2:8" ht="12.75" hidden="1">
      <c r="B1533" s="50"/>
      <c r="H1533" s="8">
        <v>0</v>
      </c>
    </row>
    <row r="1534" spans="2:8" ht="12.75" hidden="1">
      <c r="B1534" s="50"/>
      <c r="H1534" s="8">
        <v>0</v>
      </c>
    </row>
    <row r="1535" spans="2:8" ht="12.75" hidden="1">
      <c r="B1535" s="50"/>
      <c r="H1535" s="8">
        <v>0</v>
      </c>
    </row>
    <row r="1536" spans="2:8" ht="12.75" hidden="1">
      <c r="B1536" s="50"/>
      <c r="H1536" s="8">
        <v>0</v>
      </c>
    </row>
    <row r="1537" spans="2:8" ht="12.75" hidden="1">
      <c r="B1537" s="50"/>
      <c r="H1537" s="8">
        <v>0</v>
      </c>
    </row>
    <row r="1538" spans="2:8" ht="12.75" hidden="1">
      <c r="B1538" s="50"/>
      <c r="H1538" s="8">
        <v>0</v>
      </c>
    </row>
    <row r="1539" spans="2:8" ht="12.75" hidden="1">
      <c r="B1539" s="50"/>
      <c r="H1539" s="8">
        <v>0</v>
      </c>
    </row>
    <row r="1540" spans="2:8" ht="12.75" hidden="1">
      <c r="B1540" s="50"/>
      <c r="H1540" s="8">
        <v>0</v>
      </c>
    </row>
    <row r="1541" spans="2:8" ht="12.75" hidden="1">
      <c r="B1541" s="50"/>
      <c r="H1541" s="8">
        <v>0</v>
      </c>
    </row>
    <row r="1542" spans="2:8" ht="12.75" hidden="1">
      <c r="B1542" s="50"/>
      <c r="H1542" s="8">
        <v>0</v>
      </c>
    </row>
    <row r="1543" spans="2:8" ht="12.75" hidden="1">
      <c r="B1543" s="50"/>
      <c r="H1543" s="8">
        <v>0</v>
      </c>
    </row>
    <row r="1544" spans="2:8" ht="12.75" hidden="1">
      <c r="B1544" s="50"/>
      <c r="H1544" s="8">
        <v>0</v>
      </c>
    </row>
    <row r="1545" spans="2:8" ht="12.75" hidden="1">
      <c r="B1545" s="50"/>
      <c r="H1545" s="8">
        <v>0</v>
      </c>
    </row>
    <row r="1546" spans="2:8" ht="12.75" hidden="1">
      <c r="B1546" s="50"/>
      <c r="H1546" s="8">
        <v>0</v>
      </c>
    </row>
    <row r="1547" spans="2:8" ht="12.75" hidden="1">
      <c r="B1547" s="50"/>
      <c r="H1547" s="8">
        <v>0</v>
      </c>
    </row>
    <row r="1548" spans="2:8" ht="12.75" hidden="1">
      <c r="B1548" s="50"/>
      <c r="H1548" s="8">
        <v>0</v>
      </c>
    </row>
    <row r="1549" spans="2:8" ht="12.75" hidden="1">
      <c r="B1549" s="50"/>
      <c r="H1549" s="8">
        <v>0</v>
      </c>
    </row>
    <row r="1550" spans="2:8" ht="12.75" hidden="1">
      <c r="B1550" s="50"/>
      <c r="H1550" s="8">
        <v>0</v>
      </c>
    </row>
    <row r="1551" spans="2:8" ht="12.75" hidden="1">
      <c r="B1551" s="50"/>
      <c r="H1551" s="8">
        <v>0</v>
      </c>
    </row>
    <row r="1552" spans="2:8" ht="12.75" hidden="1">
      <c r="B1552" s="50"/>
      <c r="H1552" s="8">
        <v>0</v>
      </c>
    </row>
    <row r="1553" spans="2:8" ht="12.75" hidden="1">
      <c r="B1553" s="50"/>
      <c r="H1553" s="8">
        <v>0</v>
      </c>
    </row>
    <row r="1554" spans="2:8" ht="12.75" hidden="1">
      <c r="B1554" s="50"/>
      <c r="H1554" s="8">
        <v>0</v>
      </c>
    </row>
    <row r="1555" spans="2:8" ht="12.75" hidden="1">
      <c r="B1555" s="50"/>
      <c r="H1555" s="8">
        <v>0</v>
      </c>
    </row>
    <row r="1556" spans="2:8" ht="12.75" hidden="1">
      <c r="B1556" s="50"/>
      <c r="H1556" s="8">
        <v>0</v>
      </c>
    </row>
    <row r="1557" spans="2:8" ht="12.75" hidden="1">
      <c r="B1557" s="50"/>
      <c r="H1557" s="8">
        <v>0</v>
      </c>
    </row>
    <row r="1558" spans="2:8" ht="12.75" hidden="1">
      <c r="B1558" s="50"/>
      <c r="H1558" s="8">
        <v>0</v>
      </c>
    </row>
    <row r="1559" spans="2:8" ht="12.75" hidden="1">
      <c r="B1559" s="50"/>
      <c r="H1559" s="8">
        <v>0</v>
      </c>
    </row>
    <row r="1560" spans="2:8" ht="12.75" hidden="1">
      <c r="B1560" s="50"/>
      <c r="H1560" s="8">
        <v>0</v>
      </c>
    </row>
    <row r="1561" spans="2:8" ht="12.75" hidden="1">
      <c r="B1561" s="50"/>
      <c r="H1561" s="8">
        <v>0</v>
      </c>
    </row>
    <row r="1562" spans="2:8" ht="12.75" hidden="1">
      <c r="B1562" s="50"/>
      <c r="H1562" s="8">
        <v>0</v>
      </c>
    </row>
    <row r="1563" spans="2:8" ht="12.75" hidden="1">
      <c r="B1563" s="50"/>
      <c r="H1563" s="8">
        <v>0</v>
      </c>
    </row>
    <row r="1564" spans="2:8" ht="12.75" hidden="1">
      <c r="B1564" s="50"/>
      <c r="H1564" s="8">
        <v>0</v>
      </c>
    </row>
    <row r="1565" spans="2:8" ht="12.75" hidden="1">
      <c r="B1565" s="50"/>
      <c r="H1565" s="8">
        <v>0</v>
      </c>
    </row>
    <row r="1566" spans="2:8" ht="12.75" hidden="1">
      <c r="B1566" s="50"/>
      <c r="H1566" s="8">
        <v>0</v>
      </c>
    </row>
    <row r="1567" spans="2:8" ht="12.75" hidden="1">
      <c r="B1567" s="50"/>
      <c r="H1567" s="8">
        <v>0</v>
      </c>
    </row>
    <row r="1568" spans="2:8" ht="12.75" hidden="1">
      <c r="B1568" s="50"/>
      <c r="H1568" s="8">
        <v>0</v>
      </c>
    </row>
    <row r="1569" spans="2:8" ht="12.75" hidden="1">
      <c r="B1569" s="50"/>
      <c r="H1569" s="8">
        <v>0</v>
      </c>
    </row>
    <row r="1570" spans="2:8" ht="12.75" hidden="1">
      <c r="B1570" s="50"/>
      <c r="H1570" s="8">
        <v>0</v>
      </c>
    </row>
    <row r="1571" spans="2:8" ht="12.75" hidden="1">
      <c r="B1571" s="50"/>
      <c r="H1571" s="8">
        <v>0</v>
      </c>
    </row>
    <row r="1572" spans="2:8" ht="12.75" hidden="1">
      <c r="B1572" s="50"/>
      <c r="H1572" s="8">
        <v>0</v>
      </c>
    </row>
    <row r="1573" spans="2:8" ht="12.75" hidden="1">
      <c r="B1573" s="50"/>
      <c r="H1573" s="8">
        <v>0</v>
      </c>
    </row>
    <row r="1574" spans="2:8" ht="12.75" hidden="1">
      <c r="B1574" s="50"/>
      <c r="H1574" s="8">
        <v>0</v>
      </c>
    </row>
    <row r="1575" spans="2:8" ht="12.75" hidden="1">
      <c r="B1575" s="50"/>
      <c r="H1575" s="8">
        <v>0</v>
      </c>
    </row>
    <row r="1576" spans="2:8" ht="12.75" hidden="1">
      <c r="B1576" s="50"/>
      <c r="H1576" s="8">
        <v>0</v>
      </c>
    </row>
    <row r="1577" spans="2:8" ht="12.75" hidden="1">
      <c r="B1577" s="50"/>
      <c r="H1577" s="8">
        <v>0</v>
      </c>
    </row>
    <row r="1578" spans="2:8" ht="12.75" hidden="1">
      <c r="B1578" s="50"/>
      <c r="H1578" s="8">
        <v>0</v>
      </c>
    </row>
    <row r="1579" spans="2:8" ht="12.75" hidden="1">
      <c r="B1579" s="50"/>
      <c r="H1579" s="8">
        <v>0</v>
      </c>
    </row>
    <row r="1580" spans="2:8" ht="12.75" hidden="1">
      <c r="B1580" s="50"/>
      <c r="H1580" s="8">
        <v>0</v>
      </c>
    </row>
    <row r="1581" spans="2:8" ht="12.75" hidden="1">
      <c r="B1581" s="50"/>
      <c r="H1581" s="8">
        <v>0</v>
      </c>
    </row>
    <row r="1582" spans="2:8" ht="12.75" hidden="1">
      <c r="B1582" s="50"/>
      <c r="H1582" s="8">
        <v>0</v>
      </c>
    </row>
    <row r="1583" spans="2:8" ht="12.75" hidden="1">
      <c r="B1583" s="50"/>
      <c r="H1583" s="8">
        <v>0</v>
      </c>
    </row>
    <row r="1584" spans="2:8" ht="12.75" hidden="1">
      <c r="B1584" s="50"/>
      <c r="H1584" s="8">
        <v>0</v>
      </c>
    </row>
    <row r="1585" spans="2:8" ht="12.75" hidden="1">
      <c r="B1585" s="50"/>
      <c r="H1585" s="8">
        <v>0</v>
      </c>
    </row>
    <row r="1586" spans="2:8" ht="12.75" hidden="1">
      <c r="B1586" s="50"/>
      <c r="H1586" s="8">
        <v>0</v>
      </c>
    </row>
    <row r="1587" spans="2:8" ht="12.75" hidden="1">
      <c r="B1587" s="50"/>
      <c r="H1587" s="8">
        <v>0</v>
      </c>
    </row>
    <row r="1588" spans="2:8" ht="12.75" hidden="1">
      <c r="B1588" s="50"/>
      <c r="H1588" s="8">
        <v>0</v>
      </c>
    </row>
    <row r="1589" spans="2:8" ht="12.75" hidden="1">
      <c r="B1589" s="50"/>
      <c r="H1589" s="8">
        <v>0</v>
      </c>
    </row>
    <row r="1590" spans="2:8" ht="12.75" hidden="1">
      <c r="B1590" s="50"/>
      <c r="H1590" s="8">
        <v>0</v>
      </c>
    </row>
    <row r="1591" spans="2:8" ht="12.75" hidden="1">
      <c r="B1591" s="50"/>
      <c r="H1591" s="8">
        <v>0</v>
      </c>
    </row>
    <row r="1592" spans="2:8" ht="12.75" hidden="1">
      <c r="B1592" s="50"/>
      <c r="H1592" s="8">
        <v>0</v>
      </c>
    </row>
    <row r="1593" spans="2:8" ht="12.75" hidden="1">
      <c r="B1593" s="50"/>
      <c r="H1593" s="8">
        <v>0</v>
      </c>
    </row>
    <row r="1594" spans="2:8" ht="12.75" hidden="1">
      <c r="B1594" s="50"/>
      <c r="H1594" s="8">
        <v>0</v>
      </c>
    </row>
    <row r="1595" spans="2:8" ht="12.75" hidden="1">
      <c r="B1595" s="50"/>
      <c r="H1595" s="8">
        <v>0</v>
      </c>
    </row>
    <row r="1596" spans="2:8" ht="12.75" hidden="1">
      <c r="B1596" s="50"/>
      <c r="H1596" s="8">
        <v>0</v>
      </c>
    </row>
    <row r="1597" spans="2:8" ht="12.75" hidden="1">
      <c r="B1597" s="50"/>
      <c r="H1597" s="8">
        <v>0</v>
      </c>
    </row>
    <row r="1598" spans="2:8" ht="12.75" hidden="1">
      <c r="B1598" s="50"/>
      <c r="H1598" s="8">
        <v>0</v>
      </c>
    </row>
    <row r="1599" spans="2:8" ht="12.75" hidden="1">
      <c r="B1599" s="50"/>
      <c r="H1599" s="8">
        <v>0</v>
      </c>
    </row>
    <row r="1600" spans="2:8" ht="12.75" hidden="1">
      <c r="B1600" s="50"/>
      <c r="H1600" s="8">
        <v>0</v>
      </c>
    </row>
    <row r="1601" spans="2:8" ht="12.75" hidden="1">
      <c r="B1601" s="50"/>
      <c r="H1601" s="8">
        <v>0</v>
      </c>
    </row>
    <row r="1602" spans="2:8" ht="12.75" hidden="1">
      <c r="B1602" s="50"/>
      <c r="H1602" s="8">
        <v>0</v>
      </c>
    </row>
    <row r="1603" spans="2:8" ht="12.75" hidden="1">
      <c r="B1603" s="50"/>
      <c r="H1603" s="8">
        <v>0</v>
      </c>
    </row>
    <row r="1604" spans="2:8" ht="12.75" hidden="1">
      <c r="B1604" s="50"/>
      <c r="H1604" s="8">
        <v>0</v>
      </c>
    </row>
    <row r="1605" spans="2:8" ht="12.75" hidden="1">
      <c r="B1605" s="50"/>
      <c r="H1605" s="8">
        <v>0</v>
      </c>
    </row>
    <row r="1606" spans="2:8" ht="12.75" hidden="1">
      <c r="B1606" s="50"/>
      <c r="H1606" s="8">
        <v>0</v>
      </c>
    </row>
    <row r="1607" spans="2:8" ht="12.75" hidden="1">
      <c r="B1607" s="50"/>
      <c r="H1607" s="8">
        <v>0</v>
      </c>
    </row>
    <row r="1608" spans="2:8" ht="12.75" hidden="1">
      <c r="B1608" s="50"/>
      <c r="H1608" s="8">
        <v>0</v>
      </c>
    </row>
    <row r="1609" spans="2:8" ht="12.75" hidden="1">
      <c r="B1609" s="50"/>
      <c r="H1609" s="8">
        <v>0</v>
      </c>
    </row>
    <row r="1610" spans="2:8" ht="12.75" hidden="1">
      <c r="B1610" s="50"/>
      <c r="H1610" s="8">
        <v>0</v>
      </c>
    </row>
    <row r="1611" spans="2:8" ht="12.75" hidden="1">
      <c r="B1611" s="50"/>
      <c r="H1611" s="8">
        <v>0</v>
      </c>
    </row>
    <row r="1612" spans="2:8" ht="12.75" hidden="1">
      <c r="B1612" s="50"/>
      <c r="H1612" s="8">
        <v>0</v>
      </c>
    </row>
    <row r="1613" spans="2:8" ht="12.75" hidden="1">
      <c r="B1613" s="50"/>
      <c r="H1613" s="8">
        <v>0</v>
      </c>
    </row>
    <row r="1614" spans="2:8" ht="12.75" hidden="1">
      <c r="B1614" s="50"/>
      <c r="H1614" s="8">
        <v>0</v>
      </c>
    </row>
    <row r="1615" spans="2:8" ht="12.75" hidden="1">
      <c r="B1615" s="50"/>
      <c r="H1615" s="8">
        <v>0</v>
      </c>
    </row>
    <row r="1616" spans="2:8" ht="12.75" hidden="1">
      <c r="B1616" s="50"/>
      <c r="H1616" s="8">
        <v>0</v>
      </c>
    </row>
    <row r="1617" spans="2:8" ht="12.75" hidden="1">
      <c r="B1617" s="50"/>
      <c r="H1617" s="8">
        <v>0</v>
      </c>
    </row>
    <row r="1618" spans="2:8" ht="12.75" hidden="1">
      <c r="B1618" s="50"/>
      <c r="H1618" s="8">
        <v>0</v>
      </c>
    </row>
    <row r="1619" spans="2:8" ht="12.75" hidden="1">
      <c r="B1619" s="50"/>
      <c r="H1619" s="8">
        <v>0</v>
      </c>
    </row>
    <row r="1620" spans="2:8" ht="12.75" hidden="1">
      <c r="B1620" s="50"/>
      <c r="H1620" s="8">
        <v>0</v>
      </c>
    </row>
    <row r="1621" spans="2:8" ht="12.75" hidden="1">
      <c r="B1621" s="50"/>
      <c r="H1621" s="8">
        <v>0</v>
      </c>
    </row>
    <row r="1622" spans="2:8" ht="12.75" hidden="1">
      <c r="B1622" s="50"/>
      <c r="H1622" s="8">
        <v>0</v>
      </c>
    </row>
    <row r="1623" spans="2:8" ht="12.75" hidden="1">
      <c r="B1623" s="50"/>
      <c r="H1623" s="8">
        <v>0</v>
      </c>
    </row>
    <row r="1624" spans="2:8" ht="12.75" hidden="1">
      <c r="B1624" s="50"/>
      <c r="H1624" s="8">
        <v>0</v>
      </c>
    </row>
    <row r="1625" spans="2:8" ht="12.75" hidden="1">
      <c r="B1625" s="50"/>
      <c r="H1625" s="8">
        <v>0</v>
      </c>
    </row>
    <row r="1626" spans="2:8" ht="12.75" hidden="1">
      <c r="B1626" s="50"/>
      <c r="H1626" s="8">
        <v>0</v>
      </c>
    </row>
    <row r="1627" spans="2:8" ht="12.75" hidden="1">
      <c r="B1627" s="50"/>
      <c r="H1627" s="8">
        <v>0</v>
      </c>
    </row>
    <row r="1628" spans="2:8" ht="12.75" hidden="1">
      <c r="B1628" s="50"/>
      <c r="H1628" s="8">
        <v>0</v>
      </c>
    </row>
    <row r="1629" spans="2:8" ht="12.75" hidden="1">
      <c r="B1629" s="50"/>
      <c r="H1629" s="8">
        <v>0</v>
      </c>
    </row>
    <row r="1630" spans="2:8" ht="12.75" hidden="1">
      <c r="B1630" s="50"/>
      <c r="H1630" s="8">
        <v>0</v>
      </c>
    </row>
    <row r="1631" spans="2:8" ht="12.75" hidden="1">
      <c r="B1631" s="50"/>
      <c r="H1631" s="8">
        <v>0</v>
      </c>
    </row>
    <row r="1632" spans="2:8" ht="12.75" hidden="1">
      <c r="B1632" s="50"/>
      <c r="H1632" s="8">
        <v>0</v>
      </c>
    </row>
    <row r="1633" spans="2:8" ht="12.75" hidden="1">
      <c r="B1633" s="50"/>
      <c r="H1633" s="8">
        <v>0</v>
      </c>
    </row>
    <row r="1634" spans="2:8" ht="12.75" hidden="1">
      <c r="B1634" s="50"/>
      <c r="H1634" s="8">
        <v>0</v>
      </c>
    </row>
    <row r="1635" spans="2:8" ht="12.75" hidden="1">
      <c r="B1635" s="50"/>
      <c r="H1635" s="8">
        <v>0</v>
      </c>
    </row>
    <row r="1636" spans="2:8" ht="12.75" hidden="1">
      <c r="B1636" s="50"/>
      <c r="H1636" s="8">
        <v>0</v>
      </c>
    </row>
    <row r="1637" spans="2:8" ht="12.75" hidden="1">
      <c r="B1637" s="50"/>
      <c r="H1637" s="8">
        <v>0</v>
      </c>
    </row>
    <row r="1638" spans="2:8" ht="12.75" hidden="1">
      <c r="B1638" s="50"/>
      <c r="H1638" s="8">
        <v>0</v>
      </c>
    </row>
    <row r="1639" spans="2:8" ht="12.75" hidden="1">
      <c r="B1639" s="50"/>
      <c r="H1639" s="8">
        <v>0</v>
      </c>
    </row>
    <row r="1640" spans="2:8" ht="12.75" hidden="1">
      <c r="B1640" s="50"/>
      <c r="H1640" s="8">
        <v>0</v>
      </c>
    </row>
    <row r="1641" spans="2:8" ht="12.75" hidden="1">
      <c r="B1641" s="50"/>
      <c r="H1641" s="8">
        <v>0</v>
      </c>
    </row>
    <row r="1642" spans="2:8" ht="12.75" hidden="1">
      <c r="B1642" s="50"/>
      <c r="H1642" s="8">
        <v>0</v>
      </c>
    </row>
    <row r="1643" spans="2:8" ht="12.75" hidden="1">
      <c r="B1643" s="50"/>
      <c r="H1643" s="8">
        <v>0</v>
      </c>
    </row>
    <row r="1644" spans="2:8" ht="12.75" hidden="1">
      <c r="B1644" s="50"/>
      <c r="H1644" s="8">
        <v>0</v>
      </c>
    </row>
    <row r="1645" spans="2:8" ht="12.75" hidden="1">
      <c r="B1645" s="50"/>
      <c r="H1645" s="8">
        <v>0</v>
      </c>
    </row>
    <row r="1646" spans="2:8" ht="12.75" hidden="1">
      <c r="B1646" s="50"/>
      <c r="H1646" s="8">
        <v>0</v>
      </c>
    </row>
    <row r="1647" spans="2:8" ht="12.75" hidden="1">
      <c r="B1647" s="50"/>
      <c r="H1647" s="8">
        <v>0</v>
      </c>
    </row>
    <row r="1648" spans="2:8" ht="12.75" hidden="1">
      <c r="B1648" s="50"/>
      <c r="H1648" s="8">
        <v>0</v>
      </c>
    </row>
    <row r="1649" spans="2:8" ht="12.75" hidden="1">
      <c r="B1649" s="50"/>
      <c r="H1649" s="8">
        <v>0</v>
      </c>
    </row>
    <row r="1650" spans="2:8" ht="12.75" hidden="1">
      <c r="B1650" s="50"/>
      <c r="H1650" s="8">
        <v>0</v>
      </c>
    </row>
    <row r="1651" spans="2:8" ht="12.75" hidden="1">
      <c r="B1651" s="50"/>
      <c r="H1651" s="8">
        <v>0</v>
      </c>
    </row>
    <row r="1652" spans="2:8" ht="12.75" hidden="1">
      <c r="B1652" s="50"/>
      <c r="H1652" s="8">
        <v>0</v>
      </c>
    </row>
    <row r="1653" spans="2:8" ht="12.75" hidden="1">
      <c r="B1653" s="50"/>
      <c r="H1653" s="8">
        <v>0</v>
      </c>
    </row>
    <row r="1654" spans="2:8" ht="12.75" hidden="1">
      <c r="B1654" s="50"/>
      <c r="H1654" s="8">
        <v>0</v>
      </c>
    </row>
    <row r="1655" spans="2:8" ht="12.75" hidden="1">
      <c r="B1655" s="50"/>
      <c r="H1655" s="8">
        <v>0</v>
      </c>
    </row>
    <row r="1656" spans="2:8" ht="12.75" hidden="1">
      <c r="B1656" s="50"/>
      <c r="H1656" s="8">
        <v>0</v>
      </c>
    </row>
    <row r="1657" spans="2:8" ht="12.75" hidden="1">
      <c r="B1657" s="50"/>
      <c r="H1657" s="8">
        <v>0</v>
      </c>
    </row>
    <row r="1658" spans="2:8" ht="12.75" hidden="1">
      <c r="B1658" s="50"/>
      <c r="H1658" s="8">
        <v>0</v>
      </c>
    </row>
    <row r="1659" spans="2:8" ht="12.75" hidden="1">
      <c r="B1659" s="50"/>
      <c r="H1659" s="8">
        <v>0</v>
      </c>
    </row>
    <row r="1660" spans="2:8" ht="12.75" hidden="1">
      <c r="B1660" s="50"/>
      <c r="H1660" s="8">
        <v>0</v>
      </c>
    </row>
    <row r="1661" spans="2:8" ht="12.75" hidden="1">
      <c r="B1661" s="50"/>
      <c r="H1661" s="8">
        <v>0</v>
      </c>
    </row>
    <row r="1662" spans="2:8" ht="12.75" hidden="1">
      <c r="B1662" s="50"/>
      <c r="H1662" s="8">
        <v>0</v>
      </c>
    </row>
    <row r="1663" spans="2:8" ht="12.75" hidden="1">
      <c r="B1663" s="50"/>
      <c r="H1663" s="8">
        <v>0</v>
      </c>
    </row>
    <row r="1664" spans="2:8" ht="12.75" hidden="1">
      <c r="B1664" s="50"/>
      <c r="H1664" s="8">
        <v>0</v>
      </c>
    </row>
    <row r="1665" spans="2:8" ht="12.75" hidden="1">
      <c r="B1665" s="50"/>
      <c r="H1665" s="8">
        <v>0</v>
      </c>
    </row>
    <row r="1666" spans="2:8" ht="12.75" hidden="1">
      <c r="B1666" s="50"/>
      <c r="H1666" s="8">
        <v>0</v>
      </c>
    </row>
    <row r="1667" spans="2:8" ht="12.75" hidden="1">
      <c r="B1667" s="50"/>
      <c r="H1667" s="8">
        <v>0</v>
      </c>
    </row>
    <row r="1668" spans="2:8" ht="12.75" hidden="1">
      <c r="B1668" s="50"/>
      <c r="H1668" s="8">
        <v>0</v>
      </c>
    </row>
    <row r="1669" spans="2:8" ht="12.75" hidden="1">
      <c r="B1669" s="50"/>
      <c r="H1669" s="8">
        <v>0</v>
      </c>
    </row>
    <row r="1670" spans="2:8" ht="12.75" hidden="1">
      <c r="B1670" s="50"/>
      <c r="H1670" s="8">
        <v>0</v>
      </c>
    </row>
    <row r="1671" spans="2:8" ht="12.75" hidden="1">
      <c r="B1671" s="50"/>
      <c r="H1671" s="8">
        <v>0</v>
      </c>
    </row>
    <row r="1672" spans="2:8" ht="12.75" hidden="1">
      <c r="B1672" s="50"/>
      <c r="H1672" s="8">
        <v>0</v>
      </c>
    </row>
    <row r="1673" spans="2:8" ht="12.75" hidden="1">
      <c r="B1673" s="50"/>
      <c r="H1673" s="8">
        <v>0</v>
      </c>
    </row>
    <row r="1674" spans="2:8" ht="12.75" hidden="1">
      <c r="B1674" s="50"/>
      <c r="H1674" s="8">
        <v>0</v>
      </c>
    </row>
    <row r="1675" spans="2:8" ht="12.75" hidden="1">
      <c r="B1675" s="50"/>
      <c r="H1675" s="8">
        <v>0</v>
      </c>
    </row>
    <row r="1676" spans="2:8" ht="12.75" hidden="1">
      <c r="B1676" s="50"/>
      <c r="H1676" s="8">
        <v>0</v>
      </c>
    </row>
    <row r="1677" spans="2:8" ht="12.75" hidden="1">
      <c r="B1677" s="50"/>
      <c r="H1677" s="8">
        <v>0</v>
      </c>
    </row>
    <row r="1678" spans="2:8" ht="12.75" hidden="1">
      <c r="B1678" s="50"/>
      <c r="H1678" s="8">
        <v>0</v>
      </c>
    </row>
    <row r="1679" spans="2:8" ht="12.75" hidden="1">
      <c r="B1679" s="50"/>
      <c r="H1679" s="8">
        <v>0</v>
      </c>
    </row>
    <row r="1680" spans="2:8" ht="12.75" hidden="1">
      <c r="B1680" s="50"/>
      <c r="H1680" s="8">
        <v>0</v>
      </c>
    </row>
    <row r="1681" spans="2:8" ht="12.75" hidden="1">
      <c r="B1681" s="50"/>
      <c r="H1681" s="8">
        <v>0</v>
      </c>
    </row>
    <row r="1682" spans="2:8" ht="12.75" hidden="1">
      <c r="B1682" s="50"/>
      <c r="H1682" s="8">
        <v>0</v>
      </c>
    </row>
    <row r="1683" spans="2:8" ht="12.75" hidden="1">
      <c r="B1683" s="50"/>
      <c r="H1683" s="8">
        <v>0</v>
      </c>
    </row>
    <row r="1684" spans="2:8" ht="12.75" hidden="1">
      <c r="B1684" s="50"/>
      <c r="H1684" s="8">
        <v>0</v>
      </c>
    </row>
    <row r="1685" spans="2:8" ht="12.75" hidden="1">
      <c r="B1685" s="50"/>
      <c r="H1685" s="8">
        <v>0</v>
      </c>
    </row>
    <row r="1686" spans="2:8" ht="12.75" hidden="1">
      <c r="B1686" s="50"/>
      <c r="H1686" s="8">
        <v>0</v>
      </c>
    </row>
    <row r="1687" spans="2:8" ht="12.75" hidden="1">
      <c r="B1687" s="50"/>
      <c r="H1687" s="8">
        <v>0</v>
      </c>
    </row>
    <row r="1688" spans="2:8" ht="12.75" hidden="1">
      <c r="B1688" s="50"/>
      <c r="H1688" s="8">
        <v>0</v>
      </c>
    </row>
    <row r="1689" spans="2:8" ht="12.75" hidden="1">
      <c r="B1689" s="50"/>
      <c r="H1689" s="8">
        <v>0</v>
      </c>
    </row>
    <row r="1690" spans="2:8" ht="12.75" hidden="1">
      <c r="B1690" s="50"/>
      <c r="H1690" s="8">
        <v>0</v>
      </c>
    </row>
    <row r="1691" spans="2:8" ht="12.75" hidden="1">
      <c r="B1691" s="50"/>
      <c r="H1691" s="8">
        <v>0</v>
      </c>
    </row>
    <row r="1692" spans="2:8" ht="12.75" hidden="1">
      <c r="B1692" s="50"/>
      <c r="H1692" s="8">
        <v>0</v>
      </c>
    </row>
    <row r="1693" spans="2:8" ht="12.75" hidden="1">
      <c r="B1693" s="50"/>
      <c r="H1693" s="8">
        <v>0</v>
      </c>
    </row>
    <row r="1694" spans="2:8" ht="12.75" hidden="1">
      <c r="B1694" s="50"/>
      <c r="H1694" s="8">
        <v>0</v>
      </c>
    </row>
    <row r="1695" spans="2:8" ht="12.75" hidden="1">
      <c r="B1695" s="50"/>
      <c r="H1695" s="8">
        <v>0</v>
      </c>
    </row>
    <row r="1696" spans="2:8" ht="12.75" hidden="1">
      <c r="B1696" s="50"/>
      <c r="H1696" s="8">
        <v>0</v>
      </c>
    </row>
    <row r="1697" spans="2:8" ht="12.75" hidden="1">
      <c r="B1697" s="50"/>
      <c r="H1697" s="8">
        <v>0</v>
      </c>
    </row>
    <row r="1698" spans="2:8" ht="12.75" hidden="1">
      <c r="B1698" s="50"/>
      <c r="H1698" s="8">
        <v>0</v>
      </c>
    </row>
    <row r="1699" spans="2:8" ht="12.75" hidden="1">
      <c r="B1699" s="50"/>
      <c r="H1699" s="8">
        <v>0</v>
      </c>
    </row>
    <row r="1700" spans="2:8" ht="12.75" hidden="1">
      <c r="B1700" s="50"/>
      <c r="H1700" s="8">
        <v>0</v>
      </c>
    </row>
    <row r="1701" spans="2:8" ht="12.75" hidden="1">
      <c r="B1701" s="50"/>
      <c r="H1701" s="8">
        <v>0</v>
      </c>
    </row>
    <row r="1702" spans="2:8" ht="12.75" hidden="1">
      <c r="B1702" s="50"/>
      <c r="H1702" s="8">
        <v>0</v>
      </c>
    </row>
    <row r="1703" spans="2:8" ht="12.75" hidden="1">
      <c r="B1703" s="50"/>
      <c r="H1703" s="8">
        <v>0</v>
      </c>
    </row>
    <row r="1704" spans="2:8" ht="12.75" hidden="1">
      <c r="B1704" s="50"/>
      <c r="H1704" s="8">
        <v>0</v>
      </c>
    </row>
    <row r="1705" spans="2:8" ht="12.75" hidden="1">
      <c r="B1705" s="50"/>
      <c r="H1705" s="8">
        <v>0</v>
      </c>
    </row>
    <row r="1706" spans="2:8" ht="12.75" hidden="1">
      <c r="B1706" s="50"/>
      <c r="H1706" s="8">
        <v>0</v>
      </c>
    </row>
    <row r="1707" spans="2:8" ht="12.75" hidden="1">
      <c r="B1707" s="50"/>
      <c r="H1707" s="8">
        <v>0</v>
      </c>
    </row>
    <row r="1708" spans="2:8" ht="12.75" hidden="1">
      <c r="B1708" s="50"/>
      <c r="H1708" s="8">
        <v>0</v>
      </c>
    </row>
    <row r="1709" spans="2:8" ht="12.75" hidden="1">
      <c r="B1709" s="50"/>
      <c r="H1709" s="8">
        <v>0</v>
      </c>
    </row>
    <row r="1710" spans="2:8" ht="12.75" hidden="1">
      <c r="B1710" s="50"/>
      <c r="H1710" s="8">
        <v>0</v>
      </c>
    </row>
    <row r="1711" spans="2:8" ht="12.75" hidden="1">
      <c r="B1711" s="50"/>
      <c r="H1711" s="8">
        <v>0</v>
      </c>
    </row>
    <row r="1712" spans="2:8" ht="12.75" hidden="1">
      <c r="B1712" s="50"/>
      <c r="H1712" s="8">
        <v>0</v>
      </c>
    </row>
    <row r="1713" spans="2:8" ht="12.75" hidden="1">
      <c r="B1713" s="50"/>
      <c r="H1713" s="8">
        <v>0</v>
      </c>
    </row>
    <row r="1714" spans="2:8" ht="12.75" hidden="1">
      <c r="B1714" s="50"/>
      <c r="H1714" s="8">
        <v>0</v>
      </c>
    </row>
    <row r="1715" spans="2:8" ht="12.75" hidden="1">
      <c r="B1715" s="50"/>
      <c r="H1715" s="8">
        <v>0</v>
      </c>
    </row>
    <row r="1716" spans="2:8" ht="12.75" hidden="1">
      <c r="B1716" s="50"/>
      <c r="H1716" s="8">
        <v>0</v>
      </c>
    </row>
    <row r="1717" spans="2:8" ht="12.75" hidden="1">
      <c r="B1717" s="50"/>
      <c r="H1717" s="8">
        <v>0</v>
      </c>
    </row>
    <row r="1718" spans="2:8" ht="12.75" hidden="1">
      <c r="B1718" s="50"/>
      <c r="H1718" s="8">
        <v>0</v>
      </c>
    </row>
    <row r="1719" spans="2:8" ht="12.75" hidden="1">
      <c r="B1719" s="50"/>
      <c r="H1719" s="8">
        <v>0</v>
      </c>
    </row>
    <row r="1720" spans="2:8" ht="12.75" hidden="1">
      <c r="B1720" s="50"/>
      <c r="H1720" s="8">
        <v>0</v>
      </c>
    </row>
    <row r="1721" spans="2:8" ht="12.75" hidden="1">
      <c r="B1721" s="50"/>
      <c r="H1721" s="8">
        <v>0</v>
      </c>
    </row>
    <row r="1722" spans="2:8" ht="12.75" hidden="1">
      <c r="B1722" s="50"/>
      <c r="H1722" s="8">
        <v>0</v>
      </c>
    </row>
    <row r="1723" spans="2:8" ht="12.75" hidden="1">
      <c r="B1723" s="50"/>
      <c r="H1723" s="8">
        <v>0</v>
      </c>
    </row>
    <row r="1724" spans="2:8" ht="12.75" hidden="1">
      <c r="B1724" s="50"/>
      <c r="H1724" s="8">
        <v>0</v>
      </c>
    </row>
    <row r="1725" spans="2:8" ht="12.75" hidden="1">
      <c r="B1725" s="50"/>
      <c r="H1725" s="8">
        <v>0</v>
      </c>
    </row>
    <row r="1726" spans="2:8" ht="12.75" hidden="1">
      <c r="B1726" s="50"/>
      <c r="H1726" s="8">
        <v>0</v>
      </c>
    </row>
    <row r="1727" spans="2:8" ht="12.75" hidden="1">
      <c r="B1727" s="50"/>
      <c r="H1727" s="8">
        <v>0</v>
      </c>
    </row>
    <row r="1728" spans="2:8" ht="12.75" hidden="1">
      <c r="B1728" s="50"/>
      <c r="H1728" s="8">
        <v>0</v>
      </c>
    </row>
    <row r="1729" spans="2:8" ht="12.75" hidden="1">
      <c r="B1729" s="50"/>
      <c r="H1729" s="8">
        <v>0</v>
      </c>
    </row>
    <row r="1730" spans="2:8" ht="12.75" hidden="1">
      <c r="B1730" s="50"/>
      <c r="H1730" s="8">
        <v>0</v>
      </c>
    </row>
    <row r="1731" spans="2:8" ht="12.75" hidden="1">
      <c r="B1731" s="50"/>
      <c r="H1731" s="8">
        <v>0</v>
      </c>
    </row>
    <row r="1732" spans="2:8" ht="12.75" hidden="1">
      <c r="B1732" s="50"/>
      <c r="H1732" s="8">
        <v>0</v>
      </c>
    </row>
    <row r="1733" spans="2:8" ht="12.75" hidden="1">
      <c r="B1733" s="50"/>
      <c r="H1733" s="8">
        <v>0</v>
      </c>
    </row>
    <row r="1734" spans="2:8" ht="12.75" hidden="1">
      <c r="B1734" s="50"/>
      <c r="H1734" s="8">
        <v>0</v>
      </c>
    </row>
    <row r="1735" spans="2:8" ht="12.75" hidden="1">
      <c r="B1735" s="50"/>
      <c r="H1735" s="8">
        <v>0</v>
      </c>
    </row>
    <row r="1736" spans="2:8" ht="12.75" hidden="1">
      <c r="B1736" s="50"/>
      <c r="H1736" s="8">
        <v>0</v>
      </c>
    </row>
    <row r="1737" spans="2:8" ht="12.75" hidden="1">
      <c r="B1737" s="50"/>
      <c r="H1737" s="8">
        <v>0</v>
      </c>
    </row>
    <row r="1738" spans="2:8" ht="12.75" hidden="1">
      <c r="B1738" s="50"/>
      <c r="H1738" s="8">
        <v>0</v>
      </c>
    </row>
    <row r="1739" spans="2:8" ht="12.75" hidden="1">
      <c r="B1739" s="50"/>
      <c r="H1739" s="8">
        <v>0</v>
      </c>
    </row>
    <row r="1740" spans="2:8" ht="12.75" hidden="1">
      <c r="B1740" s="50"/>
      <c r="H1740" s="8">
        <v>0</v>
      </c>
    </row>
    <row r="1741" spans="2:8" ht="12.75" hidden="1">
      <c r="B1741" s="50"/>
      <c r="H1741" s="8">
        <v>0</v>
      </c>
    </row>
    <row r="1742" spans="2:8" ht="12.75" hidden="1">
      <c r="B1742" s="50"/>
      <c r="H1742" s="8">
        <v>0</v>
      </c>
    </row>
    <row r="1743" spans="2:8" ht="12.75" hidden="1">
      <c r="B1743" s="50"/>
      <c r="H1743" s="8">
        <v>0</v>
      </c>
    </row>
    <row r="1744" spans="2:8" ht="12.75" hidden="1">
      <c r="B1744" s="50"/>
      <c r="H1744" s="8">
        <v>0</v>
      </c>
    </row>
    <row r="1745" spans="2:8" ht="12.75" hidden="1">
      <c r="B1745" s="50"/>
      <c r="H1745" s="8">
        <v>0</v>
      </c>
    </row>
    <row r="1746" spans="2:8" ht="12.75" hidden="1">
      <c r="B1746" s="50"/>
      <c r="H1746" s="8">
        <v>0</v>
      </c>
    </row>
    <row r="1747" spans="2:8" ht="12.75" hidden="1">
      <c r="B1747" s="50"/>
      <c r="H1747" s="8">
        <v>0</v>
      </c>
    </row>
    <row r="1748" spans="2:8" ht="12.75" hidden="1">
      <c r="B1748" s="50"/>
      <c r="H1748" s="8">
        <v>0</v>
      </c>
    </row>
    <row r="1749" spans="2:8" ht="12.75" hidden="1">
      <c r="B1749" s="50"/>
      <c r="H1749" s="8">
        <v>0</v>
      </c>
    </row>
    <row r="1750" spans="2:8" ht="12.75" hidden="1">
      <c r="B1750" s="50"/>
      <c r="H1750" s="8">
        <v>0</v>
      </c>
    </row>
    <row r="1751" spans="2:8" ht="12.75" hidden="1">
      <c r="B1751" s="50"/>
      <c r="H1751" s="8">
        <v>0</v>
      </c>
    </row>
    <row r="1752" spans="2:8" ht="12.75" hidden="1">
      <c r="B1752" s="50"/>
      <c r="H1752" s="8">
        <v>0</v>
      </c>
    </row>
    <row r="1753" spans="2:8" ht="12.75" hidden="1">
      <c r="B1753" s="50"/>
      <c r="H1753" s="8">
        <v>0</v>
      </c>
    </row>
    <row r="1754" spans="2:8" ht="12.75" hidden="1">
      <c r="B1754" s="50"/>
      <c r="H1754" s="8">
        <v>0</v>
      </c>
    </row>
    <row r="1755" spans="2:8" ht="12.75" hidden="1">
      <c r="B1755" s="50"/>
      <c r="H1755" s="8">
        <v>0</v>
      </c>
    </row>
    <row r="1756" spans="2:8" ht="12.75" hidden="1">
      <c r="B1756" s="50"/>
      <c r="H1756" s="15">
        <v>0</v>
      </c>
    </row>
    <row r="1757" spans="2:8" ht="13.5" hidden="1" thickBot="1">
      <c r="B1757" s="50"/>
      <c r="H1757" s="13">
        <v>0</v>
      </c>
    </row>
    <row r="1758" spans="2:8" ht="13.5" hidden="1" thickBot="1">
      <c r="B1758" s="336"/>
      <c r="H1758" s="11"/>
    </row>
    <row r="1759" spans="2:8" ht="13.5" hidden="1" thickBot="1">
      <c r="B1759" s="14" t="e">
        <v>#REF!</v>
      </c>
      <c r="H1759" s="11"/>
    </row>
    <row r="1760" spans="2:8" ht="12.75" hidden="1">
      <c r="B1760" s="337"/>
      <c r="H1760" s="11"/>
    </row>
    <row r="1761" spans="1:9" ht="13.5" hidden="1" thickBot="1">
      <c r="A1761" s="3"/>
      <c r="B1761" s="14"/>
      <c r="C1761" s="3"/>
      <c r="D1761" s="3"/>
      <c r="E1761" s="3"/>
      <c r="F1761" s="36"/>
      <c r="G1761" s="36"/>
      <c r="H1761" s="13"/>
      <c r="I1761" s="7"/>
    </row>
    <row r="1762" ht="12.75" hidden="1">
      <c r="B1762" s="50"/>
    </row>
    <row r="1763" spans="2:5" ht="12.75" hidden="1">
      <c r="B1763" s="50">
        <v>0</v>
      </c>
      <c r="C1763" s="1" t="s">
        <v>0</v>
      </c>
      <c r="E1763" s="1" t="s">
        <v>2</v>
      </c>
    </row>
    <row r="1764" spans="2:5" ht="12.75" hidden="1">
      <c r="B1764" s="50">
        <v>0</v>
      </c>
      <c r="C1764" s="1" t="s">
        <v>1</v>
      </c>
      <c r="E1764" s="1" t="s">
        <v>2</v>
      </c>
    </row>
    <row r="1765" ht="12.75" hidden="1">
      <c r="B1765" s="50"/>
    </row>
    <row r="1766" ht="12.75" hidden="1">
      <c r="B1766" s="50"/>
    </row>
    <row r="1767" ht="12.75" hidden="1">
      <c r="B1767" s="50">
        <v>0</v>
      </c>
    </row>
    <row r="1768" ht="12.75" hidden="1">
      <c r="B1768" s="50">
        <v>0</v>
      </c>
    </row>
    <row r="1769" ht="12.75" hidden="1">
      <c r="B1769" s="50">
        <v>0</v>
      </c>
    </row>
    <row r="1770" ht="12.75" hidden="1">
      <c r="B1770" s="50">
        <v>0</v>
      </c>
    </row>
    <row r="1771" ht="12.75" hidden="1">
      <c r="B1771" s="50">
        <v>0</v>
      </c>
    </row>
    <row r="1772" ht="12.75" hidden="1">
      <c r="B1772" s="50">
        <v>0</v>
      </c>
    </row>
    <row r="1773" ht="12.75" hidden="1">
      <c r="B1773" s="50">
        <v>0</v>
      </c>
    </row>
    <row r="1774" ht="12.75" hidden="1">
      <c r="B1774" s="50">
        <v>0</v>
      </c>
    </row>
    <row r="1775" ht="12.75" hidden="1">
      <c r="B1775" s="50">
        <v>0</v>
      </c>
    </row>
    <row r="1776" ht="12.75" hidden="1">
      <c r="B1776" s="50">
        <v>0</v>
      </c>
    </row>
    <row r="1777" ht="12.75" hidden="1">
      <c r="B1777" s="50">
        <v>0</v>
      </c>
    </row>
    <row r="1778" ht="12.75" hidden="1">
      <c r="B1778" s="50">
        <v>0</v>
      </c>
    </row>
    <row r="1779" ht="12.75" hidden="1">
      <c r="B1779" s="50">
        <v>0</v>
      </c>
    </row>
    <row r="1780" ht="12.75" hidden="1">
      <c r="B1780" s="50">
        <v>0</v>
      </c>
    </row>
    <row r="1781" ht="12.75" hidden="1">
      <c r="B1781" s="50"/>
    </row>
    <row r="1782" ht="13.5" hidden="1" thickBot="1">
      <c r="B1782" s="14"/>
    </row>
    <row r="1783" ht="13.5" hidden="1" thickBot="1">
      <c r="B1783" s="338"/>
    </row>
    <row r="1784" ht="12.75">
      <c r="B1784" s="50"/>
    </row>
    <row r="1785" spans="1:13" s="239" customFormat="1" ht="12.75">
      <c r="A1785" s="339"/>
      <c r="B1785" s="340"/>
      <c r="C1785" s="339"/>
      <c r="D1785" s="339"/>
      <c r="E1785" s="339"/>
      <c r="F1785" s="341"/>
      <c r="G1785" s="341"/>
      <c r="H1785" s="297"/>
      <c r="I1785" s="342"/>
      <c r="M1785" s="343"/>
    </row>
    <row r="1786" spans="1:13" s="309" customFormat="1" ht="12.75">
      <c r="A1786" s="304"/>
      <c r="B1786" s="344"/>
      <c r="C1786" s="304"/>
      <c r="D1786" s="345" t="s">
        <v>822</v>
      </c>
      <c r="E1786" s="304"/>
      <c r="F1786" s="307"/>
      <c r="G1786" s="307"/>
      <c r="H1786" s="310"/>
      <c r="I1786" s="346"/>
      <c r="M1786" s="347"/>
    </row>
    <row r="1787" spans="1:11" s="312" customFormat="1" ht="12.75">
      <c r="A1787" s="345" t="s">
        <v>848</v>
      </c>
      <c r="B1787" s="310"/>
      <c r="C1787" s="348"/>
      <c r="D1787" s="345"/>
      <c r="E1787" s="345"/>
      <c r="F1787" s="349"/>
      <c r="G1787" s="349"/>
      <c r="H1787" s="310"/>
      <c r="I1787" s="350"/>
      <c r="K1787" s="351"/>
    </row>
    <row r="1788" spans="1:11" s="312" customFormat="1" ht="12.75">
      <c r="A1788" s="345"/>
      <c r="B1788" s="310"/>
      <c r="C1788" s="345"/>
      <c r="D1788" s="345"/>
      <c r="E1788" s="345" t="s">
        <v>876</v>
      </c>
      <c r="F1788" s="349"/>
      <c r="G1788" s="349"/>
      <c r="H1788" s="310"/>
      <c r="I1788" s="350"/>
      <c r="K1788" s="351"/>
    </row>
    <row r="1789" spans="1:13" s="312" customFormat="1" ht="12.75">
      <c r="A1789" s="345"/>
      <c r="B1789" s="352">
        <v>-1179917</v>
      </c>
      <c r="C1789" s="310" t="s">
        <v>849</v>
      </c>
      <c r="D1789" s="345"/>
      <c r="E1789" s="345" t="s">
        <v>853</v>
      </c>
      <c r="F1789" s="349"/>
      <c r="G1789" s="349"/>
      <c r="H1789" s="310">
        <v>1179917</v>
      </c>
      <c r="I1789" s="353">
        <v>2475</v>
      </c>
      <c r="K1789" s="354"/>
      <c r="M1789" s="355">
        <v>476.7341414141414</v>
      </c>
    </row>
    <row r="1790" spans="1:13" s="312" customFormat="1" ht="12.75">
      <c r="A1790" s="345"/>
      <c r="B1790" s="310">
        <v>17888</v>
      </c>
      <c r="C1790" s="345" t="s">
        <v>851</v>
      </c>
      <c r="D1790" s="345"/>
      <c r="E1790" s="345"/>
      <c r="F1790" s="349"/>
      <c r="G1790" s="349" t="s">
        <v>215</v>
      </c>
      <c r="H1790" s="310">
        <v>1162029</v>
      </c>
      <c r="I1790" s="353">
        <v>36.88247422680412</v>
      </c>
      <c r="K1790" s="354"/>
      <c r="M1790" s="310">
        <v>485</v>
      </c>
    </row>
    <row r="1791" spans="1:13" s="312" customFormat="1" ht="12.75">
      <c r="A1791" s="345"/>
      <c r="B1791" s="352">
        <v>-1162029</v>
      </c>
      <c r="C1791" s="348" t="s">
        <v>852</v>
      </c>
      <c r="D1791" s="345"/>
      <c r="E1791" s="345"/>
      <c r="F1791" s="349"/>
      <c r="G1791" s="349" t="s">
        <v>215</v>
      </c>
      <c r="H1791" s="310">
        <v>0</v>
      </c>
      <c r="I1791" s="353">
        <v>-2395.9360824742266</v>
      </c>
      <c r="K1791" s="351"/>
      <c r="M1791" s="310">
        <v>485</v>
      </c>
    </row>
    <row r="1792" spans="2:8" ht="12.75" hidden="1">
      <c r="B1792" s="50"/>
      <c r="H1792" s="8">
        <v>0</v>
      </c>
    </row>
    <row r="1793" spans="2:8" ht="12.75" hidden="1">
      <c r="B1793" s="50"/>
      <c r="H1793" s="8">
        <v>0</v>
      </c>
    </row>
    <row r="1794" spans="2:8" ht="12.75" hidden="1">
      <c r="B1794" s="50"/>
      <c r="H1794" s="8">
        <v>0</v>
      </c>
    </row>
    <row r="1795" spans="2:8" ht="12.75" hidden="1">
      <c r="B1795" s="50"/>
      <c r="H1795" s="8">
        <v>0</v>
      </c>
    </row>
    <row r="1796" spans="2:8" ht="12.75" hidden="1">
      <c r="B1796" s="50"/>
      <c r="H1796" s="8">
        <v>0</v>
      </c>
    </row>
    <row r="1797" spans="2:8" ht="12.75" hidden="1">
      <c r="B1797" s="50"/>
      <c r="H1797" s="8">
        <v>0</v>
      </c>
    </row>
    <row r="1798" spans="2:8" ht="12.75" hidden="1">
      <c r="B1798" s="50"/>
      <c r="H1798" s="8">
        <v>0</v>
      </c>
    </row>
    <row r="1799" spans="2:8" ht="12.75" hidden="1">
      <c r="B1799" s="50"/>
      <c r="H1799" s="8">
        <v>0</v>
      </c>
    </row>
    <row r="1800" spans="2:8" ht="12.75" hidden="1">
      <c r="B1800" s="50"/>
      <c r="H1800" s="8">
        <v>0</v>
      </c>
    </row>
    <row r="1801" spans="2:8" ht="12.75" hidden="1">
      <c r="B1801" s="50"/>
      <c r="H1801" s="8">
        <v>0</v>
      </c>
    </row>
    <row r="1802" spans="2:8" ht="12.75" hidden="1">
      <c r="B1802" s="50"/>
      <c r="H1802" s="8">
        <v>0</v>
      </c>
    </row>
    <row r="1803" spans="2:8" ht="12.75" hidden="1">
      <c r="B1803" s="50"/>
      <c r="H1803" s="8">
        <v>0</v>
      </c>
    </row>
    <row r="1804" spans="2:8" ht="12.75" hidden="1">
      <c r="B1804" s="50"/>
      <c r="H1804" s="8">
        <v>0</v>
      </c>
    </row>
    <row r="1805" spans="2:8" ht="12.75" hidden="1">
      <c r="B1805" s="50"/>
      <c r="H1805" s="15">
        <v>0</v>
      </c>
    </row>
    <row r="1806" spans="2:8" ht="13.5" hidden="1" thickBot="1">
      <c r="B1806" s="50"/>
      <c r="H1806" s="13">
        <v>0</v>
      </c>
    </row>
    <row r="1807" spans="2:8" ht="13.5" hidden="1" thickBot="1">
      <c r="B1807" s="336"/>
      <c r="H1807" s="11"/>
    </row>
    <row r="1808" spans="2:8" ht="13.5" hidden="1" thickBot="1">
      <c r="B1808" s="14" t="e">
        <v>#REF!</v>
      </c>
      <c r="H1808" s="11"/>
    </row>
    <row r="1809" spans="2:8" ht="12.75" hidden="1">
      <c r="B1809" s="337"/>
      <c r="H1809" s="11"/>
    </row>
    <row r="1810" spans="1:9" ht="13.5" hidden="1" thickBot="1">
      <c r="A1810" s="3"/>
      <c r="B1810" s="14"/>
      <c r="C1810" s="3"/>
      <c r="D1810" s="3"/>
      <c r="E1810" s="3"/>
      <c r="F1810" s="36"/>
      <c r="G1810" s="36"/>
      <c r="H1810" s="13"/>
      <c r="I1810" s="7"/>
    </row>
    <row r="1811" ht="12.75" hidden="1">
      <c r="B1811" s="50"/>
    </row>
    <row r="1812" spans="2:5" ht="12.75" hidden="1">
      <c r="B1812" s="50">
        <v>0</v>
      </c>
      <c r="C1812" s="1" t="s">
        <v>0</v>
      </c>
      <c r="E1812" s="1" t="s">
        <v>2</v>
      </c>
    </row>
    <row r="1813" spans="2:5" ht="12.75" hidden="1">
      <c r="B1813" s="50">
        <v>0</v>
      </c>
      <c r="C1813" s="1" t="s">
        <v>1</v>
      </c>
      <c r="E1813" s="1" t="s">
        <v>2</v>
      </c>
    </row>
    <row r="1814" ht="12.75" hidden="1">
      <c r="B1814" s="50"/>
    </row>
    <row r="1815" ht="12.75" hidden="1">
      <c r="B1815" s="50"/>
    </row>
    <row r="1816" ht="12.75" hidden="1">
      <c r="B1816" s="50">
        <v>0</v>
      </c>
    </row>
    <row r="1817" ht="12.75" hidden="1">
      <c r="B1817" s="50">
        <v>0</v>
      </c>
    </row>
    <row r="1818" ht="12.75" hidden="1">
      <c r="B1818" s="50">
        <v>0</v>
      </c>
    </row>
    <row r="1819" ht="12.75" hidden="1">
      <c r="B1819" s="50">
        <v>0</v>
      </c>
    </row>
    <row r="1820" ht="12.75" hidden="1">
      <c r="B1820" s="50">
        <v>0</v>
      </c>
    </row>
    <row r="1821" ht="12.75" hidden="1">
      <c r="B1821" s="50">
        <v>0</v>
      </c>
    </row>
    <row r="1822" ht="12.75" hidden="1">
      <c r="B1822" s="50">
        <v>0</v>
      </c>
    </row>
    <row r="1823" ht="12.75" hidden="1">
      <c r="B1823" s="50">
        <v>0</v>
      </c>
    </row>
    <row r="1824" ht="12.75" hidden="1">
      <c r="B1824" s="50">
        <v>0</v>
      </c>
    </row>
    <row r="1825" ht="12.75" hidden="1">
      <c r="B1825" s="50">
        <v>0</v>
      </c>
    </row>
    <row r="1826" ht="12.75" hidden="1">
      <c r="B1826" s="50">
        <v>0</v>
      </c>
    </row>
    <row r="1827" ht="12.75" hidden="1">
      <c r="B1827" s="50">
        <v>0</v>
      </c>
    </row>
    <row r="1828" ht="12.75" hidden="1">
      <c r="B1828" s="50">
        <v>0</v>
      </c>
    </row>
    <row r="1829" ht="12.75" hidden="1">
      <c r="B1829" s="50">
        <v>0</v>
      </c>
    </row>
    <row r="1830" ht="12.75" hidden="1">
      <c r="B1830" s="50"/>
    </row>
    <row r="1831" ht="13.5" hidden="1" thickBot="1">
      <c r="B1831" s="14"/>
    </row>
    <row r="1832" ht="13.5" hidden="1" thickBot="1">
      <c r="B1832" s="338"/>
    </row>
    <row r="1833" ht="12.75">
      <c r="B1833" s="50"/>
    </row>
    <row r="1834" spans="1:13" s="239" customFormat="1" ht="12.75">
      <c r="A1834" s="339"/>
      <c r="B1834" s="340"/>
      <c r="C1834" s="339"/>
      <c r="D1834" s="339"/>
      <c r="E1834" s="339"/>
      <c r="F1834" s="341"/>
      <c r="G1834" s="341"/>
      <c r="H1834" s="297"/>
      <c r="I1834" s="342"/>
      <c r="M1834" s="343"/>
    </row>
    <row r="1835" spans="1:13" s="424" customFormat="1" ht="12.75">
      <c r="A1835" s="420"/>
      <c r="B1835" s="446"/>
      <c r="C1835" s="420"/>
      <c r="D1835" s="286" t="s">
        <v>846</v>
      </c>
      <c r="E1835" s="420"/>
      <c r="F1835" s="423"/>
      <c r="G1835" s="423"/>
      <c r="H1835" s="287"/>
      <c r="I1835" s="447"/>
      <c r="M1835" s="448"/>
    </row>
    <row r="1836" spans="1:11" s="291" customFormat="1" ht="12.75">
      <c r="A1836" s="286" t="s">
        <v>848</v>
      </c>
      <c r="B1836" s="287"/>
      <c r="C1836" s="449"/>
      <c r="D1836" s="286"/>
      <c r="E1836" s="286"/>
      <c r="F1836" s="288"/>
      <c r="G1836" s="288"/>
      <c r="H1836" s="287"/>
      <c r="I1836" s="450"/>
      <c r="K1836" s="451"/>
    </row>
    <row r="1837" spans="1:11" s="291" customFormat="1" ht="12.75">
      <c r="A1837" s="286"/>
      <c r="B1837" s="287"/>
      <c r="C1837" s="286"/>
      <c r="D1837" s="286"/>
      <c r="E1837" s="286" t="s">
        <v>854</v>
      </c>
      <c r="F1837" s="288"/>
      <c r="G1837" s="288"/>
      <c r="H1837" s="287"/>
      <c r="I1837" s="450"/>
      <c r="K1837" s="451"/>
    </row>
    <row r="1838" spans="1:13" s="291" customFormat="1" ht="12.75">
      <c r="A1838" s="286"/>
      <c r="B1838" s="452">
        <v>-655957</v>
      </c>
      <c r="C1838" s="287" t="s">
        <v>849</v>
      </c>
      <c r="D1838" s="286"/>
      <c r="E1838" s="286" t="s">
        <v>855</v>
      </c>
      <c r="F1838" s="288"/>
      <c r="G1838" s="288"/>
      <c r="H1838" s="287">
        <v>655957</v>
      </c>
      <c r="I1838" s="453">
        <v>1000</v>
      </c>
      <c r="K1838" s="454"/>
      <c r="M1838" s="455">
        <v>655.957</v>
      </c>
    </row>
    <row r="1839" spans="1:13" s="291" customFormat="1" ht="12.75">
      <c r="A1839" s="286"/>
      <c r="B1839" s="287">
        <v>11925</v>
      </c>
      <c r="C1839" s="286" t="s">
        <v>851</v>
      </c>
      <c r="D1839" s="286"/>
      <c r="E1839" s="286"/>
      <c r="F1839" s="288"/>
      <c r="G1839" s="288" t="s">
        <v>215</v>
      </c>
      <c r="H1839" s="287">
        <v>644032</v>
      </c>
      <c r="I1839" s="453">
        <v>18.178353658536587</v>
      </c>
      <c r="K1839" s="454"/>
      <c r="M1839" s="287">
        <v>656</v>
      </c>
    </row>
    <row r="1840" spans="1:13" s="291" customFormat="1" ht="12.75">
      <c r="A1840" s="286"/>
      <c r="B1840" s="452">
        <v>-644032</v>
      </c>
      <c r="C1840" s="449" t="s">
        <v>852</v>
      </c>
      <c r="D1840" s="286"/>
      <c r="E1840" s="286"/>
      <c r="F1840" s="288"/>
      <c r="G1840" s="288" t="s">
        <v>215</v>
      </c>
      <c r="H1840" s="287">
        <v>0</v>
      </c>
      <c r="I1840" s="453">
        <v>-981.7560975609756</v>
      </c>
      <c r="K1840" s="451"/>
      <c r="M1840" s="287">
        <v>656</v>
      </c>
    </row>
    <row r="1841" spans="2:8" ht="12.75" hidden="1">
      <c r="B1841" s="50"/>
      <c r="H1841" s="8">
        <v>0</v>
      </c>
    </row>
    <row r="1842" spans="2:8" ht="12.75" hidden="1">
      <c r="B1842" s="50"/>
      <c r="H1842" s="8">
        <v>0</v>
      </c>
    </row>
    <row r="1843" spans="2:8" ht="12.75" hidden="1">
      <c r="B1843" s="50"/>
      <c r="H1843" s="8">
        <v>0</v>
      </c>
    </row>
    <row r="1844" spans="2:8" ht="12.75" hidden="1">
      <c r="B1844" s="50"/>
      <c r="H1844" s="8">
        <v>0</v>
      </c>
    </row>
    <row r="1845" spans="2:8" ht="12.75" hidden="1">
      <c r="B1845" s="50"/>
      <c r="H1845" s="8">
        <v>0</v>
      </c>
    </row>
    <row r="1846" spans="2:8" ht="12.75" hidden="1">
      <c r="B1846" s="50"/>
      <c r="H1846" s="8">
        <v>0</v>
      </c>
    </row>
    <row r="1847" spans="2:8" ht="12.75" hidden="1">
      <c r="B1847" s="50"/>
      <c r="H1847" s="8">
        <v>0</v>
      </c>
    </row>
    <row r="1848" spans="2:8" ht="12.75" hidden="1">
      <c r="B1848" s="50"/>
      <c r="H1848" s="8">
        <v>0</v>
      </c>
    </row>
    <row r="1849" spans="2:8" ht="12.75" hidden="1">
      <c r="B1849" s="50"/>
      <c r="H1849" s="8">
        <v>0</v>
      </c>
    </row>
    <row r="1850" spans="2:8" ht="12.75" hidden="1">
      <c r="B1850" s="50"/>
      <c r="H1850" s="8">
        <v>0</v>
      </c>
    </row>
    <row r="1851" spans="2:8" ht="12.75" hidden="1">
      <c r="B1851" s="50"/>
      <c r="H1851" s="8">
        <v>0</v>
      </c>
    </row>
    <row r="1852" spans="2:8" ht="12.75" hidden="1">
      <c r="B1852" s="50"/>
      <c r="H1852" s="8">
        <v>0</v>
      </c>
    </row>
    <row r="1853" spans="2:8" ht="12.75" hidden="1">
      <c r="B1853" s="50"/>
      <c r="H1853" s="8">
        <v>0</v>
      </c>
    </row>
    <row r="1854" spans="2:8" ht="12.75" hidden="1">
      <c r="B1854" s="50"/>
      <c r="H1854" s="15">
        <v>0</v>
      </c>
    </row>
    <row r="1855" spans="2:8" ht="13.5" hidden="1" thickBot="1">
      <c r="B1855" s="50"/>
      <c r="H1855" s="13">
        <v>0</v>
      </c>
    </row>
    <row r="1856" spans="2:8" ht="13.5" hidden="1" thickBot="1">
      <c r="B1856" s="336"/>
      <c r="H1856" s="11"/>
    </row>
    <row r="1857" spans="2:8" ht="13.5" hidden="1" thickBot="1">
      <c r="B1857" s="14" t="e">
        <v>#REF!</v>
      </c>
      <c r="H1857" s="11"/>
    </row>
    <row r="1858" spans="2:8" ht="12.75" hidden="1">
      <c r="B1858" s="337"/>
      <c r="H1858" s="11"/>
    </row>
    <row r="1859" spans="1:9" ht="13.5" hidden="1" thickBot="1">
      <c r="A1859" s="3"/>
      <c r="B1859" s="14"/>
      <c r="C1859" s="3"/>
      <c r="D1859" s="3"/>
      <c r="E1859" s="3"/>
      <c r="F1859" s="36"/>
      <c r="G1859" s="36"/>
      <c r="H1859" s="13"/>
      <c r="I1859" s="7"/>
    </row>
    <row r="1860" ht="12.75" hidden="1">
      <c r="B1860" s="50"/>
    </row>
    <row r="1861" spans="2:5" ht="12.75" hidden="1">
      <c r="B1861" s="50">
        <v>0</v>
      </c>
      <c r="C1861" s="1" t="s">
        <v>0</v>
      </c>
      <c r="E1861" s="1" t="s">
        <v>2</v>
      </c>
    </row>
    <row r="1862" spans="2:5" ht="12.75" hidden="1">
      <c r="B1862" s="50">
        <v>0</v>
      </c>
      <c r="C1862" s="1" t="s">
        <v>1</v>
      </c>
      <c r="E1862" s="1" t="s">
        <v>2</v>
      </c>
    </row>
    <row r="1863" ht="12.75" hidden="1">
      <c r="B1863" s="50"/>
    </row>
    <row r="1864" ht="12.75" hidden="1">
      <c r="B1864" s="50"/>
    </row>
    <row r="1865" ht="12.75" hidden="1">
      <c r="B1865" s="50">
        <v>0</v>
      </c>
    </row>
    <row r="1866" ht="12.75" hidden="1">
      <c r="B1866" s="50">
        <v>0</v>
      </c>
    </row>
    <row r="1867" ht="12.75" hidden="1">
      <c r="B1867" s="50">
        <v>0</v>
      </c>
    </row>
    <row r="1868" ht="12.75" hidden="1">
      <c r="B1868" s="50">
        <v>0</v>
      </c>
    </row>
    <row r="1869" ht="12.75" hidden="1">
      <c r="B1869" s="50">
        <v>0</v>
      </c>
    </row>
    <row r="1870" ht="12.75" hidden="1">
      <c r="B1870" s="50">
        <v>0</v>
      </c>
    </row>
    <row r="1871" ht="12.75" hidden="1">
      <c r="B1871" s="50">
        <v>0</v>
      </c>
    </row>
    <row r="1872" ht="12.75" hidden="1">
      <c r="B1872" s="50">
        <v>0</v>
      </c>
    </row>
    <row r="1873" ht="12.75" hidden="1">
      <c r="B1873" s="50">
        <v>0</v>
      </c>
    </row>
    <row r="1874" ht="12.75" hidden="1">
      <c r="B1874" s="50">
        <v>0</v>
      </c>
    </row>
    <row r="1875" ht="12.75" hidden="1">
      <c r="B1875" s="50">
        <v>0</v>
      </c>
    </row>
    <row r="1876" ht="12.75" hidden="1">
      <c r="B1876" s="50">
        <v>0</v>
      </c>
    </row>
    <row r="1877" ht="12.75" hidden="1">
      <c r="B1877" s="50">
        <v>0</v>
      </c>
    </row>
    <row r="1878" ht="12.75" hidden="1">
      <c r="B1878" s="50">
        <v>0</v>
      </c>
    </row>
    <row r="1879" ht="12.75" hidden="1">
      <c r="B1879" s="50"/>
    </row>
    <row r="1880" ht="13.5" hidden="1" thickBot="1">
      <c r="B1880" s="14"/>
    </row>
    <row r="1881" ht="13.5" hidden="1" thickBot="1">
      <c r="B1881" s="338"/>
    </row>
    <row r="1882" ht="12.75">
      <c r="B1882" s="50"/>
    </row>
    <row r="1883" spans="2:13" ht="12.75" hidden="1">
      <c r="B1883" s="50"/>
      <c r="H1883" s="8">
        <v>0</v>
      </c>
      <c r="I1883" s="30">
        <v>0</v>
      </c>
      <c r="M1883" s="2">
        <v>500</v>
      </c>
    </row>
    <row r="1884" spans="3:13" ht="12.75" hidden="1">
      <c r="C1884" s="20"/>
      <c r="D1884" s="20"/>
      <c r="F1884" s="54"/>
      <c r="H1884" s="8">
        <v>0</v>
      </c>
      <c r="I1884" s="30">
        <v>0</v>
      </c>
      <c r="M1884" s="2">
        <v>470</v>
      </c>
    </row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/>
    <row r="3223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07"/>
  <sheetViews>
    <sheetView workbookViewId="0" topLeftCell="A1">
      <pane ySplit="5" topLeftCell="BM1618" activePane="bottomLeft" state="frozen"/>
      <selection pane="topLeft" activeCell="A1" sqref="A1"/>
      <selection pane="bottomLeft" activeCell="M1622" sqref="M1622:M1624"/>
    </sheetView>
  </sheetViews>
  <sheetFormatPr defaultColWidth="9.140625" defaultRowHeight="12.75" zeroHeight="1"/>
  <cols>
    <col min="1" max="1" width="5.140625" style="1" customWidth="1"/>
    <col min="2" max="2" width="12.42187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5" customWidth="1"/>
    <col min="7" max="7" width="6.8515625" style="35" customWidth="1"/>
    <col min="8" max="8" width="10.140625" style="8" customWidth="1"/>
    <col min="9" max="9" width="10.421875" style="6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5"/>
    </row>
    <row r="2" spans="1:9" ht="17.25" customHeight="1">
      <c r="A2" s="19"/>
      <c r="B2" s="472" t="s">
        <v>885</v>
      </c>
      <c r="C2" s="472"/>
      <c r="D2" s="472"/>
      <c r="E2" s="472"/>
      <c r="F2" s="472"/>
      <c r="G2" s="472"/>
      <c r="H2" s="472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875</v>
      </c>
      <c r="C5" s="31"/>
      <c r="D5" s="31"/>
      <c r="E5" s="31"/>
      <c r="F5" s="37"/>
      <c r="G5" s="34"/>
      <c r="H5" s="32">
        <v>485</v>
      </c>
      <c r="I5" s="33">
        <v>485</v>
      </c>
      <c r="K5" t="s">
        <v>11</v>
      </c>
      <c r="L5" t="s">
        <v>12</v>
      </c>
      <c r="M5" s="2">
        <v>485</v>
      </c>
    </row>
    <row r="6" spans="2:13" ht="12.75">
      <c r="B6" s="38"/>
      <c r="C6" s="20"/>
      <c r="D6" s="20"/>
      <c r="E6" s="20"/>
      <c r="F6" s="39"/>
      <c r="I6" s="30"/>
      <c r="M6" s="2">
        <v>485</v>
      </c>
    </row>
    <row r="7" spans="4:13" ht="12.75">
      <c r="D7" s="20"/>
      <c r="I7" s="30"/>
      <c r="M7" s="2">
        <v>485</v>
      </c>
    </row>
    <row r="8" spans="2:13" ht="12.75">
      <c r="B8" s="38"/>
      <c r="D8" s="20"/>
      <c r="G8" s="40"/>
      <c r="I8" s="30"/>
      <c r="M8" s="2">
        <v>485</v>
      </c>
    </row>
    <row r="9" spans="2:13" ht="12.75">
      <c r="B9" s="38"/>
      <c r="D9" s="20"/>
      <c r="F9" s="54"/>
      <c r="G9" s="40"/>
      <c r="I9" s="30"/>
      <c r="M9" s="2">
        <v>485</v>
      </c>
    </row>
    <row r="10" spans="1:13" s="23" customFormat="1" ht="12.75">
      <c r="A10" s="55"/>
      <c r="B10" s="56" t="s">
        <v>13</v>
      </c>
      <c r="C10" s="57"/>
      <c r="D10" s="57" t="s">
        <v>14</v>
      </c>
      <c r="E10" s="57" t="s">
        <v>15</v>
      </c>
      <c r="F10" s="58"/>
      <c r="G10" s="58"/>
      <c r="H10" s="56"/>
      <c r="I10" s="59" t="s">
        <v>16</v>
      </c>
      <c r="J10" s="60"/>
      <c r="K10" s="49"/>
      <c r="M10" s="2">
        <v>485</v>
      </c>
    </row>
    <row r="11" spans="1:13" s="23" customFormat="1" ht="12.75">
      <c r="A11" s="55"/>
      <c r="B11" s="56">
        <f>+B23</f>
        <v>762065</v>
      </c>
      <c r="C11" s="61"/>
      <c r="D11" s="57" t="s">
        <v>17</v>
      </c>
      <c r="E11" s="62" t="s">
        <v>18</v>
      </c>
      <c r="F11" s="63"/>
      <c r="G11" s="64"/>
      <c r="H11" s="65">
        <f aca="true" t="shared" si="0" ref="H11:H17">+B11</f>
        <v>762065</v>
      </c>
      <c r="I11" s="66">
        <f aca="true" t="shared" si="1" ref="I11:I18">+B11/M11</f>
        <v>1571.2680412371135</v>
      </c>
      <c r="J11" s="49"/>
      <c r="K11" s="49"/>
      <c r="L11" s="49"/>
      <c r="M11" s="2">
        <v>485</v>
      </c>
    </row>
    <row r="12" spans="1:13" s="23" customFormat="1" ht="12.75">
      <c r="A12" s="55"/>
      <c r="B12" s="56">
        <f>+B994</f>
        <v>474400</v>
      </c>
      <c r="C12" s="61"/>
      <c r="D12" s="57" t="s">
        <v>19</v>
      </c>
      <c r="E12" s="62" t="s">
        <v>872</v>
      </c>
      <c r="F12" s="63"/>
      <c r="G12" s="64"/>
      <c r="H12" s="65">
        <f t="shared" si="0"/>
        <v>474400</v>
      </c>
      <c r="I12" s="66">
        <f t="shared" si="1"/>
        <v>978.1443298969073</v>
      </c>
      <c r="J12" s="49"/>
      <c r="K12" s="49"/>
      <c r="L12" s="49"/>
      <c r="M12" s="2">
        <v>485</v>
      </c>
    </row>
    <row r="13" spans="1:13" s="23" customFormat="1" ht="12.75">
      <c r="A13" s="55"/>
      <c r="B13" s="56">
        <f>+B1058</f>
        <v>1914845</v>
      </c>
      <c r="C13" s="61"/>
      <c r="D13" s="57" t="s">
        <v>20</v>
      </c>
      <c r="E13" s="62" t="s">
        <v>873</v>
      </c>
      <c r="F13" s="63"/>
      <c r="G13" s="64"/>
      <c r="H13" s="65">
        <f t="shared" si="0"/>
        <v>1914845</v>
      </c>
      <c r="I13" s="66">
        <f t="shared" si="1"/>
        <v>3948.134020618557</v>
      </c>
      <c r="J13" s="49"/>
      <c r="K13" s="49"/>
      <c r="L13" s="49"/>
      <c r="M13" s="2">
        <v>485</v>
      </c>
    </row>
    <row r="14" spans="1:13" s="23" customFormat="1" ht="12.75">
      <c r="A14" s="55"/>
      <c r="B14" s="56">
        <f>+B1428</f>
        <v>1169100</v>
      </c>
      <c r="C14" s="61"/>
      <c r="D14" s="57" t="s">
        <v>21</v>
      </c>
      <c r="E14" s="62" t="s">
        <v>874</v>
      </c>
      <c r="F14" s="63"/>
      <c r="G14" s="64"/>
      <c r="H14" s="65">
        <f t="shared" si="0"/>
        <v>1169100</v>
      </c>
      <c r="I14" s="66">
        <f t="shared" si="1"/>
        <v>2410.5154639175257</v>
      </c>
      <c r="J14" s="49"/>
      <c r="K14" s="49"/>
      <c r="L14" s="49"/>
      <c r="M14" s="2">
        <v>485</v>
      </c>
    </row>
    <row r="15" spans="1:13" s="23" customFormat="1" ht="12.75">
      <c r="A15" s="55"/>
      <c r="B15" s="56">
        <f>+B1704</f>
        <v>616996</v>
      </c>
      <c r="C15" s="61"/>
      <c r="D15" s="57" t="s">
        <v>22</v>
      </c>
      <c r="E15" s="62" t="s">
        <v>856</v>
      </c>
      <c r="F15" s="63"/>
      <c r="G15" s="64"/>
      <c r="H15" s="65">
        <f t="shared" si="0"/>
        <v>616996</v>
      </c>
      <c r="I15" s="66">
        <f t="shared" si="1"/>
        <v>1272.156701030928</v>
      </c>
      <c r="J15" s="49"/>
      <c r="K15" s="49"/>
      <c r="L15" s="49"/>
      <c r="M15" s="2">
        <v>485</v>
      </c>
    </row>
    <row r="16" spans="1:13" s="23" customFormat="1" ht="12.75">
      <c r="A16" s="55"/>
      <c r="B16" s="56">
        <f>+B1824</f>
        <v>857900</v>
      </c>
      <c r="C16" s="61"/>
      <c r="D16" s="57" t="s">
        <v>23</v>
      </c>
      <c r="E16" s="61" t="s">
        <v>24</v>
      </c>
      <c r="F16" s="63"/>
      <c r="G16" s="64" t="s">
        <v>25</v>
      </c>
      <c r="H16" s="65">
        <f t="shared" si="0"/>
        <v>857900</v>
      </c>
      <c r="I16" s="66">
        <f t="shared" si="1"/>
        <v>1768.8659793814434</v>
      </c>
      <c r="J16" s="49"/>
      <c r="K16" s="49"/>
      <c r="L16" s="49"/>
      <c r="M16" s="2">
        <v>485</v>
      </c>
    </row>
    <row r="17" spans="1:13" s="23" customFormat="1" ht="12.75">
      <c r="A17" s="55"/>
      <c r="B17" s="56">
        <f>+B1859</f>
        <v>1380607</v>
      </c>
      <c r="C17" s="61"/>
      <c r="D17" s="57" t="s">
        <v>26</v>
      </c>
      <c r="E17" s="61"/>
      <c r="F17" s="63"/>
      <c r="G17" s="64"/>
      <c r="H17" s="65">
        <f t="shared" si="0"/>
        <v>1380607</v>
      </c>
      <c r="I17" s="66">
        <f t="shared" si="1"/>
        <v>2846.6123711340206</v>
      </c>
      <c r="J17" s="49"/>
      <c r="K17" s="49"/>
      <c r="L17" s="49"/>
      <c r="M17" s="2">
        <v>485</v>
      </c>
    </row>
    <row r="18" spans="1:13" ht="12.75">
      <c r="A18" s="67"/>
      <c r="B18" s="56">
        <f>SUM(B11:B17)</f>
        <v>7175913</v>
      </c>
      <c r="C18" s="57" t="s">
        <v>814</v>
      </c>
      <c r="D18" s="61"/>
      <c r="E18" s="61"/>
      <c r="F18" s="63"/>
      <c r="G18" s="64"/>
      <c r="H18" s="65">
        <v>0</v>
      </c>
      <c r="I18" s="66">
        <f t="shared" si="1"/>
        <v>14795.696907216496</v>
      </c>
      <c r="J18" s="2"/>
      <c r="K18" s="2"/>
      <c r="L18" s="2"/>
      <c r="M18" s="2">
        <v>485</v>
      </c>
    </row>
    <row r="19" spans="2:13" ht="12.75">
      <c r="B19" s="50"/>
      <c r="F19" s="68"/>
      <c r="G19" s="54"/>
      <c r="I19" s="30"/>
      <c r="M19" s="2">
        <v>485</v>
      </c>
    </row>
    <row r="20" spans="1:13" s="77" customFormat="1" ht="13.5" thickBot="1">
      <c r="A20" s="69"/>
      <c r="B20" s="70">
        <f>+B23+B1058+B1428+B1704+B1824+B1859+B994</f>
        <v>7175913</v>
      </c>
      <c r="C20" s="71" t="s">
        <v>27</v>
      </c>
      <c r="D20" s="72"/>
      <c r="E20" s="72"/>
      <c r="F20" s="73"/>
      <c r="G20" s="74"/>
      <c r="H20" s="75"/>
      <c r="I20" s="76"/>
      <c r="M20" s="2">
        <v>485</v>
      </c>
    </row>
    <row r="21" spans="4:13" ht="12.75">
      <c r="D21" s="20"/>
      <c r="F21" s="54"/>
      <c r="G21" s="54"/>
      <c r="I21" s="30"/>
      <c r="M21" s="2">
        <v>485</v>
      </c>
    </row>
    <row r="22" spans="4:13" ht="12.75">
      <c r="D22" s="20"/>
      <c r="F22" s="54"/>
      <c r="G22" s="54"/>
      <c r="I22" s="30"/>
      <c r="M22" s="2">
        <v>485</v>
      </c>
    </row>
    <row r="23" spans="1:13" s="77" customFormat="1" ht="13.5" thickBot="1">
      <c r="A23" s="69"/>
      <c r="B23" s="356">
        <f>+B26+B65+B80+B118+B159+B194+B206+B238+B268+B301+B335+B370+B394+B406+B414+B471</f>
        <v>762065</v>
      </c>
      <c r="C23" s="69"/>
      <c r="D23" s="79" t="s">
        <v>17</v>
      </c>
      <c r="E23" s="72"/>
      <c r="F23" s="73"/>
      <c r="G23" s="74"/>
      <c r="H23" s="80">
        <f>H22-B23</f>
        <v>-762065</v>
      </c>
      <c r="I23" s="76">
        <f>+B23/M23</f>
        <v>1571.2680412371135</v>
      </c>
      <c r="M23" s="2">
        <v>485</v>
      </c>
    </row>
    <row r="24" spans="2:13" ht="12.75">
      <c r="B24" s="357"/>
      <c r="D24" s="20"/>
      <c r="F24" s="54"/>
      <c r="G24" s="54"/>
      <c r="H24" s="8">
        <v>0</v>
      </c>
      <c r="I24" s="30">
        <f>+B24/M24</f>
        <v>0</v>
      </c>
      <c r="M24" s="2">
        <v>485</v>
      </c>
    </row>
    <row r="25" spans="2:13" ht="12.75">
      <c r="B25" s="357"/>
      <c r="D25" s="20"/>
      <c r="F25" s="54"/>
      <c r="G25" s="54"/>
      <c r="H25" s="8">
        <f>H24-B25</f>
        <v>0</v>
      </c>
      <c r="I25" s="30">
        <f>+B25/M25</f>
        <v>0</v>
      </c>
      <c r="M25" s="2">
        <v>485</v>
      </c>
    </row>
    <row r="26" spans="1:13" s="88" customFormat="1" ht="12.75">
      <c r="A26" s="19"/>
      <c r="B26" s="358">
        <f>+B30+B38+B44+B49+B55+B60</f>
        <v>38750</v>
      </c>
      <c r="C26" s="82" t="s">
        <v>28</v>
      </c>
      <c r="D26" s="83" t="s">
        <v>29</v>
      </c>
      <c r="E26" s="82" t="s">
        <v>30</v>
      </c>
      <c r="F26" s="84" t="s">
        <v>31</v>
      </c>
      <c r="G26" s="85" t="s">
        <v>32</v>
      </c>
      <c r="H26" s="86"/>
      <c r="I26" s="87">
        <f>+B26/M26</f>
        <v>79.89690721649484</v>
      </c>
      <c r="J26" s="87"/>
      <c r="K26" s="87"/>
      <c r="M26" s="2">
        <v>485</v>
      </c>
    </row>
    <row r="27" spans="2:13" ht="12.75">
      <c r="B27" s="357"/>
      <c r="D27" s="20"/>
      <c r="F27" s="54"/>
      <c r="H27" s="8">
        <f>H26-B27</f>
        <v>0</v>
      </c>
      <c r="I27" s="30">
        <f>+B27/M27</f>
        <v>0</v>
      </c>
      <c r="M27" s="2">
        <v>485</v>
      </c>
    </row>
    <row r="28" spans="2:13" ht="12.75">
      <c r="B28" s="357">
        <v>2500</v>
      </c>
      <c r="C28" s="20" t="s">
        <v>33</v>
      </c>
      <c r="D28" s="20" t="s">
        <v>17</v>
      </c>
      <c r="E28" s="1" t="s">
        <v>34</v>
      </c>
      <c r="F28" s="54" t="s">
        <v>35</v>
      </c>
      <c r="G28" s="35" t="s">
        <v>36</v>
      </c>
      <c r="H28" s="8">
        <f>H27-B28</f>
        <v>-2500</v>
      </c>
      <c r="I28" s="30">
        <v>5</v>
      </c>
      <c r="K28" t="s">
        <v>33</v>
      </c>
      <c r="L28">
        <v>1</v>
      </c>
      <c r="M28" s="2">
        <v>485</v>
      </c>
    </row>
    <row r="29" spans="2:13" ht="12.75">
      <c r="B29" s="357">
        <v>2500</v>
      </c>
      <c r="C29" s="20" t="s">
        <v>33</v>
      </c>
      <c r="D29" s="20" t="s">
        <v>17</v>
      </c>
      <c r="E29" s="1" t="s">
        <v>34</v>
      </c>
      <c r="F29" s="54" t="s">
        <v>37</v>
      </c>
      <c r="G29" s="35" t="s">
        <v>38</v>
      </c>
      <c r="H29" s="8">
        <f>H28-B29</f>
        <v>-5000</v>
      </c>
      <c r="I29" s="30">
        <v>5</v>
      </c>
      <c r="K29" t="s">
        <v>33</v>
      </c>
      <c r="L29">
        <v>1</v>
      </c>
      <c r="M29" s="2">
        <v>485</v>
      </c>
    </row>
    <row r="30" spans="1:13" s="88" customFormat="1" ht="12.75">
      <c r="A30" s="19"/>
      <c r="B30" s="358">
        <f>SUM(B28:B29)</f>
        <v>5000</v>
      </c>
      <c r="C30" s="19" t="s">
        <v>33</v>
      </c>
      <c r="D30" s="19"/>
      <c r="E30" s="19"/>
      <c r="F30" s="90"/>
      <c r="G30" s="26"/>
      <c r="H30" s="89">
        <v>0</v>
      </c>
      <c r="I30" s="87">
        <f aca="true" t="shared" si="2" ref="I30:I93">+B30/M30</f>
        <v>10.309278350515465</v>
      </c>
      <c r="M30" s="2">
        <v>485</v>
      </c>
    </row>
    <row r="31" spans="2:13" ht="12.75">
      <c r="B31" s="357"/>
      <c r="D31" s="20"/>
      <c r="F31" s="54"/>
      <c r="H31" s="8">
        <f aca="true" t="shared" si="3" ref="H31:H74">H30-B31</f>
        <v>0</v>
      </c>
      <c r="I31" s="30">
        <f t="shared" si="2"/>
        <v>0</v>
      </c>
      <c r="M31" s="2">
        <v>485</v>
      </c>
    </row>
    <row r="32" spans="2:13" ht="12.75">
      <c r="B32" s="357"/>
      <c r="D32" s="20"/>
      <c r="F32" s="54"/>
      <c r="H32" s="8">
        <f t="shared" si="3"/>
        <v>0</v>
      </c>
      <c r="I32" s="30">
        <f t="shared" si="2"/>
        <v>0</v>
      </c>
      <c r="M32" s="2">
        <v>485</v>
      </c>
    </row>
    <row r="33" spans="2:13" ht="12.75">
      <c r="B33" s="359">
        <v>3000</v>
      </c>
      <c r="C33" s="20" t="s">
        <v>39</v>
      </c>
      <c r="D33" s="20" t="s">
        <v>17</v>
      </c>
      <c r="E33" s="44" t="s">
        <v>40</v>
      </c>
      <c r="F33" s="54" t="s">
        <v>41</v>
      </c>
      <c r="G33" s="45" t="s">
        <v>36</v>
      </c>
      <c r="H33" s="8">
        <f t="shared" si="3"/>
        <v>-3000</v>
      </c>
      <c r="I33" s="30">
        <f t="shared" si="2"/>
        <v>6.185567010309279</v>
      </c>
      <c r="K33" t="s">
        <v>34</v>
      </c>
      <c r="L33">
        <v>1</v>
      </c>
      <c r="M33" s="2">
        <v>485</v>
      </c>
    </row>
    <row r="34" spans="1:13" s="23" customFormat="1" ht="12.75">
      <c r="A34" s="20"/>
      <c r="B34" s="359">
        <v>3000</v>
      </c>
      <c r="C34" s="20" t="s">
        <v>42</v>
      </c>
      <c r="D34" s="20" t="s">
        <v>17</v>
      </c>
      <c r="E34" s="20" t="s">
        <v>40</v>
      </c>
      <c r="F34" s="91" t="s">
        <v>43</v>
      </c>
      <c r="G34" s="39" t="s">
        <v>38</v>
      </c>
      <c r="H34" s="38">
        <f t="shared" si="3"/>
        <v>-6000</v>
      </c>
      <c r="I34" s="92">
        <f t="shared" si="2"/>
        <v>6.185567010309279</v>
      </c>
      <c r="K34" s="23" t="s">
        <v>34</v>
      </c>
      <c r="L34" s="23">
        <v>1</v>
      </c>
      <c r="M34" s="2">
        <v>485</v>
      </c>
    </row>
    <row r="35" spans="2:13" ht="12.75">
      <c r="B35" s="357">
        <v>3000</v>
      </c>
      <c r="C35" s="1" t="s">
        <v>44</v>
      </c>
      <c r="D35" s="20" t="s">
        <v>17</v>
      </c>
      <c r="E35" s="1" t="s">
        <v>40</v>
      </c>
      <c r="F35" s="54" t="s">
        <v>43</v>
      </c>
      <c r="G35" s="35" t="s">
        <v>45</v>
      </c>
      <c r="H35" s="8">
        <f t="shared" si="3"/>
        <v>-9000</v>
      </c>
      <c r="I35" s="30">
        <f t="shared" si="2"/>
        <v>6.185567010309279</v>
      </c>
      <c r="K35" t="s">
        <v>34</v>
      </c>
      <c r="L35">
        <v>1</v>
      </c>
      <c r="M35" s="2">
        <v>485</v>
      </c>
    </row>
    <row r="36" spans="1:13" s="23" customFormat="1" ht="12.75">
      <c r="A36" s="20"/>
      <c r="B36" s="359">
        <v>2000</v>
      </c>
      <c r="C36" s="20" t="s">
        <v>46</v>
      </c>
      <c r="D36" s="20" t="s">
        <v>17</v>
      </c>
      <c r="E36" s="20" t="s">
        <v>40</v>
      </c>
      <c r="F36" s="91" t="s">
        <v>47</v>
      </c>
      <c r="G36" s="39" t="s">
        <v>45</v>
      </c>
      <c r="H36" s="38">
        <f t="shared" si="3"/>
        <v>-11000</v>
      </c>
      <c r="I36" s="92">
        <f t="shared" si="2"/>
        <v>4.123711340206185</v>
      </c>
      <c r="K36" s="23" t="s">
        <v>34</v>
      </c>
      <c r="L36" s="23">
        <v>1</v>
      </c>
      <c r="M36" s="2">
        <v>485</v>
      </c>
    </row>
    <row r="37" spans="1:13" s="23" customFormat="1" ht="12.75">
      <c r="A37" s="20"/>
      <c r="B37" s="359">
        <v>2000</v>
      </c>
      <c r="C37" s="20" t="s">
        <v>48</v>
      </c>
      <c r="D37" s="20" t="s">
        <v>17</v>
      </c>
      <c r="E37" s="20" t="s">
        <v>40</v>
      </c>
      <c r="F37" s="91" t="s">
        <v>49</v>
      </c>
      <c r="G37" s="39" t="s">
        <v>50</v>
      </c>
      <c r="H37" s="38">
        <f>H36-B37</f>
        <v>-13000</v>
      </c>
      <c r="I37" s="92">
        <f>+B37/M37</f>
        <v>4.123711340206185</v>
      </c>
      <c r="L37" s="23">
        <v>1</v>
      </c>
      <c r="M37" s="2">
        <v>485</v>
      </c>
    </row>
    <row r="38" spans="1:256" s="88" customFormat="1" ht="12.75">
      <c r="A38" s="19"/>
      <c r="B38" s="358">
        <f>SUM(B33:B37)</f>
        <v>13000</v>
      </c>
      <c r="C38" s="19" t="s">
        <v>51</v>
      </c>
      <c r="D38" s="19"/>
      <c r="E38" s="19"/>
      <c r="F38" s="90"/>
      <c r="G38" s="26"/>
      <c r="H38" s="89">
        <v>0</v>
      </c>
      <c r="I38" s="87">
        <f t="shared" si="2"/>
        <v>26.804123711340207</v>
      </c>
      <c r="M38" s="2">
        <v>485</v>
      </c>
      <c r="IV38" s="88">
        <f>SUM(M38:IU38)</f>
        <v>485</v>
      </c>
    </row>
    <row r="39" spans="2:13" ht="12.75">
      <c r="B39" s="357"/>
      <c r="D39" s="20"/>
      <c r="F39" s="54"/>
      <c r="H39" s="8">
        <f t="shared" si="3"/>
        <v>0</v>
      </c>
      <c r="I39" s="30">
        <f t="shared" si="2"/>
        <v>0</v>
      </c>
      <c r="M39" s="2">
        <v>485</v>
      </c>
    </row>
    <row r="40" spans="2:13" ht="12.75">
      <c r="B40" s="357"/>
      <c r="D40" s="20"/>
      <c r="F40" s="54"/>
      <c r="H40" s="8">
        <f t="shared" si="3"/>
        <v>0</v>
      </c>
      <c r="I40" s="30">
        <f t="shared" si="2"/>
        <v>0</v>
      </c>
      <c r="M40" s="2">
        <v>485</v>
      </c>
    </row>
    <row r="41" spans="1:13" ht="12.75">
      <c r="A41" s="20"/>
      <c r="B41" s="359">
        <v>650</v>
      </c>
      <c r="C41" s="20" t="s">
        <v>52</v>
      </c>
      <c r="D41" s="20" t="s">
        <v>17</v>
      </c>
      <c r="E41" s="20" t="s">
        <v>53</v>
      </c>
      <c r="F41" s="54" t="s">
        <v>43</v>
      </c>
      <c r="G41" s="39" t="s">
        <v>36</v>
      </c>
      <c r="H41" s="8">
        <f t="shared" si="3"/>
        <v>-650</v>
      </c>
      <c r="I41" s="30">
        <v>1.3</v>
      </c>
      <c r="J41" s="23"/>
      <c r="K41" t="s">
        <v>34</v>
      </c>
      <c r="L41">
        <v>1</v>
      </c>
      <c r="M41" s="2">
        <v>485</v>
      </c>
    </row>
    <row r="42" spans="2:13" ht="12.75">
      <c r="B42" s="357">
        <v>1300</v>
      </c>
      <c r="C42" s="1" t="s">
        <v>52</v>
      </c>
      <c r="D42" s="20" t="s">
        <v>17</v>
      </c>
      <c r="E42" s="1" t="s">
        <v>53</v>
      </c>
      <c r="F42" s="54" t="s">
        <v>43</v>
      </c>
      <c r="G42" s="35" t="s">
        <v>38</v>
      </c>
      <c r="H42" s="8">
        <f t="shared" si="3"/>
        <v>-1950</v>
      </c>
      <c r="I42" s="30">
        <v>2.6</v>
      </c>
      <c r="K42" t="s">
        <v>34</v>
      </c>
      <c r="L42">
        <v>1</v>
      </c>
      <c r="M42" s="2">
        <v>485</v>
      </c>
    </row>
    <row r="43" spans="2:13" ht="12.75">
      <c r="B43" s="357">
        <v>800</v>
      </c>
      <c r="C43" s="1" t="s">
        <v>52</v>
      </c>
      <c r="D43" s="20" t="s">
        <v>17</v>
      </c>
      <c r="E43" s="1" t="s">
        <v>53</v>
      </c>
      <c r="F43" s="54" t="s">
        <v>43</v>
      </c>
      <c r="G43" s="35" t="s">
        <v>45</v>
      </c>
      <c r="H43" s="8">
        <f t="shared" si="3"/>
        <v>-2750</v>
      </c>
      <c r="I43" s="30">
        <v>1.6</v>
      </c>
      <c r="K43" t="s">
        <v>34</v>
      </c>
      <c r="L43">
        <v>1</v>
      </c>
      <c r="M43" s="2">
        <v>485</v>
      </c>
    </row>
    <row r="44" spans="1:13" s="88" customFormat="1" ht="12.75">
      <c r="A44" s="19"/>
      <c r="B44" s="358">
        <f>SUM(B41:B43)</f>
        <v>2750</v>
      </c>
      <c r="C44" s="19"/>
      <c r="D44" s="19"/>
      <c r="E44" s="19" t="s">
        <v>53</v>
      </c>
      <c r="F44" s="90"/>
      <c r="G44" s="26"/>
      <c r="H44" s="89">
        <v>0</v>
      </c>
      <c r="I44" s="87">
        <f t="shared" si="2"/>
        <v>5.670103092783505</v>
      </c>
      <c r="M44" s="2">
        <v>485</v>
      </c>
    </row>
    <row r="45" spans="2:13" ht="12.75">
      <c r="B45" s="357"/>
      <c r="D45" s="20"/>
      <c r="F45" s="54"/>
      <c r="H45" s="8">
        <f t="shared" si="3"/>
        <v>0</v>
      </c>
      <c r="I45" s="30">
        <f t="shared" si="2"/>
        <v>0</v>
      </c>
      <c r="M45" s="2">
        <v>485</v>
      </c>
    </row>
    <row r="46" spans="2:13" ht="12.75">
      <c r="B46" s="357"/>
      <c r="D46" s="20"/>
      <c r="F46" s="54"/>
      <c r="H46" s="8">
        <f t="shared" si="3"/>
        <v>0</v>
      </c>
      <c r="I46" s="30">
        <f t="shared" si="2"/>
        <v>0</v>
      </c>
      <c r="M46" s="2">
        <v>485</v>
      </c>
    </row>
    <row r="47" spans="2:13" ht="12.75">
      <c r="B47" s="359">
        <v>5000</v>
      </c>
      <c r="C47" s="20" t="s">
        <v>54</v>
      </c>
      <c r="D47" s="20" t="s">
        <v>17</v>
      </c>
      <c r="E47" s="20" t="s">
        <v>40</v>
      </c>
      <c r="F47" s="54" t="s">
        <v>55</v>
      </c>
      <c r="G47" s="39" t="s">
        <v>36</v>
      </c>
      <c r="H47" s="8">
        <f t="shared" si="3"/>
        <v>-5000</v>
      </c>
      <c r="I47" s="30">
        <v>10</v>
      </c>
      <c r="K47" t="s">
        <v>34</v>
      </c>
      <c r="L47">
        <v>1</v>
      </c>
      <c r="M47" s="2">
        <v>485</v>
      </c>
    </row>
    <row r="48" spans="1:13" s="23" customFormat="1" ht="12.75">
      <c r="A48" s="20"/>
      <c r="B48" s="359">
        <v>5000</v>
      </c>
      <c r="C48" s="20" t="s">
        <v>54</v>
      </c>
      <c r="D48" s="20" t="s">
        <v>17</v>
      </c>
      <c r="E48" s="20" t="s">
        <v>40</v>
      </c>
      <c r="F48" s="91" t="s">
        <v>56</v>
      </c>
      <c r="G48" s="39" t="s">
        <v>38</v>
      </c>
      <c r="H48" s="38">
        <f t="shared" si="3"/>
        <v>-10000</v>
      </c>
      <c r="I48" s="92">
        <v>10</v>
      </c>
      <c r="K48" s="23" t="s">
        <v>34</v>
      </c>
      <c r="L48" s="23">
        <v>1</v>
      </c>
      <c r="M48" s="2">
        <v>485</v>
      </c>
    </row>
    <row r="49" spans="1:13" s="88" customFormat="1" ht="12.75">
      <c r="A49" s="19"/>
      <c r="B49" s="358">
        <f>SUM(B47:B48)</f>
        <v>10000</v>
      </c>
      <c r="C49" s="19" t="s">
        <v>54</v>
      </c>
      <c r="D49" s="19"/>
      <c r="E49" s="19"/>
      <c r="F49" s="90"/>
      <c r="G49" s="26"/>
      <c r="H49" s="89">
        <v>0</v>
      </c>
      <c r="I49" s="87">
        <f t="shared" si="2"/>
        <v>20.61855670103093</v>
      </c>
      <c r="M49" s="2">
        <v>485</v>
      </c>
    </row>
    <row r="50" spans="2:13" ht="12.75">
      <c r="B50" s="357"/>
      <c r="D50" s="20"/>
      <c r="F50" s="54"/>
      <c r="H50" s="8">
        <f t="shared" si="3"/>
        <v>0</v>
      </c>
      <c r="I50" s="30">
        <f t="shared" si="2"/>
        <v>0</v>
      </c>
      <c r="M50" s="2">
        <v>485</v>
      </c>
    </row>
    <row r="51" spans="2:13" ht="12.75">
      <c r="B51" s="357"/>
      <c r="D51" s="20"/>
      <c r="F51" s="54"/>
      <c r="H51" s="8">
        <f t="shared" si="3"/>
        <v>0</v>
      </c>
      <c r="I51" s="30">
        <f t="shared" si="2"/>
        <v>0</v>
      </c>
      <c r="M51" s="2">
        <v>485</v>
      </c>
    </row>
    <row r="52" spans="2:13" ht="12.75">
      <c r="B52" s="357">
        <v>2000</v>
      </c>
      <c r="C52" s="20" t="s">
        <v>57</v>
      </c>
      <c r="D52" s="20" t="s">
        <v>17</v>
      </c>
      <c r="E52" s="1" t="s">
        <v>40</v>
      </c>
      <c r="F52" s="54" t="s">
        <v>43</v>
      </c>
      <c r="G52" s="35" t="s">
        <v>36</v>
      </c>
      <c r="H52" s="8">
        <f t="shared" si="3"/>
        <v>-2000</v>
      </c>
      <c r="I52" s="30">
        <v>4</v>
      </c>
      <c r="K52" t="s">
        <v>34</v>
      </c>
      <c r="L52">
        <v>1</v>
      </c>
      <c r="M52" s="2">
        <v>485</v>
      </c>
    </row>
    <row r="53" spans="2:13" ht="12.75">
      <c r="B53" s="357">
        <v>2000</v>
      </c>
      <c r="C53" s="1" t="s">
        <v>57</v>
      </c>
      <c r="D53" s="20" t="s">
        <v>17</v>
      </c>
      <c r="E53" s="1" t="s">
        <v>40</v>
      </c>
      <c r="F53" s="54" t="s">
        <v>43</v>
      </c>
      <c r="G53" s="35" t="s">
        <v>38</v>
      </c>
      <c r="H53" s="8">
        <f t="shared" si="3"/>
        <v>-4000</v>
      </c>
      <c r="I53" s="30">
        <v>4</v>
      </c>
      <c r="K53" t="s">
        <v>34</v>
      </c>
      <c r="L53">
        <v>1</v>
      </c>
      <c r="M53" s="2">
        <v>485</v>
      </c>
    </row>
    <row r="54" spans="2:13" ht="12.75">
      <c r="B54" s="359">
        <v>2000</v>
      </c>
      <c r="C54" s="1" t="s">
        <v>57</v>
      </c>
      <c r="D54" s="20" t="s">
        <v>17</v>
      </c>
      <c r="E54" s="1" t="s">
        <v>40</v>
      </c>
      <c r="F54" s="54" t="s">
        <v>43</v>
      </c>
      <c r="G54" s="35" t="s">
        <v>45</v>
      </c>
      <c r="H54" s="8">
        <f t="shared" si="3"/>
        <v>-6000</v>
      </c>
      <c r="I54" s="30">
        <v>4</v>
      </c>
      <c r="K54" t="s">
        <v>34</v>
      </c>
      <c r="L54">
        <v>1</v>
      </c>
      <c r="M54" s="2">
        <v>485</v>
      </c>
    </row>
    <row r="55" spans="1:13" s="88" customFormat="1" ht="12.75">
      <c r="A55" s="19"/>
      <c r="B55" s="358">
        <f>SUM(B52:B54)</f>
        <v>6000</v>
      </c>
      <c r="C55" s="19" t="s">
        <v>57</v>
      </c>
      <c r="D55" s="19"/>
      <c r="E55" s="19"/>
      <c r="F55" s="90"/>
      <c r="G55" s="26"/>
      <c r="H55" s="89">
        <v>0</v>
      </c>
      <c r="I55" s="87">
        <f t="shared" si="2"/>
        <v>12.371134020618557</v>
      </c>
      <c r="M55" s="2">
        <v>485</v>
      </c>
    </row>
    <row r="56" spans="2:13" ht="12.75">
      <c r="B56" s="357"/>
      <c r="D56" s="20"/>
      <c r="F56" s="54"/>
      <c r="H56" s="8">
        <f t="shared" si="3"/>
        <v>0</v>
      </c>
      <c r="I56" s="30">
        <f t="shared" si="2"/>
        <v>0</v>
      </c>
      <c r="M56" s="2">
        <v>485</v>
      </c>
    </row>
    <row r="57" spans="2:13" ht="12.75">
      <c r="B57" s="357"/>
      <c r="D57" s="20"/>
      <c r="F57" s="54"/>
      <c r="H57" s="8">
        <f t="shared" si="3"/>
        <v>0</v>
      </c>
      <c r="I57" s="30">
        <f t="shared" si="2"/>
        <v>0</v>
      </c>
      <c r="M57" s="2">
        <v>485</v>
      </c>
    </row>
    <row r="58" spans="2:13" ht="12.75">
      <c r="B58" s="357">
        <v>1000</v>
      </c>
      <c r="C58" s="47" t="s">
        <v>58</v>
      </c>
      <c r="D58" s="20" t="s">
        <v>17</v>
      </c>
      <c r="E58" s="47" t="s">
        <v>59</v>
      </c>
      <c r="F58" s="54" t="s">
        <v>43</v>
      </c>
      <c r="G58" s="35" t="s">
        <v>38</v>
      </c>
      <c r="H58" s="8">
        <f t="shared" si="3"/>
        <v>-1000</v>
      </c>
      <c r="I58" s="30">
        <v>2</v>
      </c>
      <c r="J58" s="46"/>
      <c r="K58" t="s">
        <v>34</v>
      </c>
      <c r="L58">
        <v>1</v>
      </c>
      <c r="M58" s="2">
        <v>485</v>
      </c>
    </row>
    <row r="59" spans="2:13" ht="12.75">
      <c r="B59" s="357">
        <v>1000</v>
      </c>
      <c r="C59" s="1" t="s">
        <v>58</v>
      </c>
      <c r="D59" s="20" t="s">
        <v>17</v>
      </c>
      <c r="E59" s="47" t="s">
        <v>59</v>
      </c>
      <c r="F59" s="54" t="s">
        <v>43</v>
      </c>
      <c r="G59" s="35" t="s">
        <v>45</v>
      </c>
      <c r="H59" s="8">
        <f t="shared" si="3"/>
        <v>-2000</v>
      </c>
      <c r="I59" s="30">
        <v>2</v>
      </c>
      <c r="K59" t="s">
        <v>34</v>
      </c>
      <c r="L59">
        <v>1</v>
      </c>
      <c r="M59" s="2">
        <v>485</v>
      </c>
    </row>
    <row r="60" spans="1:13" s="88" customFormat="1" ht="12.75">
      <c r="A60" s="19"/>
      <c r="B60" s="358">
        <f>SUM(B58:B59)</f>
        <v>2000</v>
      </c>
      <c r="C60" s="19"/>
      <c r="D60" s="19"/>
      <c r="E60" s="19" t="s">
        <v>59</v>
      </c>
      <c r="F60" s="90"/>
      <c r="G60" s="26"/>
      <c r="H60" s="89">
        <v>0</v>
      </c>
      <c r="I60" s="87">
        <f t="shared" si="2"/>
        <v>4.123711340206185</v>
      </c>
      <c r="M60" s="2">
        <v>485</v>
      </c>
    </row>
    <row r="61" spans="2:13" ht="12.75">
      <c r="B61" s="357"/>
      <c r="D61" s="20"/>
      <c r="F61" s="54"/>
      <c r="H61" s="8">
        <f t="shared" si="3"/>
        <v>0</v>
      </c>
      <c r="I61" s="30">
        <f t="shared" si="2"/>
        <v>0</v>
      </c>
      <c r="M61" s="2">
        <v>485</v>
      </c>
    </row>
    <row r="62" spans="1:13" s="52" customFormat="1" ht="12.75">
      <c r="A62" s="51"/>
      <c r="B62" s="360"/>
      <c r="C62" s="53"/>
      <c r="D62" s="44"/>
      <c r="E62" s="51"/>
      <c r="F62" s="93"/>
      <c r="G62" s="45"/>
      <c r="H62" s="8">
        <f t="shared" si="3"/>
        <v>0</v>
      </c>
      <c r="I62" s="30">
        <f t="shared" si="2"/>
        <v>0</v>
      </c>
      <c r="M62" s="2">
        <v>485</v>
      </c>
    </row>
    <row r="63" spans="2:13" ht="12.75">
      <c r="B63" s="357"/>
      <c r="D63" s="20"/>
      <c r="F63" s="54"/>
      <c r="H63" s="8">
        <f t="shared" si="3"/>
        <v>0</v>
      </c>
      <c r="I63" s="30">
        <f t="shared" si="2"/>
        <v>0</v>
      </c>
      <c r="M63" s="2">
        <v>485</v>
      </c>
    </row>
    <row r="64" spans="2:13" ht="12.75">
      <c r="B64" s="357"/>
      <c r="D64" s="20"/>
      <c r="F64" s="54"/>
      <c r="H64" s="8">
        <f t="shared" si="3"/>
        <v>0</v>
      </c>
      <c r="I64" s="30">
        <f t="shared" si="2"/>
        <v>0</v>
      </c>
      <c r="M64" s="2">
        <v>485</v>
      </c>
    </row>
    <row r="65" spans="1:13" s="88" customFormat="1" ht="12.75">
      <c r="A65" s="19"/>
      <c r="B65" s="358">
        <f>+B69+B75</f>
        <v>9500</v>
      </c>
      <c r="C65" s="82" t="s">
        <v>60</v>
      </c>
      <c r="D65" s="83" t="s">
        <v>29</v>
      </c>
      <c r="E65" s="82" t="s">
        <v>61</v>
      </c>
      <c r="F65" s="84" t="s">
        <v>62</v>
      </c>
      <c r="G65" s="85" t="s">
        <v>63</v>
      </c>
      <c r="H65" s="86"/>
      <c r="I65" s="87">
        <f>+B65/M65</f>
        <v>19.587628865979383</v>
      </c>
      <c r="J65" s="87"/>
      <c r="K65" s="87"/>
      <c r="M65" s="2">
        <v>485</v>
      </c>
    </row>
    <row r="66" spans="2:13" ht="12.75">
      <c r="B66" s="359"/>
      <c r="D66" s="20"/>
      <c r="F66" s="54"/>
      <c r="H66" s="8">
        <f t="shared" si="3"/>
        <v>0</v>
      </c>
      <c r="I66" s="30">
        <f t="shared" si="2"/>
        <v>0</v>
      </c>
      <c r="M66" s="2">
        <v>485</v>
      </c>
    </row>
    <row r="67" spans="2:13" ht="12.75">
      <c r="B67" s="357">
        <v>2500</v>
      </c>
      <c r="C67" s="20" t="s">
        <v>33</v>
      </c>
      <c r="D67" s="20" t="s">
        <v>17</v>
      </c>
      <c r="E67" s="1" t="s">
        <v>64</v>
      </c>
      <c r="F67" s="54" t="s">
        <v>65</v>
      </c>
      <c r="G67" s="35" t="s">
        <v>66</v>
      </c>
      <c r="H67" s="8">
        <f t="shared" si="3"/>
        <v>-2500</v>
      </c>
      <c r="I67" s="30">
        <f t="shared" si="2"/>
        <v>5.154639175257732</v>
      </c>
      <c r="K67" t="s">
        <v>33</v>
      </c>
      <c r="L67">
        <v>2</v>
      </c>
      <c r="M67" s="2">
        <v>485</v>
      </c>
    </row>
    <row r="68" spans="2:13" ht="12.75">
      <c r="B68" s="357">
        <v>2500</v>
      </c>
      <c r="C68" s="20" t="s">
        <v>33</v>
      </c>
      <c r="D68" s="20" t="s">
        <v>17</v>
      </c>
      <c r="E68" s="1" t="s">
        <v>64</v>
      </c>
      <c r="F68" s="54" t="s">
        <v>67</v>
      </c>
      <c r="G68" s="35" t="s">
        <v>66</v>
      </c>
      <c r="H68" s="8">
        <f t="shared" si="3"/>
        <v>-5000</v>
      </c>
      <c r="I68" s="30">
        <f t="shared" si="2"/>
        <v>5.154639175257732</v>
      </c>
      <c r="K68" t="s">
        <v>33</v>
      </c>
      <c r="L68">
        <v>2</v>
      </c>
      <c r="M68" s="2">
        <v>485</v>
      </c>
    </row>
    <row r="69" spans="1:13" s="88" customFormat="1" ht="12.75">
      <c r="A69" s="19"/>
      <c r="B69" s="358">
        <f>SUM(B67:B68)</f>
        <v>5000</v>
      </c>
      <c r="C69" s="19" t="s">
        <v>33</v>
      </c>
      <c r="D69" s="19"/>
      <c r="E69" s="19"/>
      <c r="F69" s="90"/>
      <c r="G69" s="26"/>
      <c r="H69" s="89">
        <v>0</v>
      </c>
      <c r="I69" s="87">
        <f t="shared" si="2"/>
        <v>10.309278350515465</v>
      </c>
      <c r="M69" s="2">
        <v>485</v>
      </c>
    </row>
    <row r="70" spans="2:13" ht="12.75">
      <c r="B70" s="357"/>
      <c r="D70" s="20"/>
      <c r="F70" s="54"/>
      <c r="H70" s="8">
        <f t="shared" si="3"/>
        <v>0</v>
      </c>
      <c r="I70" s="30">
        <f t="shared" si="2"/>
        <v>0</v>
      </c>
      <c r="M70" s="2">
        <v>485</v>
      </c>
    </row>
    <row r="71" spans="2:13" ht="12.75">
      <c r="B71" s="361"/>
      <c r="D71" s="20"/>
      <c r="F71" s="54"/>
      <c r="H71" s="8">
        <f t="shared" si="3"/>
        <v>0</v>
      </c>
      <c r="I71" s="30">
        <f t="shared" si="2"/>
        <v>0</v>
      </c>
      <c r="M71" s="2">
        <v>485</v>
      </c>
    </row>
    <row r="72" spans="2:13" ht="12.75">
      <c r="B72" s="361">
        <v>1000</v>
      </c>
      <c r="C72" s="47" t="s">
        <v>52</v>
      </c>
      <c r="D72" s="20" t="s">
        <v>17</v>
      </c>
      <c r="E72" s="47" t="s">
        <v>53</v>
      </c>
      <c r="F72" s="54" t="s">
        <v>68</v>
      </c>
      <c r="G72" s="35" t="s">
        <v>66</v>
      </c>
      <c r="H72" s="8">
        <f t="shared" si="3"/>
        <v>-1000</v>
      </c>
      <c r="I72" s="30">
        <f t="shared" si="2"/>
        <v>2.0618556701030926</v>
      </c>
      <c r="J72" s="46"/>
      <c r="K72" s="46" t="s">
        <v>64</v>
      </c>
      <c r="L72">
        <v>2</v>
      </c>
      <c r="M72" s="2">
        <v>485</v>
      </c>
    </row>
    <row r="73" spans="2:13" ht="12.75">
      <c r="B73" s="357">
        <v>2500</v>
      </c>
      <c r="C73" s="1" t="s">
        <v>52</v>
      </c>
      <c r="D73" s="20" t="s">
        <v>17</v>
      </c>
      <c r="E73" s="1" t="s">
        <v>53</v>
      </c>
      <c r="F73" s="54" t="s">
        <v>68</v>
      </c>
      <c r="G73" s="35" t="s">
        <v>66</v>
      </c>
      <c r="H73" s="8">
        <f t="shared" si="3"/>
        <v>-3500</v>
      </c>
      <c r="I73" s="30">
        <f t="shared" si="2"/>
        <v>5.154639175257732</v>
      </c>
      <c r="K73" s="23" t="s">
        <v>64</v>
      </c>
      <c r="L73">
        <v>2</v>
      </c>
      <c r="M73" s="2">
        <v>485</v>
      </c>
    </row>
    <row r="74" spans="2:13" ht="12.75">
      <c r="B74" s="357">
        <v>1000</v>
      </c>
      <c r="C74" s="1" t="s">
        <v>52</v>
      </c>
      <c r="D74" s="20" t="s">
        <v>17</v>
      </c>
      <c r="E74" s="1" t="s">
        <v>53</v>
      </c>
      <c r="F74" s="54" t="s">
        <v>68</v>
      </c>
      <c r="G74" s="35" t="s">
        <v>66</v>
      </c>
      <c r="H74" s="8">
        <f t="shared" si="3"/>
        <v>-4500</v>
      </c>
      <c r="I74" s="30">
        <f t="shared" si="2"/>
        <v>2.0618556701030926</v>
      </c>
      <c r="K74" s="23" t="s">
        <v>64</v>
      </c>
      <c r="L74">
        <v>2</v>
      </c>
      <c r="M74" s="2">
        <v>485</v>
      </c>
    </row>
    <row r="75" spans="1:13" s="88" customFormat="1" ht="12.75">
      <c r="A75" s="19"/>
      <c r="B75" s="358">
        <f>SUM(B72:B74)</f>
        <v>4500</v>
      </c>
      <c r="C75" s="19"/>
      <c r="D75" s="19"/>
      <c r="E75" s="19" t="s">
        <v>53</v>
      </c>
      <c r="F75" s="90"/>
      <c r="G75" s="26"/>
      <c r="H75" s="89">
        <v>0</v>
      </c>
      <c r="I75" s="87">
        <f t="shared" si="2"/>
        <v>9.278350515463918</v>
      </c>
      <c r="M75" s="2">
        <v>485</v>
      </c>
    </row>
    <row r="76" spans="2:13" ht="12.75">
      <c r="B76" s="357"/>
      <c r="F76" s="54"/>
      <c r="H76" s="8">
        <f aca="true" t="shared" si="4" ref="H76:H107">H75-B76</f>
        <v>0</v>
      </c>
      <c r="I76" s="30">
        <f t="shared" si="2"/>
        <v>0</v>
      </c>
      <c r="M76" s="2">
        <v>485</v>
      </c>
    </row>
    <row r="77" spans="2:13" ht="12.75">
      <c r="B77" s="357"/>
      <c r="F77" s="54"/>
      <c r="H77" s="8">
        <f t="shared" si="4"/>
        <v>0</v>
      </c>
      <c r="I77" s="30">
        <f t="shared" si="2"/>
        <v>0</v>
      </c>
      <c r="M77" s="2">
        <v>485</v>
      </c>
    </row>
    <row r="78" spans="2:13" ht="12.75">
      <c r="B78" s="357"/>
      <c r="F78" s="54"/>
      <c r="H78" s="8">
        <f t="shared" si="4"/>
        <v>0</v>
      </c>
      <c r="I78" s="30">
        <f t="shared" si="2"/>
        <v>0</v>
      </c>
      <c r="M78" s="2">
        <v>485</v>
      </c>
    </row>
    <row r="79" spans="2:13" ht="12.75">
      <c r="B79" s="357"/>
      <c r="F79" s="54"/>
      <c r="H79" s="8">
        <f t="shared" si="4"/>
        <v>0</v>
      </c>
      <c r="I79" s="30">
        <f t="shared" si="2"/>
        <v>0</v>
      </c>
      <c r="M79" s="2">
        <v>485</v>
      </c>
    </row>
    <row r="80" spans="1:13" s="88" customFormat="1" ht="12.75">
      <c r="A80" s="19"/>
      <c r="B80" s="358">
        <f>+B85+B91+B97+B102+B108+B113</f>
        <v>35000</v>
      </c>
      <c r="C80" s="82" t="s">
        <v>69</v>
      </c>
      <c r="D80" s="83" t="s">
        <v>70</v>
      </c>
      <c r="E80" s="82" t="s">
        <v>71</v>
      </c>
      <c r="F80" s="84" t="s">
        <v>72</v>
      </c>
      <c r="G80" s="85" t="s">
        <v>73</v>
      </c>
      <c r="H80" s="86"/>
      <c r="I80" s="87">
        <f>+B80/M80</f>
        <v>72.16494845360825</v>
      </c>
      <c r="J80" s="87"/>
      <c r="K80" s="87"/>
      <c r="M80" s="2">
        <v>485</v>
      </c>
    </row>
    <row r="81" spans="2:13" ht="12.75">
      <c r="B81" s="357"/>
      <c r="F81" s="54"/>
      <c r="H81" s="8">
        <f t="shared" si="4"/>
        <v>0</v>
      </c>
      <c r="I81" s="30">
        <f t="shared" si="2"/>
        <v>0</v>
      </c>
      <c r="M81" s="2">
        <v>485</v>
      </c>
    </row>
    <row r="82" spans="2:13" ht="12.75">
      <c r="B82" s="357">
        <v>2500</v>
      </c>
      <c r="C82" s="20" t="s">
        <v>33</v>
      </c>
      <c r="D82" s="20" t="s">
        <v>17</v>
      </c>
      <c r="E82" s="1" t="s">
        <v>74</v>
      </c>
      <c r="F82" s="54" t="s">
        <v>75</v>
      </c>
      <c r="G82" s="35" t="s">
        <v>76</v>
      </c>
      <c r="H82" s="8">
        <f t="shared" si="4"/>
        <v>-2500</v>
      </c>
      <c r="I82" s="30">
        <v>5</v>
      </c>
      <c r="K82" t="s">
        <v>33</v>
      </c>
      <c r="L82">
        <v>3</v>
      </c>
      <c r="M82" s="2">
        <v>485</v>
      </c>
    </row>
    <row r="83" spans="2:13" ht="12.75">
      <c r="B83" s="357">
        <v>2500</v>
      </c>
      <c r="C83" s="20" t="s">
        <v>33</v>
      </c>
      <c r="D83" s="1" t="s">
        <v>17</v>
      </c>
      <c r="E83" s="1" t="s">
        <v>74</v>
      </c>
      <c r="F83" s="54" t="s">
        <v>77</v>
      </c>
      <c r="G83" s="35" t="s">
        <v>78</v>
      </c>
      <c r="H83" s="8">
        <f t="shared" si="4"/>
        <v>-5000</v>
      </c>
      <c r="I83" s="30">
        <v>5</v>
      </c>
      <c r="K83" t="s">
        <v>33</v>
      </c>
      <c r="L83">
        <v>3</v>
      </c>
      <c r="M83" s="2">
        <v>485</v>
      </c>
    </row>
    <row r="84" spans="2:13" ht="12.75">
      <c r="B84" s="357">
        <v>2500</v>
      </c>
      <c r="C84" s="20" t="s">
        <v>33</v>
      </c>
      <c r="D84" s="1" t="s">
        <v>17</v>
      </c>
      <c r="E84" s="1" t="s">
        <v>74</v>
      </c>
      <c r="F84" s="54" t="s">
        <v>79</v>
      </c>
      <c r="G84" s="35" t="s">
        <v>80</v>
      </c>
      <c r="H84" s="8">
        <f t="shared" si="4"/>
        <v>-7500</v>
      </c>
      <c r="I84" s="30">
        <v>5</v>
      </c>
      <c r="K84" t="s">
        <v>33</v>
      </c>
      <c r="L84">
        <v>3</v>
      </c>
      <c r="M84" s="2">
        <v>485</v>
      </c>
    </row>
    <row r="85" spans="1:13" s="88" customFormat="1" ht="12.75">
      <c r="A85" s="19"/>
      <c r="B85" s="358">
        <f>SUM(B82:B84)</f>
        <v>7500</v>
      </c>
      <c r="C85" s="19" t="s">
        <v>33</v>
      </c>
      <c r="D85" s="19"/>
      <c r="E85" s="19"/>
      <c r="F85" s="90"/>
      <c r="G85" s="26"/>
      <c r="H85" s="89">
        <v>0</v>
      </c>
      <c r="I85" s="87">
        <f t="shared" si="2"/>
        <v>15.463917525773196</v>
      </c>
      <c r="M85" s="2">
        <v>485</v>
      </c>
    </row>
    <row r="86" spans="2:13" ht="12.75">
      <c r="B86" s="357"/>
      <c r="F86" s="54"/>
      <c r="H86" s="8">
        <f t="shared" si="4"/>
        <v>0</v>
      </c>
      <c r="I86" s="30">
        <f t="shared" si="2"/>
        <v>0</v>
      </c>
      <c r="M86" s="2">
        <v>485</v>
      </c>
    </row>
    <row r="87" spans="2:13" ht="12.75">
      <c r="B87" s="357"/>
      <c r="F87" s="54"/>
      <c r="H87" s="8">
        <f t="shared" si="4"/>
        <v>0</v>
      </c>
      <c r="I87" s="30">
        <f t="shared" si="2"/>
        <v>0</v>
      </c>
      <c r="M87" s="2">
        <v>485</v>
      </c>
    </row>
    <row r="88" spans="1:13" s="23" customFormat="1" ht="12.75">
      <c r="A88" s="20"/>
      <c r="B88" s="359">
        <v>2500</v>
      </c>
      <c r="C88" s="42" t="s">
        <v>81</v>
      </c>
      <c r="D88" s="20" t="s">
        <v>17</v>
      </c>
      <c r="E88" s="42" t="s">
        <v>40</v>
      </c>
      <c r="F88" s="91" t="s">
        <v>82</v>
      </c>
      <c r="G88" s="40" t="s">
        <v>76</v>
      </c>
      <c r="H88" s="38">
        <f t="shared" si="4"/>
        <v>-2500</v>
      </c>
      <c r="I88" s="92">
        <f t="shared" si="2"/>
        <v>5.154639175257732</v>
      </c>
      <c r="K88" s="23" t="s">
        <v>74</v>
      </c>
      <c r="L88" s="23">
        <v>3</v>
      </c>
      <c r="M88" s="2">
        <v>485</v>
      </c>
    </row>
    <row r="89" spans="2:13" ht="12.75">
      <c r="B89" s="357">
        <v>500</v>
      </c>
      <c r="C89" s="1" t="s">
        <v>83</v>
      </c>
      <c r="D89" s="20" t="s">
        <v>17</v>
      </c>
      <c r="E89" s="1" t="s">
        <v>40</v>
      </c>
      <c r="F89" s="54" t="s">
        <v>84</v>
      </c>
      <c r="G89" s="35" t="s">
        <v>80</v>
      </c>
      <c r="H89" s="8">
        <f t="shared" si="4"/>
        <v>-3000</v>
      </c>
      <c r="I89" s="30">
        <f t="shared" si="2"/>
        <v>1.0309278350515463</v>
      </c>
      <c r="K89" t="s">
        <v>74</v>
      </c>
      <c r="L89" s="23">
        <v>3</v>
      </c>
      <c r="M89" s="2">
        <v>485</v>
      </c>
    </row>
    <row r="90" spans="1:13" s="23" customFormat="1" ht="12.75">
      <c r="A90" s="20"/>
      <c r="B90" s="359">
        <v>2000</v>
      </c>
      <c r="C90" s="20" t="s">
        <v>85</v>
      </c>
      <c r="D90" s="20" t="s">
        <v>17</v>
      </c>
      <c r="E90" s="20" t="s">
        <v>40</v>
      </c>
      <c r="F90" s="91" t="s">
        <v>86</v>
      </c>
      <c r="G90" s="39" t="s">
        <v>80</v>
      </c>
      <c r="H90" s="38">
        <f t="shared" si="4"/>
        <v>-5000</v>
      </c>
      <c r="I90" s="92">
        <f t="shared" si="2"/>
        <v>4.123711340206185</v>
      </c>
      <c r="K90" s="23" t="s">
        <v>74</v>
      </c>
      <c r="L90" s="23">
        <v>3</v>
      </c>
      <c r="M90" s="2">
        <v>485</v>
      </c>
    </row>
    <row r="91" spans="1:13" s="88" customFormat="1" ht="12.75">
      <c r="A91" s="19"/>
      <c r="B91" s="358">
        <f>SUM(B88:B90)</f>
        <v>5000</v>
      </c>
      <c r="C91" s="19" t="s">
        <v>51</v>
      </c>
      <c r="D91" s="19"/>
      <c r="E91" s="19"/>
      <c r="F91" s="90"/>
      <c r="G91" s="26"/>
      <c r="H91" s="89">
        <v>0</v>
      </c>
      <c r="I91" s="87">
        <f t="shared" si="2"/>
        <v>10.309278350515465</v>
      </c>
      <c r="M91" s="2">
        <v>485</v>
      </c>
    </row>
    <row r="92" spans="2:13" ht="12.75">
      <c r="B92" s="357"/>
      <c r="F92" s="54"/>
      <c r="H92" s="8">
        <f t="shared" si="4"/>
        <v>0</v>
      </c>
      <c r="I92" s="30">
        <f t="shared" si="2"/>
        <v>0</v>
      </c>
      <c r="M92" s="2">
        <v>485</v>
      </c>
    </row>
    <row r="93" spans="2:13" ht="12.75">
      <c r="B93" s="357"/>
      <c r="F93" s="54"/>
      <c r="H93" s="8">
        <f t="shared" si="4"/>
        <v>0</v>
      </c>
      <c r="I93" s="30">
        <f t="shared" si="2"/>
        <v>0</v>
      </c>
      <c r="M93" s="2">
        <v>485</v>
      </c>
    </row>
    <row r="94" spans="2:13" ht="12.75">
      <c r="B94" s="359">
        <v>1400</v>
      </c>
      <c r="C94" s="20" t="s">
        <v>52</v>
      </c>
      <c r="D94" s="20" t="s">
        <v>17</v>
      </c>
      <c r="E94" s="20" t="s">
        <v>53</v>
      </c>
      <c r="F94" s="54" t="s">
        <v>84</v>
      </c>
      <c r="G94" s="39" t="s">
        <v>76</v>
      </c>
      <c r="H94" s="8">
        <f t="shared" si="4"/>
        <v>-1400</v>
      </c>
      <c r="I94" s="30">
        <v>2.8</v>
      </c>
      <c r="K94" t="s">
        <v>74</v>
      </c>
      <c r="L94">
        <v>3</v>
      </c>
      <c r="M94" s="2">
        <v>485</v>
      </c>
    </row>
    <row r="95" spans="2:13" ht="12.75">
      <c r="B95" s="357">
        <v>1500</v>
      </c>
      <c r="C95" s="1" t="s">
        <v>52</v>
      </c>
      <c r="D95" s="20" t="s">
        <v>17</v>
      </c>
      <c r="E95" s="1" t="s">
        <v>53</v>
      </c>
      <c r="F95" s="54" t="s">
        <v>84</v>
      </c>
      <c r="G95" s="35" t="s">
        <v>78</v>
      </c>
      <c r="H95" s="8">
        <f t="shared" si="4"/>
        <v>-2900</v>
      </c>
      <c r="I95" s="30">
        <v>3</v>
      </c>
      <c r="K95" t="s">
        <v>74</v>
      </c>
      <c r="L95" s="23">
        <v>3</v>
      </c>
      <c r="M95" s="2">
        <v>485</v>
      </c>
    </row>
    <row r="96" spans="2:13" ht="12.75">
      <c r="B96" s="357">
        <v>1600</v>
      </c>
      <c r="C96" s="1" t="s">
        <v>52</v>
      </c>
      <c r="D96" s="20" t="s">
        <v>17</v>
      </c>
      <c r="E96" s="1" t="s">
        <v>53</v>
      </c>
      <c r="F96" s="54" t="s">
        <v>84</v>
      </c>
      <c r="G96" s="35" t="s">
        <v>80</v>
      </c>
      <c r="H96" s="8">
        <f t="shared" si="4"/>
        <v>-4500</v>
      </c>
      <c r="I96" s="30">
        <v>3.2</v>
      </c>
      <c r="K96" t="s">
        <v>74</v>
      </c>
      <c r="L96" s="23">
        <v>3</v>
      </c>
      <c r="M96" s="2">
        <v>485</v>
      </c>
    </row>
    <row r="97" spans="1:13" s="88" customFormat="1" ht="12.75">
      <c r="A97" s="19"/>
      <c r="B97" s="358">
        <f>SUM(B94:B96)</f>
        <v>4500</v>
      </c>
      <c r="C97" s="19"/>
      <c r="D97" s="19"/>
      <c r="E97" s="19" t="s">
        <v>53</v>
      </c>
      <c r="F97" s="90"/>
      <c r="G97" s="26"/>
      <c r="H97" s="89">
        <v>0</v>
      </c>
      <c r="I97" s="87">
        <f>+B97/M97</f>
        <v>9.278350515463918</v>
      </c>
      <c r="M97" s="2">
        <v>485</v>
      </c>
    </row>
    <row r="98" spans="2:13" ht="12.75">
      <c r="B98" s="357"/>
      <c r="F98" s="54"/>
      <c r="H98" s="8">
        <f t="shared" si="4"/>
        <v>0</v>
      </c>
      <c r="I98" s="30">
        <f>+B98/M98</f>
        <v>0</v>
      </c>
      <c r="M98" s="2">
        <v>485</v>
      </c>
    </row>
    <row r="99" spans="2:13" ht="12.75">
      <c r="B99" s="357"/>
      <c r="F99" s="54"/>
      <c r="H99" s="8">
        <f t="shared" si="4"/>
        <v>0</v>
      </c>
      <c r="I99" s="30">
        <f>+B99/M99</f>
        <v>0</v>
      </c>
      <c r="M99" s="2">
        <v>485</v>
      </c>
    </row>
    <row r="100" spans="1:13" s="23" customFormat="1" ht="12.75">
      <c r="A100" s="20"/>
      <c r="B100" s="359">
        <v>5000</v>
      </c>
      <c r="C100" s="20" t="s">
        <v>54</v>
      </c>
      <c r="D100" s="20" t="s">
        <v>17</v>
      </c>
      <c r="E100" s="44" t="s">
        <v>40</v>
      </c>
      <c r="F100" s="91" t="s">
        <v>87</v>
      </c>
      <c r="G100" s="45" t="s">
        <v>76</v>
      </c>
      <c r="H100" s="38">
        <f t="shared" si="4"/>
        <v>-5000</v>
      </c>
      <c r="I100" s="92">
        <v>10</v>
      </c>
      <c r="K100" s="23" t="s">
        <v>74</v>
      </c>
      <c r="L100" s="23">
        <v>3</v>
      </c>
      <c r="M100" s="2">
        <v>485</v>
      </c>
    </row>
    <row r="101" spans="1:13" s="23" customFormat="1" ht="12.75">
      <c r="A101" s="20"/>
      <c r="B101" s="359">
        <v>5000</v>
      </c>
      <c r="C101" s="20" t="s">
        <v>54</v>
      </c>
      <c r="D101" s="20" t="s">
        <v>17</v>
      </c>
      <c r="E101" s="20" t="s">
        <v>40</v>
      </c>
      <c r="F101" s="91" t="s">
        <v>87</v>
      </c>
      <c r="G101" s="39" t="s">
        <v>78</v>
      </c>
      <c r="H101" s="38">
        <f t="shared" si="4"/>
        <v>-10000</v>
      </c>
      <c r="I101" s="92">
        <v>10</v>
      </c>
      <c r="K101" s="23" t="s">
        <v>74</v>
      </c>
      <c r="L101" s="23">
        <v>3</v>
      </c>
      <c r="M101" s="2">
        <v>485</v>
      </c>
    </row>
    <row r="102" spans="1:13" s="88" customFormat="1" ht="12.75">
      <c r="A102" s="19"/>
      <c r="B102" s="358">
        <f>SUM(B100:B101)</f>
        <v>10000</v>
      </c>
      <c r="C102" s="19" t="s">
        <v>54</v>
      </c>
      <c r="D102" s="19"/>
      <c r="E102" s="19"/>
      <c r="F102" s="90"/>
      <c r="G102" s="26"/>
      <c r="H102" s="89">
        <v>0</v>
      </c>
      <c r="I102" s="87">
        <f>+B102/M102</f>
        <v>20.61855670103093</v>
      </c>
      <c r="M102" s="2">
        <v>485</v>
      </c>
    </row>
    <row r="103" spans="2:13" ht="12.75">
      <c r="B103" s="362"/>
      <c r="F103" s="54"/>
      <c r="H103" s="8">
        <f t="shared" si="4"/>
        <v>0</v>
      </c>
      <c r="I103" s="30">
        <f>+B103/M103</f>
        <v>0</v>
      </c>
      <c r="M103" s="2">
        <v>485</v>
      </c>
    </row>
    <row r="104" spans="2:13" ht="12.75">
      <c r="B104" s="357"/>
      <c r="C104" s="4"/>
      <c r="F104" s="54"/>
      <c r="H104" s="8">
        <f t="shared" si="4"/>
        <v>0</v>
      </c>
      <c r="I104" s="30">
        <f>+B104/M104</f>
        <v>0</v>
      </c>
      <c r="M104" s="2">
        <v>485</v>
      </c>
    </row>
    <row r="105" spans="1:13" ht="12.75">
      <c r="A105" s="20"/>
      <c r="B105" s="359">
        <v>2000</v>
      </c>
      <c r="C105" s="20" t="s">
        <v>57</v>
      </c>
      <c r="D105" s="20" t="s">
        <v>17</v>
      </c>
      <c r="E105" s="20" t="s">
        <v>40</v>
      </c>
      <c r="F105" s="54" t="s">
        <v>84</v>
      </c>
      <c r="G105" s="39" t="s">
        <v>76</v>
      </c>
      <c r="H105" s="8">
        <f t="shared" si="4"/>
        <v>-2000</v>
      </c>
      <c r="I105" s="30">
        <v>4</v>
      </c>
      <c r="J105" s="23"/>
      <c r="K105" t="s">
        <v>74</v>
      </c>
      <c r="L105" s="23">
        <v>3</v>
      </c>
      <c r="M105" s="2">
        <v>485</v>
      </c>
    </row>
    <row r="106" spans="2:13" ht="12.75">
      <c r="B106" s="359">
        <v>2000</v>
      </c>
      <c r="C106" s="47" t="s">
        <v>57</v>
      </c>
      <c r="D106" s="20" t="s">
        <v>17</v>
      </c>
      <c r="E106" s="47" t="s">
        <v>40</v>
      </c>
      <c r="F106" s="54" t="s">
        <v>84</v>
      </c>
      <c r="G106" s="35" t="s">
        <v>78</v>
      </c>
      <c r="H106" s="8">
        <f t="shared" si="4"/>
        <v>-4000</v>
      </c>
      <c r="I106" s="30">
        <v>4</v>
      </c>
      <c r="J106" s="46"/>
      <c r="K106" t="s">
        <v>74</v>
      </c>
      <c r="L106" s="23">
        <v>3</v>
      </c>
      <c r="M106" s="2">
        <v>485</v>
      </c>
    </row>
    <row r="107" spans="2:13" ht="12.75">
      <c r="B107" s="357">
        <v>2000</v>
      </c>
      <c r="C107" s="1" t="s">
        <v>57</v>
      </c>
      <c r="D107" s="20" t="s">
        <v>17</v>
      </c>
      <c r="E107" s="1" t="s">
        <v>40</v>
      </c>
      <c r="F107" s="54" t="s">
        <v>84</v>
      </c>
      <c r="G107" s="35" t="s">
        <v>80</v>
      </c>
      <c r="H107" s="8">
        <f t="shared" si="4"/>
        <v>-6000</v>
      </c>
      <c r="I107" s="30">
        <v>4</v>
      </c>
      <c r="K107" t="s">
        <v>74</v>
      </c>
      <c r="L107" s="23">
        <v>3</v>
      </c>
      <c r="M107" s="2">
        <v>485</v>
      </c>
    </row>
    <row r="108" spans="1:13" s="88" customFormat="1" ht="12.75">
      <c r="A108" s="19"/>
      <c r="B108" s="358">
        <f>SUM(B105:B107)</f>
        <v>6000</v>
      </c>
      <c r="C108" s="19" t="s">
        <v>57</v>
      </c>
      <c r="D108" s="19"/>
      <c r="E108" s="19"/>
      <c r="F108" s="90"/>
      <c r="G108" s="26"/>
      <c r="H108" s="89">
        <v>0</v>
      </c>
      <c r="I108" s="87">
        <f aca="true" t="shared" si="5" ref="I108:I134">+B108/M108</f>
        <v>12.371134020618557</v>
      </c>
      <c r="M108" s="2">
        <v>485</v>
      </c>
    </row>
    <row r="109" spans="2:13" ht="12.75">
      <c r="B109" s="357"/>
      <c r="F109" s="54"/>
      <c r="H109" s="8">
        <f aca="true" t="shared" si="6" ref="H109:H178">H108-B109</f>
        <v>0</v>
      </c>
      <c r="I109" s="30">
        <f t="shared" si="5"/>
        <v>0</v>
      </c>
      <c r="M109" s="2">
        <v>485</v>
      </c>
    </row>
    <row r="110" spans="2:13" ht="12.75">
      <c r="B110" s="357"/>
      <c r="F110" s="54"/>
      <c r="H110" s="8">
        <f t="shared" si="6"/>
        <v>0</v>
      </c>
      <c r="I110" s="30">
        <f t="shared" si="5"/>
        <v>0</v>
      </c>
      <c r="M110" s="2">
        <v>485</v>
      </c>
    </row>
    <row r="111" spans="2:13" ht="12.75">
      <c r="B111" s="357">
        <v>1000</v>
      </c>
      <c r="C111" s="20" t="s">
        <v>58</v>
      </c>
      <c r="D111" s="20" t="s">
        <v>17</v>
      </c>
      <c r="E111" s="1" t="s">
        <v>88</v>
      </c>
      <c r="F111" s="54" t="s">
        <v>84</v>
      </c>
      <c r="G111" s="35" t="s">
        <v>76</v>
      </c>
      <c r="H111" s="8">
        <f t="shared" si="6"/>
        <v>-1000</v>
      </c>
      <c r="I111" s="30">
        <v>2</v>
      </c>
      <c r="K111" t="s">
        <v>74</v>
      </c>
      <c r="L111" s="23">
        <v>3</v>
      </c>
      <c r="M111" s="2">
        <v>485</v>
      </c>
    </row>
    <row r="112" spans="2:13" ht="12.75">
      <c r="B112" s="357">
        <v>1000</v>
      </c>
      <c r="C112" s="1" t="s">
        <v>58</v>
      </c>
      <c r="D112" s="20" t="s">
        <v>17</v>
      </c>
      <c r="E112" s="1" t="s">
        <v>88</v>
      </c>
      <c r="F112" s="54" t="s">
        <v>84</v>
      </c>
      <c r="G112" s="35" t="s">
        <v>78</v>
      </c>
      <c r="H112" s="8">
        <f t="shared" si="6"/>
        <v>-2000</v>
      </c>
      <c r="I112" s="30">
        <v>2</v>
      </c>
      <c r="K112" t="s">
        <v>74</v>
      </c>
      <c r="L112" s="23">
        <v>3</v>
      </c>
      <c r="M112" s="2">
        <v>485</v>
      </c>
    </row>
    <row r="113" spans="1:13" s="88" customFormat="1" ht="12.75">
      <c r="A113" s="19"/>
      <c r="B113" s="358">
        <f>SUM(B111:B112)</f>
        <v>2000</v>
      </c>
      <c r="C113" s="19"/>
      <c r="D113" s="19"/>
      <c r="E113" s="19" t="s">
        <v>88</v>
      </c>
      <c r="F113" s="90"/>
      <c r="G113" s="26"/>
      <c r="H113" s="89">
        <v>0</v>
      </c>
      <c r="I113" s="87">
        <f t="shared" si="5"/>
        <v>4.123711340206185</v>
      </c>
      <c r="M113" s="2">
        <v>485</v>
      </c>
    </row>
    <row r="114" spans="2:13" ht="12.75">
      <c r="B114" s="357"/>
      <c r="F114" s="54"/>
      <c r="H114" s="8">
        <f t="shared" si="6"/>
        <v>0</v>
      </c>
      <c r="I114" s="30">
        <f t="shared" si="5"/>
        <v>0</v>
      </c>
      <c r="M114" s="2">
        <v>485</v>
      </c>
    </row>
    <row r="115" spans="2:13" ht="12.75">
      <c r="B115" s="357"/>
      <c r="F115" s="54"/>
      <c r="H115" s="8">
        <f t="shared" si="6"/>
        <v>0</v>
      </c>
      <c r="I115" s="30">
        <f t="shared" si="5"/>
        <v>0</v>
      </c>
      <c r="M115" s="2">
        <v>485</v>
      </c>
    </row>
    <row r="116" spans="2:13" ht="12.75">
      <c r="B116" s="359"/>
      <c r="F116" s="54"/>
      <c r="H116" s="8">
        <f t="shared" si="6"/>
        <v>0</v>
      </c>
      <c r="I116" s="30">
        <f t="shared" si="5"/>
        <v>0</v>
      </c>
      <c r="M116" s="2">
        <v>485</v>
      </c>
    </row>
    <row r="117" spans="2:13" ht="12.75">
      <c r="B117" s="359"/>
      <c r="F117" s="54"/>
      <c r="H117" s="8">
        <f t="shared" si="6"/>
        <v>0</v>
      </c>
      <c r="I117" s="30">
        <f t="shared" si="5"/>
        <v>0</v>
      </c>
      <c r="M117" s="2">
        <v>485</v>
      </c>
    </row>
    <row r="118" spans="1:13" s="88" customFormat="1" ht="12.75">
      <c r="A118" s="19"/>
      <c r="B118" s="358">
        <f>+B126+B134+B141+B149+B154</f>
        <v>45500</v>
      </c>
      <c r="C118" s="82" t="s">
        <v>89</v>
      </c>
      <c r="D118" s="83" t="s">
        <v>90</v>
      </c>
      <c r="E118" s="82" t="s">
        <v>91</v>
      </c>
      <c r="F118" s="84" t="s">
        <v>92</v>
      </c>
      <c r="G118" s="85" t="s">
        <v>93</v>
      </c>
      <c r="H118" s="86"/>
      <c r="I118" s="87">
        <f>+B118/M118</f>
        <v>93.81443298969072</v>
      </c>
      <c r="J118" s="87"/>
      <c r="K118" s="87"/>
      <c r="M118" s="2">
        <v>485</v>
      </c>
    </row>
    <row r="119" spans="2:13" ht="12.75">
      <c r="B119" s="359"/>
      <c r="F119" s="54"/>
      <c r="H119" s="8">
        <f t="shared" si="6"/>
        <v>0</v>
      </c>
      <c r="I119" s="30">
        <f t="shared" si="5"/>
        <v>0</v>
      </c>
      <c r="M119" s="2">
        <v>485</v>
      </c>
    </row>
    <row r="120" spans="2:13" ht="12.75">
      <c r="B120" s="359">
        <v>3500</v>
      </c>
      <c r="C120" s="20" t="s">
        <v>94</v>
      </c>
      <c r="D120" s="20" t="s">
        <v>17</v>
      </c>
      <c r="E120" s="44" t="s">
        <v>95</v>
      </c>
      <c r="F120" s="54" t="s">
        <v>96</v>
      </c>
      <c r="G120" s="45" t="s">
        <v>76</v>
      </c>
      <c r="H120" s="8">
        <f t="shared" si="6"/>
        <v>-3500</v>
      </c>
      <c r="I120" s="30">
        <f t="shared" si="5"/>
        <v>7.216494845360825</v>
      </c>
      <c r="L120">
        <v>4</v>
      </c>
      <c r="M120" s="2">
        <v>485</v>
      </c>
    </row>
    <row r="121" spans="2:13" ht="12.75">
      <c r="B121" s="357">
        <v>2000</v>
      </c>
      <c r="C121" s="1" t="s">
        <v>97</v>
      </c>
      <c r="D121" s="20" t="s">
        <v>17</v>
      </c>
      <c r="E121" s="1" t="s">
        <v>95</v>
      </c>
      <c r="F121" s="54" t="s">
        <v>98</v>
      </c>
      <c r="G121" s="35" t="s">
        <v>78</v>
      </c>
      <c r="H121" s="8">
        <f t="shared" si="6"/>
        <v>-5500</v>
      </c>
      <c r="I121" s="30">
        <f t="shared" si="5"/>
        <v>4.123711340206185</v>
      </c>
      <c r="L121">
        <v>4</v>
      </c>
      <c r="M121" s="2">
        <v>485</v>
      </c>
    </row>
    <row r="122" spans="2:13" ht="12.75">
      <c r="B122" s="357">
        <v>2000</v>
      </c>
      <c r="C122" s="1" t="s">
        <v>99</v>
      </c>
      <c r="D122" s="20" t="s">
        <v>17</v>
      </c>
      <c r="E122" s="1" t="s">
        <v>95</v>
      </c>
      <c r="F122" s="54" t="s">
        <v>98</v>
      </c>
      <c r="G122" s="35" t="s">
        <v>78</v>
      </c>
      <c r="H122" s="8">
        <f t="shared" si="6"/>
        <v>-7500</v>
      </c>
      <c r="I122" s="30">
        <f t="shared" si="5"/>
        <v>4.123711340206185</v>
      </c>
      <c r="L122">
        <v>4</v>
      </c>
      <c r="M122" s="2">
        <v>485</v>
      </c>
    </row>
    <row r="123" spans="2:13" ht="12.75">
      <c r="B123" s="357">
        <v>2000</v>
      </c>
      <c r="C123" s="1" t="s">
        <v>97</v>
      </c>
      <c r="D123" s="20" t="s">
        <v>17</v>
      </c>
      <c r="E123" s="1" t="s">
        <v>95</v>
      </c>
      <c r="F123" s="54" t="s">
        <v>98</v>
      </c>
      <c r="G123" s="35" t="s">
        <v>80</v>
      </c>
      <c r="H123" s="8">
        <f t="shared" si="6"/>
        <v>-9500</v>
      </c>
      <c r="I123" s="30">
        <f t="shared" si="5"/>
        <v>4.123711340206185</v>
      </c>
      <c r="L123">
        <v>4</v>
      </c>
      <c r="M123" s="2">
        <v>485</v>
      </c>
    </row>
    <row r="124" spans="2:13" ht="12.75">
      <c r="B124" s="357">
        <v>2000</v>
      </c>
      <c r="C124" s="1" t="s">
        <v>99</v>
      </c>
      <c r="D124" s="20" t="s">
        <v>17</v>
      </c>
      <c r="E124" s="1" t="s">
        <v>95</v>
      </c>
      <c r="F124" s="54" t="s">
        <v>98</v>
      </c>
      <c r="G124" s="35" t="s">
        <v>80</v>
      </c>
      <c r="H124" s="8">
        <f t="shared" si="6"/>
        <v>-11500</v>
      </c>
      <c r="I124" s="30">
        <f t="shared" si="5"/>
        <v>4.123711340206185</v>
      </c>
      <c r="L124">
        <v>4</v>
      </c>
      <c r="M124" s="2">
        <v>485</v>
      </c>
    </row>
    <row r="125" spans="2:13" ht="12.75">
      <c r="B125" s="357">
        <v>3500</v>
      </c>
      <c r="C125" s="1" t="s">
        <v>100</v>
      </c>
      <c r="D125" s="20" t="s">
        <v>17</v>
      </c>
      <c r="E125" s="1" t="s">
        <v>95</v>
      </c>
      <c r="F125" s="54" t="s">
        <v>101</v>
      </c>
      <c r="G125" s="35" t="s">
        <v>102</v>
      </c>
      <c r="H125" s="8">
        <f t="shared" si="6"/>
        <v>-15000</v>
      </c>
      <c r="I125" s="30">
        <f t="shared" si="5"/>
        <v>7.216494845360825</v>
      </c>
      <c r="L125">
        <v>4</v>
      </c>
      <c r="M125" s="2">
        <v>485</v>
      </c>
    </row>
    <row r="126" spans="1:13" s="88" customFormat="1" ht="12.75">
      <c r="A126" s="19"/>
      <c r="B126" s="358">
        <f>SUM(B120:B125)</f>
        <v>15000</v>
      </c>
      <c r="C126" s="19" t="s">
        <v>51</v>
      </c>
      <c r="D126" s="19"/>
      <c r="E126" s="19"/>
      <c r="F126" s="90"/>
      <c r="G126" s="26"/>
      <c r="H126" s="89">
        <v>0</v>
      </c>
      <c r="I126" s="87">
        <f t="shared" si="5"/>
        <v>30.927835051546392</v>
      </c>
      <c r="M126" s="2">
        <v>485</v>
      </c>
    </row>
    <row r="127" spans="2:13" ht="12.75">
      <c r="B127" s="357"/>
      <c r="F127" s="54"/>
      <c r="H127" s="8">
        <f t="shared" si="6"/>
        <v>0</v>
      </c>
      <c r="I127" s="30">
        <f t="shared" si="5"/>
        <v>0</v>
      </c>
      <c r="M127" s="2">
        <v>485</v>
      </c>
    </row>
    <row r="128" spans="2:13" ht="12.75">
      <c r="B128" s="357"/>
      <c r="F128" s="54"/>
      <c r="H128" s="8">
        <f t="shared" si="6"/>
        <v>0</v>
      </c>
      <c r="I128" s="30">
        <f t="shared" si="5"/>
        <v>0</v>
      </c>
      <c r="M128" s="2">
        <v>485</v>
      </c>
    </row>
    <row r="129" spans="1:13" ht="12.75">
      <c r="A129" s="20"/>
      <c r="B129" s="359">
        <v>1200</v>
      </c>
      <c r="C129" s="20" t="s">
        <v>52</v>
      </c>
      <c r="D129" s="20" t="s">
        <v>17</v>
      </c>
      <c r="E129" s="20" t="s">
        <v>53</v>
      </c>
      <c r="F129" s="54" t="s">
        <v>98</v>
      </c>
      <c r="G129" s="39" t="s">
        <v>76</v>
      </c>
      <c r="H129" s="8">
        <f t="shared" si="6"/>
        <v>-1200</v>
      </c>
      <c r="I129" s="30">
        <v>2.4</v>
      </c>
      <c r="J129" s="23"/>
      <c r="L129">
        <v>4</v>
      </c>
      <c r="M129" s="2">
        <v>485</v>
      </c>
    </row>
    <row r="130" spans="2:13" ht="12.75">
      <c r="B130" s="357">
        <v>1200</v>
      </c>
      <c r="C130" s="1" t="s">
        <v>52</v>
      </c>
      <c r="D130" s="20" t="s">
        <v>17</v>
      </c>
      <c r="E130" s="1" t="s">
        <v>53</v>
      </c>
      <c r="F130" s="54" t="s">
        <v>98</v>
      </c>
      <c r="G130" s="35" t="s">
        <v>78</v>
      </c>
      <c r="H130" s="8">
        <f t="shared" si="6"/>
        <v>-2400</v>
      </c>
      <c r="I130" s="30">
        <v>2.4</v>
      </c>
      <c r="L130">
        <v>4</v>
      </c>
      <c r="M130" s="2">
        <v>485</v>
      </c>
    </row>
    <row r="131" spans="2:13" ht="12.75">
      <c r="B131" s="357">
        <v>800</v>
      </c>
      <c r="C131" s="1" t="s">
        <v>52</v>
      </c>
      <c r="D131" s="20" t="s">
        <v>17</v>
      </c>
      <c r="E131" s="1" t="s">
        <v>53</v>
      </c>
      <c r="F131" s="54" t="s">
        <v>98</v>
      </c>
      <c r="G131" s="35" t="s">
        <v>80</v>
      </c>
      <c r="H131" s="8">
        <f t="shared" si="6"/>
        <v>-3200</v>
      </c>
      <c r="I131" s="30">
        <v>1.6</v>
      </c>
      <c r="L131">
        <v>4</v>
      </c>
      <c r="M131" s="2">
        <v>485</v>
      </c>
    </row>
    <row r="132" spans="2:13" ht="12.75">
      <c r="B132" s="357">
        <v>1800</v>
      </c>
      <c r="C132" s="1" t="s">
        <v>52</v>
      </c>
      <c r="D132" s="20" t="s">
        <v>17</v>
      </c>
      <c r="E132" s="1" t="s">
        <v>53</v>
      </c>
      <c r="F132" s="54" t="s">
        <v>98</v>
      </c>
      <c r="G132" s="35" t="s">
        <v>103</v>
      </c>
      <c r="H132" s="8">
        <f t="shared" si="6"/>
        <v>-5000</v>
      </c>
      <c r="I132" s="30">
        <v>3.6</v>
      </c>
      <c r="L132">
        <v>4</v>
      </c>
      <c r="M132" s="2">
        <v>485</v>
      </c>
    </row>
    <row r="133" spans="2:13" ht="12.75">
      <c r="B133" s="357">
        <v>1000</v>
      </c>
      <c r="C133" s="1" t="s">
        <v>52</v>
      </c>
      <c r="D133" s="20" t="s">
        <v>17</v>
      </c>
      <c r="E133" s="1" t="s">
        <v>53</v>
      </c>
      <c r="F133" s="54" t="s">
        <v>98</v>
      </c>
      <c r="G133" s="35" t="s">
        <v>102</v>
      </c>
      <c r="H133" s="8">
        <f t="shared" si="6"/>
        <v>-6000</v>
      </c>
      <c r="I133" s="30">
        <v>2</v>
      </c>
      <c r="L133">
        <v>4</v>
      </c>
      <c r="M133" s="2">
        <v>485</v>
      </c>
    </row>
    <row r="134" spans="1:13" s="88" customFormat="1" ht="12.75">
      <c r="A134" s="19"/>
      <c r="B134" s="358">
        <f>SUM(B129:B133)</f>
        <v>6000</v>
      </c>
      <c r="C134" s="19"/>
      <c r="D134" s="19"/>
      <c r="E134" s="19" t="s">
        <v>53</v>
      </c>
      <c r="F134" s="90"/>
      <c r="G134" s="26"/>
      <c r="H134" s="89">
        <v>0</v>
      </c>
      <c r="I134" s="87">
        <f t="shared" si="5"/>
        <v>12.371134020618557</v>
      </c>
      <c r="M134" s="2">
        <v>485</v>
      </c>
    </row>
    <row r="135" spans="2:13" ht="12.75">
      <c r="B135" s="357"/>
      <c r="F135" s="54"/>
      <c r="H135" s="8">
        <f t="shared" si="6"/>
        <v>0</v>
      </c>
      <c r="I135" s="30">
        <f>+B135/M135</f>
        <v>0</v>
      </c>
      <c r="M135" s="2">
        <v>485</v>
      </c>
    </row>
    <row r="136" spans="2:13" ht="12.75">
      <c r="B136" s="359"/>
      <c r="C136" s="20"/>
      <c r="D136" s="20"/>
      <c r="E136" s="20"/>
      <c r="F136" s="54"/>
      <c r="G136" s="39"/>
      <c r="H136" s="8">
        <f t="shared" si="6"/>
        <v>0</v>
      </c>
      <c r="I136" s="30">
        <f>+B136/M136</f>
        <v>0</v>
      </c>
      <c r="M136" s="2">
        <v>485</v>
      </c>
    </row>
    <row r="137" spans="2:13" ht="12.75">
      <c r="B137" s="359">
        <v>3000</v>
      </c>
      <c r="C137" s="20" t="s">
        <v>54</v>
      </c>
      <c r="D137" s="20" t="s">
        <v>17</v>
      </c>
      <c r="E137" s="20" t="s">
        <v>95</v>
      </c>
      <c r="F137" s="54" t="s">
        <v>104</v>
      </c>
      <c r="G137" s="39" t="s">
        <v>76</v>
      </c>
      <c r="H137" s="8">
        <f t="shared" si="6"/>
        <v>-3000</v>
      </c>
      <c r="I137" s="30">
        <v>6</v>
      </c>
      <c r="L137">
        <v>4</v>
      </c>
      <c r="M137" s="2">
        <v>485</v>
      </c>
    </row>
    <row r="138" spans="2:13" ht="12.75">
      <c r="B138" s="357">
        <v>3000</v>
      </c>
      <c r="C138" s="47" t="s">
        <v>54</v>
      </c>
      <c r="D138" s="20" t="s">
        <v>17</v>
      </c>
      <c r="E138" s="47" t="s">
        <v>95</v>
      </c>
      <c r="F138" s="54" t="s">
        <v>98</v>
      </c>
      <c r="G138" s="35" t="s">
        <v>78</v>
      </c>
      <c r="H138" s="8">
        <f t="shared" si="6"/>
        <v>-6000</v>
      </c>
      <c r="I138" s="30">
        <v>6</v>
      </c>
      <c r="J138" s="46"/>
      <c r="L138">
        <v>4</v>
      </c>
      <c r="M138" s="2">
        <v>485</v>
      </c>
    </row>
    <row r="139" spans="2:13" ht="12.75">
      <c r="B139" s="357">
        <v>3000</v>
      </c>
      <c r="C139" s="1" t="s">
        <v>54</v>
      </c>
      <c r="D139" s="20" t="s">
        <v>17</v>
      </c>
      <c r="E139" s="1" t="s">
        <v>95</v>
      </c>
      <c r="F139" s="54" t="s">
        <v>98</v>
      </c>
      <c r="G139" s="35" t="s">
        <v>80</v>
      </c>
      <c r="H139" s="8">
        <f t="shared" si="6"/>
        <v>-9000</v>
      </c>
      <c r="I139" s="30">
        <v>6</v>
      </c>
      <c r="L139">
        <v>4</v>
      </c>
      <c r="M139" s="2">
        <v>485</v>
      </c>
    </row>
    <row r="140" spans="2:13" ht="12.75">
      <c r="B140" s="357">
        <v>3000</v>
      </c>
      <c r="C140" s="1" t="s">
        <v>54</v>
      </c>
      <c r="D140" s="20" t="s">
        <v>17</v>
      </c>
      <c r="E140" s="1" t="s">
        <v>95</v>
      </c>
      <c r="F140" s="54" t="s">
        <v>98</v>
      </c>
      <c r="G140" s="35" t="s">
        <v>103</v>
      </c>
      <c r="H140" s="8">
        <f t="shared" si="6"/>
        <v>-12000</v>
      </c>
      <c r="I140" s="30">
        <v>6</v>
      </c>
      <c r="L140">
        <v>4</v>
      </c>
      <c r="M140" s="2">
        <v>485</v>
      </c>
    </row>
    <row r="141" spans="1:13" s="88" customFormat="1" ht="12.75">
      <c r="A141" s="19"/>
      <c r="B141" s="358">
        <f>SUM(B137:B140)</f>
        <v>12000</v>
      </c>
      <c r="C141" s="19" t="s">
        <v>54</v>
      </c>
      <c r="D141" s="19"/>
      <c r="E141" s="19"/>
      <c r="F141" s="90"/>
      <c r="G141" s="26"/>
      <c r="H141" s="89">
        <v>0</v>
      </c>
      <c r="I141" s="87">
        <f aca="true" t="shared" si="7" ref="I141:I207">+B141/M141</f>
        <v>24.742268041237114</v>
      </c>
      <c r="M141" s="2">
        <v>485</v>
      </c>
    </row>
    <row r="142" spans="2:13" ht="12.75">
      <c r="B142" s="357"/>
      <c r="F142" s="54"/>
      <c r="H142" s="8">
        <f t="shared" si="6"/>
        <v>0</v>
      </c>
      <c r="I142" s="30">
        <f t="shared" si="7"/>
        <v>0</v>
      </c>
      <c r="M142" s="2">
        <v>485</v>
      </c>
    </row>
    <row r="143" spans="2:13" ht="12.75">
      <c r="B143" s="357"/>
      <c r="F143" s="54"/>
      <c r="H143" s="8">
        <f t="shared" si="6"/>
        <v>0</v>
      </c>
      <c r="I143" s="30">
        <f t="shared" si="7"/>
        <v>0</v>
      </c>
      <c r="M143" s="2">
        <v>485</v>
      </c>
    </row>
    <row r="144" spans="2:13" ht="12.75">
      <c r="B144" s="357">
        <v>2000</v>
      </c>
      <c r="C144" s="20" t="s">
        <v>57</v>
      </c>
      <c r="D144" s="20" t="s">
        <v>17</v>
      </c>
      <c r="E144" s="1" t="s">
        <v>95</v>
      </c>
      <c r="F144" s="54" t="s">
        <v>98</v>
      </c>
      <c r="G144" s="35" t="s">
        <v>76</v>
      </c>
      <c r="H144" s="8">
        <f t="shared" si="6"/>
        <v>-2000</v>
      </c>
      <c r="I144" s="30">
        <v>4</v>
      </c>
      <c r="L144">
        <v>4</v>
      </c>
      <c r="M144" s="2">
        <v>485</v>
      </c>
    </row>
    <row r="145" spans="2:13" ht="12.75">
      <c r="B145" s="357">
        <v>2000</v>
      </c>
      <c r="C145" s="1" t="s">
        <v>57</v>
      </c>
      <c r="D145" s="20" t="s">
        <v>17</v>
      </c>
      <c r="E145" s="1" t="s">
        <v>95</v>
      </c>
      <c r="F145" s="54" t="s">
        <v>98</v>
      </c>
      <c r="G145" s="35" t="s">
        <v>78</v>
      </c>
      <c r="H145" s="8">
        <f t="shared" si="6"/>
        <v>-4000</v>
      </c>
      <c r="I145" s="30">
        <v>4</v>
      </c>
      <c r="L145">
        <v>4</v>
      </c>
      <c r="M145" s="2">
        <v>485</v>
      </c>
    </row>
    <row r="146" spans="2:13" ht="12.75">
      <c r="B146" s="357">
        <v>2000</v>
      </c>
      <c r="C146" s="1" t="s">
        <v>57</v>
      </c>
      <c r="D146" s="20" t="s">
        <v>17</v>
      </c>
      <c r="E146" s="1" t="s">
        <v>95</v>
      </c>
      <c r="F146" s="54" t="s">
        <v>98</v>
      </c>
      <c r="G146" s="35" t="s">
        <v>80</v>
      </c>
      <c r="H146" s="8">
        <f t="shared" si="6"/>
        <v>-6000</v>
      </c>
      <c r="I146" s="30">
        <v>4</v>
      </c>
      <c r="L146">
        <v>4</v>
      </c>
      <c r="M146" s="2">
        <v>485</v>
      </c>
    </row>
    <row r="147" spans="2:13" ht="12.75">
      <c r="B147" s="357">
        <v>2000</v>
      </c>
      <c r="C147" s="1" t="s">
        <v>57</v>
      </c>
      <c r="D147" s="20" t="s">
        <v>17</v>
      </c>
      <c r="E147" s="1" t="s">
        <v>95</v>
      </c>
      <c r="F147" s="54" t="s">
        <v>98</v>
      </c>
      <c r="G147" s="35" t="s">
        <v>103</v>
      </c>
      <c r="H147" s="8">
        <f t="shared" si="6"/>
        <v>-8000</v>
      </c>
      <c r="I147" s="30">
        <v>4</v>
      </c>
      <c r="L147">
        <v>4</v>
      </c>
      <c r="M147" s="2">
        <v>485</v>
      </c>
    </row>
    <row r="148" spans="2:13" ht="12.75">
      <c r="B148" s="357">
        <v>2000</v>
      </c>
      <c r="C148" s="1" t="s">
        <v>57</v>
      </c>
      <c r="D148" s="20" t="s">
        <v>17</v>
      </c>
      <c r="E148" s="1" t="s">
        <v>95</v>
      </c>
      <c r="F148" s="54" t="s">
        <v>98</v>
      </c>
      <c r="G148" s="35" t="s">
        <v>102</v>
      </c>
      <c r="H148" s="8">
        <f t="shared" si="6"/>
        <v>-10000</v>
      </c>
      <c r="I148" s="30">
        <v>4</v>
      </c>
      <c r="L148">
        <v>4</v>
      </c>
      <c r="M148" s="2">
        <v>485</v>
      </c>
    </row>
    <row r="149" spans="1:13" s="88" customFormat="1" ht="12.75">
      <c r="A149" s="19"/>
      <c r="B149" s="358">
        <f>SUM(B144:B148)</f>
        <v>10000</v>
      </c>
      <c r="C149" s="19" t="s">
        <v>57</v>
      </c>
      <c r="D149" s="19"/>
      <c r="E149" s="19"/>
      <c r="F149" s="90"/>
      <c r="G149" s="26"/>
      <c r="H149" s="89">
        <v>0</v>
      </c>
      <c r="I149" s="87">
        <f t="shared" si="7"/>
        <v>20.61855670103093</v>
      </c>
      <c r="M149" s="2">
        <v>485</v>
      </c>
    </row>
    <row r="150" spans="1:13" s="23" customFormat="1" ht="12.75">
      <c r="A150" s="20"/>
      <c r="B150" s="359"/>
      <c r="C150" s="20"/>
      <c r="D150" s="20"/>
      <c r="E150" s="20"/>
      <c r="F150" s="91"/>
      <c r="G150" s="39"/>
      <c r="H150" s="8">
        <f t="shared" si="6"/>
        <v>0</v>
      </c>
      <c r="I150" s="30">
        <f t="shared" si="7"/>
        <v>0</v>
      </c>
      <c r="M150" s="2">
        <v>485</v>
      </c>
    </row>
    <row r="151" spans="1:13" s="23" customFormat="1" ht="12.75">
      <c r="A151" s="20"/>
      <c r="B151" s="359"/>
      <c r="C151" s="20"/>
      <c r="D151" s="20"/>
      <c r="E151" s="20"/>
      <c r="F151" s="91"/>
      <c r="G151" s="39"/>
      <c r="H151" s="8">
        <f t="shared" si="6"/>
        <v>0</v>
      </c>
      <c r="I151" s="30">
        <f t="shared" si="7"/>
        <v>0</v>
      </c>
      <c r="M151" s="2">
        <v>485</v>
      </c>
    </row>
    <row r="152" spans="1:13" s="23" customFormat="1" ht="12.75">
      <c r="A152" s="1"/>
      <c r="B152" s="357">
        <v>1500</v>
      </c>
      <c r="C152" s="1" t="s">
        <v>58</v>
      </c>
      <c r="D152" s="20" t="s">
        <v>17</v>
      </c>
      <c r="E152" s="1" t="s">
        <v>59</v>
      </c>
      <c r="F152" s="54" t="s">
        <v>98</v>
      </c>
      <c r="G152" s="35" t="s">
        <v>78</v>
      </c>
      <c r="H152" s="8">
        <f t="shared" si="6"/>
        <v>-1500</v>
      </c>
      <c r="I152" s="30">
        <v>3</v>
      </c>
      <c r="J152"/>
      <c r="K152"/>
      <c r="L152">
        <v>4</v>
      </c>
      <c r="M152" s="2">
        <v>485</v>
      </c>
    </row>
    <row r="153" spans="1:13" s="23" customFormat="1" ht="12.75">
      <c r="A153" s="1"/>
      <c r="B153" s="357">
        <v>1000</v>
      </c>
      <c r="C153" s="1" t="s">
        <v>58</v>
      </c>
      <c r="D153" s="20" t="s">
        <v>17</v>
      </c>
      <c r="E153" s="1" t="s">
        <v>59</v>
      </c>
      <c r="F153" s="54" t="s">
        <v>98</v>
      </c>
      <c r="G153" s="35" t="s">
        <v>103</v>
      </c>
      <c r="H153" s="8">
        <f t="shared" si="6"/>
        <v>-2500</v>
      </c>
      <c r="I153" s="30">
        <v>2</v>
      </c>
      <c r="J153"/>
      <c r="K153"/>
      <c r="L153">
        <v>4</v>
      </c>
      <c r="M153" s="2">
        <v>485</v>
      </c>
    </row>
    <row r="154" spans="1:13" s="88" customFormat="1" ht="12.75">
      <c r="A154" s="19"/>
      <c r="B154" s="358">
        <f>SUM(B152:B153)</f>
        <v>2500</v>
      </c>
      <c r="C154" s="19"/>
      <c r="D154" s="19"/>
      <c r="E154" s="19"/>
      <c r="F154" s="90"/>
      <c r="G154" s="26"/>
      <c r="H154" s="89">
        <v>0</v>
      </c>
      <c r="I154" s="87">
        <v>2</v>
      </c>
      <c r="M154" s="2">
        <v>485</v>
      </c>
    </row>
    <row r="155" spans="1:13" s="23" customFormat="1" ht="12.75">
      <c r="A155" s="1"/>
      <c r="B155" s="357"/>
      <c r="C155" s="1"/>
      <c r="D155" s="20"/>
      <c r="E155" s="1"/>
      <c r="F155" s="54"/>
      <c r="G155" s="35"/>
      <c r="H155" s="8">
        <f>H154-B155</f>
        <v>0</v>
      </c>
      <c r="I155" s="30">
        <f>+B155/M155</f>
        <v>0</v>
      </c>
      <c r="J155"/>
      <c r="K155"/>
      <c r="L155"/>
      <c r="M155" s="2">
        <v>485</v>
      </c>
    </row>
    <row r="156" spans="1:13" s="23" customFormat="1" ht="12.75">
      <c r="A156" s="1"/>
      <c r="B156" s="357"/>
      <c r="C156" s="1"/>
      <c r="D156" s="20"/>
      <c r="E156" s="1"/>
      <c r="F156" s="54"/>
      <c r="G156" s="35"/>
      <c r="H156" s="8">
        <f>H155-B156</f>
        <v>0</v>
      </c>
      <c r="I156" s="30">
        <f>+B156/M156</f>
        <v>0</v>
      </c>
      <c r="J156"/>
      <c r="K156"/>
      <c r="L156"/>
      <c r="M156" s="2">
        <v>485</v>
      </c>
    </row>
    <row r="157" spans="1:13" s="23" customFormat="1" ht="12.75">
      <c r="A157" s="1"/>
      <c r="B157" s="357"/>
      <c r="C157" s="1"/>
      <c r="D157" s="20"/>
      <c r="E157" s="1"/>
      <c r="F157" s="54"/>
      <c r="G157" s="35"/>
      <c r="H157" s="8">
        <f>H156-B157</f>
        <v>0</v>
      </c>
      <c r="I157" s="30">
        <f>+B157/M157</f>
        <v>0</v>
      </c>
      <c r="J157"/>
      <c r="K157"/>
      <c r="L157"/>
      <c r="M157" s="2">
        <v>485</v>
      </c>
    </row>
    <row r="158" spans="2:13" ht="12.75">
      <c r="B158" s="357"/>
      <c r="F158" s="54"/>
      <c r="H158" s="8">
        <f>H150-B158</f>
        <v>0</v>
      </c>
      <c r="I158" s="30">
        <f t="shared" si="7"/>
        <v>0</v>
      </c>
      <c r="M158" s="2">
        <v>485</v>
      </c>
    </row>
    <row r="159" spans="1:13" s="88" customFormat="1" ht="12.75">
      <c r="A159" s="19"/>
      <c r="B159" s="358">
        <f>+B164+B168+B174+B179+B185+B189</f>
        <v>30600</v>
      </c>
      <c r="C159" s="82" t="s">
        <v>105</v>
      </c>
      <c r="D159" s="83" t="s">
        <v>106</v>
      </c>
      <c r="E159" s="82" t="s">
        <v>30</v>
      </c>
      <c r="F159" s="84" t="s">
        <v>107</v>
      </c>
      <c r="G159" s="85" t="s">
        <v>63</v>
      </c>
      <c r="H159" s="86"/>
      <c r="I159" s="87">
        <f>+B159/M159</f>
        <v>63.09278350515464</v>
      </c>
      <c r="J159" s="87"/>
      <c r="K159" s="87"/>
      <c r="M159" s="2">
        <v>485</v>
      </c>
    </row>
    <row r="160" spans="2:13" ht="12.75">
      <c r="B160" s="357"/>
      <c r="F160" s="54"/>
      <c r="H160" s="8">
        <f t="shared" si="6"/>
        <v>0</v>
      </c>
      <c r="I160" s="30">
        <f t="shared" si="7"/>
        <v>0</v>
      </c>
      <c r="M160" s="2">
        <v>485</v>
      </c>
    </row>
    <row r="161" spans="2:13" ht="12.75">
      <c r="B161" s="357">
        <v>2500</v>
      </c>
      <c r="C161" s="20" t="s">
        <v>33</v>
      </c>
      <c r="D161" s="1" t="s">
        <v>17</v>
      </c>
      <c r="E161" s="1" t="s">
        <v>34</v>
      </c>
      <c r="F161" s="54" t="s">
        <v>108</v>
      </c>
      <c r="G161" s="35" t="s">
        <v>80</v>
      </c>
      <c r="H161" s="8">
        <f t="shared" si="6"/>
        <v>-2500</v>
      </c>
      <c r="I161" s="30">
        <v>5</v>
      </c>
      <c r="K161" t="s">
        <v>33</v>
      </c>
      <c r="L161">
        <v>5</v>
      </c>
      <c r="M161" s="2">
        <v>485</v>
      </c>
    </row>
    <row r="162" spans="2:13" ht="12.75">
      <c r="B162" s="357">
        <v>2500</v>
      </c>
      <c r="C162" s="20" t="s">
        <v>33</v>
      </c>
      <c r="D162" s="1" t="s">
        <v>17</v>
      </c>
      <c r="E162" s="1" t="s">
        <v>34</v>
      </c>
      <c r="F162" s="54" t="s">
        <v>109</v>
      </c>
      <c r="G162" s="35" t="s">
        <v>102</v>
      </c>
      <c r="H162" s="8">
        <f t="shared" si="6"/>
        <v>-5000</v>
      </c>
      <c r="I162" s="30">
        <v>5</v>
      </c>
      <c r="K162" t="s">
        <v>33</v>
      </c>
      <c r="L162">
        <v>5</v>
      </c>
      <c r="M162" s="2">
        <v>485</v>
      </c>
    </row>
    <row r="163" spans="2:13" ht="12.75">
      <c r="B163" s="357">
        <v>2500</v>
      </c>
      <c r="C163" s="20" t="s">
        <v>33</v>
      </c>
      <c r="D163" s="1" t="s">
        <v>17</v>
      </c>
      <c r="E163" s="1" t="s">
        <v>34</v>
      </c>
      <c r="F163" s="54" t="s">
        <v>110</v>
      </c>
      <c r="G163" s="35" t="s">
        <v>111</v>
      </c>
      <c r="H163" s="8">
        <f t="shared" si="6"/>
        <v>-7500</v>
      </c>
      <c r="I163" s="30">
        <v>5</v>
      </c>
      <c r="K163" t="s">
        <v>33</v>
      </c>
      <c r="L163">
        <v>5</v>
      </c>
      <c r="M163" s="2">
        <v>485</v>
      </c>
    </row>
    <row r="164" spans="1:13" s="88" customFormat="1" ht="12.75">
      <c r="A164" s="19"/>
      <c r="B164" s="358">
        <f>SUM(B161:B163)</f>
        <v>7500</v>
      </c>
      <c r="C164" s="19" t="s">
        <v>33</v>
      </c>
      <c r="D164" s="19"/>
      <c r="E164" s="19"/>
      <c r="F164" s="90"/>
      <c r="G164" s="26"/>
      <c r="H164" s="89">
        <v>0</v>
      </c>
      <c r="I164" s="87">
        <f t="shared" si="7"/>
        <v>15.463917525773196</v>
      </c>
      <c r="M164" s="2">
        <v>485</v>
      </c>
    </row>
    <row r="165" spans="2:13" ht="12.75">
      <c r="B165" s="357"/>
      <c r="F165" s="54"/>
      <c r="H165" s="8">
        <f t="shared" si="6"/>
        <v>0</v>
      </c>
      <c r="I165" s="30">
        <f t="shared" si="7"/>
        <v>0</v>
      </c>
      <c r="M165" s="2">
        <v>485</v>
      </c>
    </row>
    <row r="166" spans="2:13" ht="12.75">
      <c r="B166" s="357"/>
      <c r="F166" s="54"/>
      <c r="H166" s="8">
        <f t="shared" si="6"/>
        <v>0</v>
      </c>
      <c r="I166" s="30">
        <f t="shared" si="7"/>
        <v>0</v>
      </c>
      <c r="M166" s="2">
        <v>485</v>
      </c>
    </row>
    <row r="167" spans="2:13" ht="12.75">
      <c r="B167" s="357">
        <v>3000</v>
      </c>
      <c r="C167" s="1" t="s">
        <v>39</v>
      </c>
      <c r="D167" s="20" t="s">
        <v>17</v>
      </c>
      <c r="E167" s="1" t="s">
        <v>40</v>
      </c>
      <c r="F167" s="54" t="s">
        <v>112</v>
      </c>
      <c r="G167" s="35" t="s">
        <v>80</v>
      </c>
      <c r="H167" s="8">
        <f t="shared" si="6"/>
        <v>-3000</v>
      </c>
      <c r="I167" s="30">
        <f t="shared" si="7"/>
        <v>6.185567010309279</v>
      </c>
      <c r="K167" t="s">
        <v>34</v>
      </c>
      <c r="L167">
        <v>5</v>
      </c>
      <c r="M167" s="2">
        <v>485</v>
      </c>
    </row>
    <row r="168" spans="1:13" s="88" customFormat="1" ht="12.75">
      <c r="A168" s="19"/>
      <c r="B168" s="358">
        <f>SUM(B167:B167)</f>
        <v>3000</v>
      </c>
      <c r="C168" s="19" t="s">
        <v>51</v>
      </c>
      <c r="D168" s="19"/>
      <c r="E168" s="19"/>
      <c r="F168" s="90"/>
      <c r="G168" s="26"/>
      <c r="H168" s="89">
        <v>0</v>
      </c>
      <c r="I168" s="87">
        <f t="shared" si="7"/>
        <v>6.185567010309279</v>
      </c>
      <c r="M168" s="2">
        <v>485</v>
      </c>
    </row>
    <row r="169" spans="2:13" ht="12.75">
      <c r="B169" s="357"/>
      <c r="F169" s="54"/>
      <c r="H169" s="8">
        <f t="shared" si="6"/>
        <v>0</v>
      </c>
      <c r="I169" s="30">
        <f t="shared" si="7"/>
        <v>0</v>
      </c>
      <c r="M169" s="2">
        <v>485</v>
      </c>
    </row>
    <row r="170" spans="2:13" ht="12.75">
      <c r="B170" s="357"/>
      <c r="F170" s="54"/>
      <c r="H170" s="8">
        <f t="shared" si="6"/>
        <v>0</v>
      </c>
      <c r="I170" s="30">
        <f t="shared" si="7"/>
        <v>0</v>
      </c>
      <c r="M170" s="2">
        <v>485</v>
      </c>
    </row>
    <row r="171" spans="2:13" ht="12.75">
      <c r="B171" s="357">
        <v>800</v>
      </c>
      <c r="C171" s="1" t="s">
        <v>52</v>
      </c>
      <c r="D171" s="20" t="s">
        <v>17</v>
      </c>
      <c r="E171" s="1" t="s">
        <v>53</v>
      </c>
      <c r="F171" s="54" t="s">
        <v>114</v>
      </c>
      <c r="G171" s="35" t="s">
        <v>80</v>
      </c>
      <c r="H171" s="8">
        <f t="shared" si="6"/>
        <v>-800</v>
      </c>
      <c r="I171" s="30">
        <v>1.6</v>
      </c>
      <c r="K171" t="s">
        <v>34</v>
      </c>
      <c r="L171">
        <v>5</v>
      </c>
      <c r="M171" s="2">
        <v>485</v>
      </c>
    </row>
    <row r="172" spans="2:13" ht="12.75">
      <c r="B172" s="357">
        <v>950</v>
      </c>
      <c r="C172" s="1" t="s">
        <v>52</v>
      </c>
      <c r="D172" s="20" t="s">
        <v>17</v>
      </c>
      <c r="E172" s="1" t="s">
        <v>53</v>
      </c>
      <c r="F172" s="54" t="s">
        <v>114</v>
      </c>
      <c r="G172" s="35" t="s">
        <v>103</v>
      </c>
      <c r="H172" s="8">
        <f t="shared" si="6"/>
        <v>-1750</v>
      </c>
      <c r="I172" s="30">
        <v>1.9</v>
      </c>
      <c r="K172" t="s">
        <v>34</v>
      </c>
      <c r="L172">
        <v>5</v>
      </c>
      <c r="M172" s="2">
        <v>485</v>
      </c>
    </row>
    <row r="173" spans="2:13" ht="12.75">
      <c r="B173" s="357">
        <v>850</v>
      </c>
      <c r="C173" s="1" t="s">
        <v>52</v>
      </c>
      <c r="D173" s="20" t="s">
        <v>17</v>
      </c>
      <c r="E173" s="1" t="s">
        <v>53</v>
      </c>
      <c r="F173" s="54" t="s">
        <v>114</v>
      </c>
      <c r="G173" s="35" t="s">
        <v>102</v>
      </c>
      <c r="H173" s="8">
        <f t="shared" si="6"/>
        <v>-2600</v>
      </c>
      <c r="I173" s="30">
        <v>1.7</v>
      </c>
      <c r="K173" t="s">
        <v>34</v>
      </c>
      <c r="L173">
        <v>5</v>
      </c>
      <c r="M173" s="2">
        <v>485</v>
      </c>
    </row>
    <row r="174" spans="1:13" s="88" customFormat="1" ht="12.75">
      <c r="A174" s="19"/>
      <c r="B174" s="358">
        <f>SUM(B171:B173)</f>
        <v>2600</v>
      </c>
      <c r="C174" s="19"/>
      <c r="D174" s="19"/>
      <c r="E174" s="19" t="s">
        <v>53</v>
      </c>
      <c r="F174" s="90"/>
      <c r="G174" s="26"/>
      <c r="H174" s="89">
        <v>0</v>
      </c>
      <c r="I174" s="87">
        <f t="shared" si="7"/>
        <v>5.360824742268041</v>
      </c>
      <c r="M174" s="2">
        <v>485</v>
      </c>
    </row>
    <row r="175" spans="2:13" ht="12.75">
      <c r="B175" s="357"/>
      <c r="F175" s="54"/>
      <c r="H175" s="8">
        <f t="shared" si="6"/>
        <v>0</v>
      </c>
      <c r="I175" s="30">
        <f t="shared" si="7"/>
        <v>0</v>
      </c>
      <c r="M175" s="2">
        <v>485</v>
      </c>
    </row>
    <row r="176" spans="2:13" ht="12.75">
      <c r="B176" s="357"/>
      <c r="F176" s="54"/>
      <c r="H176" s="8">
        <f t="shared" si="6"/>
        <v>0</v>
      </c>
      <c r="I176" s="30">
        <f t="shared" si="7"/>
        <v>0</v>
      </c>
      <c r="M176" s="2">
        <v>485</v>
      </c>
    </row>
    <row r="177" spans="2:13" ht="12.75">
      <c r="B177" s="357">
        <v>5000</v>
      </c>
      <c r="C177" s="1" t="s">
        <v>54</v>
      </c>
      <c r="D177" s="20" t="s">
        <v>17</v>
      </c>
      <c r="E177" s="1" t="s">
        <v>40</v>
      </c>
      <c r="F177" s="54" t="s">
        <v>115</v>
      </c>
      <c r="G177" s="35" t="s">
        <v>80</v>
      </c>
      <c r="H177" s="8">
        <f t="shared" si="6"/>
        <v>-5000</v>
      </c>
      <c r="I177" s="30">
        <v>10</v>
      </c>
      <c r="K177" t="s">
        <v>34</v>
      </c>
      <c r="L177">
        <v>5</v>
      </c>
      <c r="M177" s="2">
        <v>485</v>
      </c>
    </row>
    <row r="178" spans="2:13" ht="12.75">
      <c r="B178" s="357">
        <v>5000</v>
      </c>
      <c r="C178" s="1" t="s">
        <v>54</v>
      </c>
      <c r="D178" s="20" t="s">
        <v>17</v>
      </c>
      <c r="E178" s="1" t="s">
        <v>40</v>
      </c>
      <c r="F178" s="54" t="s">
        <v>115</v>
      </c>
      <c r="G178" s="35" t="s">
        <v>103</v>
      </c>
      <c r="H178" s="8">
        <f t="shared" si="6"/>
        <v>-10000</v>
      </c>
      <c r="I178" s="30">
        <v>10</v>
      </c>
      <c r="K178" t="s">
        <v>34</v>
      </c>
      <c r="L178">
        <v>5</v>
      </c>
      <c r="M178" s="2">
        <v>485</v>
      </c>
    </row>
    <row r="179" spans="1:13" s="88" customFormat="1" ht="12.75">
      <c r="A179" s="19"/>
      <c r="B179" s="358">
        <f>SUM(B177:B178)</f>
        <v>10000</v>
      </c>
      <c r="C179" s="19" t="s">
        <v>54</v>
      </c>
      <c r="D179" s="19"/>
      <c r="E179" s="19"/>
      <c r="F179" s="90"/>
      <c r="G179" s="26"/>
      <c r="H179" s="89">
        <v>0</v>
      </c>
      <c r="I179" s="87">
        <f t="shared" si="7"/>
        <v>20.61855670103093</v>
      </c>
      <c r="M179" s="2">
        <v>485</v>
      </c>
    </row>
    <row r="180" spans="2:13" ht="12.75">
      <c r="B180" s="357"/>
      <c r="F180" s="54"/>
      <c r="H180" s="8">
        <f aca="true" t="shared" si="8" ref="H180:H215">H179-B180</f>
        <v>0</v>
      </c>
      <c r="I180" s="30">
        <f t="shared" si="7"/>
        <v>0</v>
      </c>
      <c r="M180" s="2">
        <v>485</v>
      </c>
    </row>
    <row r="181" spans="2:13" ht="12.75">
      <c r="B181" s="357"/>
      <c r="F181" s="54"/>
      <c r="H181" s="8">
        <f t="shared" si="8"/>
        <v>0</v>
      </c>
      <c r="I181" s="30">
        <f t="shared" si="7"/>
        <v>0</v>
      </c>
      <c r="M181" s="2">
        <v>485</v>
      </c>
    </row>
    <row r="182" spans="2:13" ht="12.75">
      <c r="B182" s="357">
        <v>2000</v>
      </c>
      <c r="C182" s="1" t="s">
        <v>57</v>
      </c>
      <c r="D182" s="20" t="s">
        <v>17</v>
      </c>
      <c r="E182" s="1" t="s">
        <v>40</v>
      </c>
      <c r="F182" s="54" t="s">
        <v>114</v>
      </c>
      <c r="G182" s="35" t="s">
        <v>80</v>
      </c>
      <c r="H182" s="8">
        <f t="shared" si="8"/>
        <v>-2000</v>
      </c>
      <c r="I182" s="30">
        <v>4</v>
      </c>
      <c r="K182" t="s">
        <v>34</v>
      </c>
      <c r="L182">
        <v>5</v>
      </c>
      <c r="M182" s="2">
        <v>485</v>
      </c>
    </row>
    <row r="183" spans="2:13" ht="12.75">
      <c r="B183" s="357">
        <v>2000</v>
      </c>
      <c r="C183" s="1" t="s">
        <v>57</v>
      </c>
      <c r="D183" s="20" t="s">
        <v>17</v>
      </c>
      <c r="E183" s="1" t="s">
        <v>40</v>
      </c>
      <c r="F183" s="54" t="s">
        <v>114</v>
      </c>
      <c r="G183" s="35" t="s">
        <v>103</v>
      </c>
      <c r="H183" s="8">
        <f t="shared" si="8"/>
        <v>-4000</v>
      </c>
      <c r="I183" s="30">
        <v>4</v>
      </c>
      <c r="K183" t="s">
        <v>34</v>
      </c>
      <c r="L183">
        <v>5</v>
      </c>
      <c r="M183" s="2">
        <v>485</v>
      </c>
    </row>
    <row r="184" spans="2:13" ht="12.75">
      <c r="B184" s="357">
        <v>2000</v>
      </c>
      <c r="C184" s="1" t="s">
        <v>57</v>
      </c>
      <c r="D184" s="20" t="s">
        <v>17</v>
      </c>
      <c r="E184" s="1" t="s">
        <v>40</v>
      </c>
      <c r="F184" s="54" t="s">
        <v>114</v>
      </c>
      <c r="G184" s="35" t="s">
        <v>102</v>
      </c>
      <c r="H184" s="8">
        <f t="shared" si="8"/>
        <v>-6000</v>
      </c>
      <c r="I184" s="30">
        <v>4</v>
      </c>
      <c r="K184" t="s">
        <v>34</v>
      </c>
      <c r="L184">
        <v>5</v>
      </c>
      <c r="M184" s="2">
        <v>485</v>
      </c>
    </row>
    <row r="185" spans="1:13" s="88" customFormat="1" ht="12.75">
      <c r="A185" s="19"/>
      <c r="B185" s="358">
        <f>SUM(B182:B184)</f>
        <v>6000</v>
      </c>
      <c r="C185" s="19" t="s">
        <v>57</v>
      </c>
      <c r="D185" s="19"/>
      <c r="E185" s="19"/>
      <c r="F185" s="90"/>
      <c r="G185" s="26"/>
      <c r="H185" s="89">
        <v>0</v>
      </c>
      <c r="I185" s="87">
        <f t="shared" si="7"/>
        <v>12.371134020618557</v>
      </c>
      <c r="M185" s="2">
        <v>485</v>
      </c>
    </row>
    <row r="186" spans="2:13" ht="12.75">
      <c r="B186" s="357"/>
      <c r="F186" s="54"/>
      <c r="H186" s="8">
        <f t="shared" si="8"/>
        <v>0</v>
      </c>
      <c r="I186" s="30">
        <f t="shared" si="7"/>
        <v>0</v>
      </c>
      <c r="M186" s="2">
        <v>485</v>
      </c>
    </row>
    <row r="187" spans="2:13" ht="12.75">
      <c r="B187" s="357"/>
      <c r="F187" s="54"/>
      <c r="H187" s="8">
        <f t="shared" si="8"/>
        <v>0</v>
      </c>
      <c r="I187" s="30">
        <f t="shared" si="7"/>
        <v>0</v>
      </c>
      <c r="M187" s="2">
        <v>485</v>
      </c>
    </row>
    <row r="188" spans="2:13" ht="12.75">
      <c r="B188" s="357">
        <v>1500</v>
      </c>
      <c r="C188" s="1" t="s">
        <v>58</v>
      </c>
      <c r="D188" s="20" t="s">
        <v>17</v>
      </c>
      <c r="E188" s="47" t="s">
        <v>59</v>
      </c>
      <c r="F188" s="54" t="s">
        <v>114</v>
      </c>
      <c r="G188" s="35" t="s">
        <v>103</v>
      </c>
      <c r="H188" s="8">
        <f t="shared" si="8"/>
        <v>-1500</v>
      </c>
      <c r="I188" s="30">
        <f t="shared" si="7"/>
        <v>3.0927835051546393</v>
      </c>
      <c r="K188" t="s">
        <v>34</v>
      </c>
      <c r="L188">
        <v>5</v>
      </c>
      <c r="M188" s="2">
        <v>485</v>
      </c>
    </row>
    <row r="189" spans="1:13" s="88" customFormat="1" ht="12.75">
      <c r="A189" s="19"/>
      <c r="B189" s="358">
        <f>SUM(B188)</f>
        <v>1500</v>
      </c>
      <c r="C189" s="19"/>
      <c r="D189" s="19"/>
      <c r="E189" s="19" t="s">
        <v>59</v>
      </c>
      <c r="F189" s="90"/>
      <c r="G189" s="26"/>
      <c r="H189" s="89">
        <v>0</v>
      </c>
      <c r="I189" s="87">
        <f t="shared" si="7"/>
        <v>3.0927835051546393</v>
      </c>
      <c r="M189" s="2">
        <v>485</v>
      </c>
    </row>
    <row r="190" spans="2:13" ht="12.75">
      <c r="B190" s="357"/>
      <c r="F190" s="54"/>
      <c r="H190" s="8">
        <f t="shared" si="8"/>
        <v>0</v>
      </c>
      <c r="I190" s="30">
        <f t="shared" si="7"/>
        <v>0</v>
      </c>
      <c r="M190" s="2">
        <v>485</v>
      </c>
    </row>
    <row r="191" spans="2:13" ht="12.75">
      <c r="B191" s="357"/>
      <c r="F191" s="54"/>
      <c r="H191" s="8">
        <f t="shared" si="8"/>
        <v>0</v>
      </c>
      <c r="I191" s="30">
        <f t="shared" si="7"/>
        <v>0</v>
      </c>
      <c r="M191" s="2">
        <v>485</v>
      </c>
    </row>
    <row r="192" spans="2:13" ht="12.75">
      <c r="B192" s="357"/>
      <c r="F192" s="54"/>
      <c r="H192" s="8">
        <f t="shared" si="8"/>
        <v>0</v>
      </c>
      <c r="I192" s="30">
        <f t="shared" si="7"/>
        <v>0</v>
      </c>
      <c r="M192" s="2">
        <v>485</v>
      </c>
    </row>
    <row r="193" spans="2:13" ht="12.75">
      <c r="B193" s="357"/>
      <c r="F193" s="54"/>
      <c r="H193" s="8">
        <f t="shared" si="8"/>
        <v>0</v>
      </c>
      <c r="I193" s="30">
        <f t="shared" si="7"/>
        <v>0</v>
      </c>
      <c r="M193" s="2">
        <v>485</v>
      </c>
    </row>
    <row r="194" spans="1:13" s="88" customFormat="1" ht="12.75">
      <c r="A194" s="19"/>
      <c r="B194" s="358">
        <f>+B197+B201</f>
        <v>4000</v>
      </c>
      <c r="C194" s="82" t="s">
        <v>116</v>
      </c>
      <c r="D194" s="83" t="s">
        <v>117</v>
      </c>
      <c r="E194" s="82" t="s">
        <v>61</v>
      </c>
      <c r="F194" s="84" t="s">
        <v>62</v>
      </c>
      <c r="G194" s="85" t="s">
        <v>32</v>
      </c>
      <c r="H194" s="86"/>
      <c r="I194" s="87">
        <f>+B194/M194</f>
        <v>8.24742268041237</v>
      </c>
      <c r="J194" s="87"/>
      <c r="K194" s="87"/>
      <c r="M194" s="2">
        <v>485</v>
      </c>
    </row>
    <row r="195" spans="2:13" ht="12.75">
      <c r="B195" s="357"/>
      <c r="F195" s="54"/>
      <c r="H195" s="8">
        <f t="shared" si="8"/>
        <v>0</v>
      </c>
      <c r="I195" s="30">
        <f t="shared" si="7"/>
        <v>0</v>
      </c>
      <c r="M195" s="2">
        <v>485</v>
      </c>
    </row>
    <row r="196" spans="2:13" ht="12.75">
      <c r="B196" s="357">
        <v>2500</v>
      </c>
      <c r="C196" s="20" t="s">
        <v>33</v>
      </c>
      <c r="D196" s="1" t="s">
        <v>17</v>
      </c>
      <c r="E196" s="1" t="s">
        <v>74</v>
      </c>
      <c r="F196" s="54" t="s">
        <v>118</v>
      </c>
      <c r="G196" s="35" t="s">
        <v>103</v>
      </c>
      <c r="H196" s="8">
        <f t="shared" si="8"/>
        <v>-2500</v>
      </c>
      <c r="I196" s="30">
        <f t="shared" si="7"/>
        <v>5.154639175257732</v>
      </c>
      <c r="K196" t="s">
        <v>33</v>
      </c>
      <c r="L196">
        <v>6</v>
      </c>
      <c r="M196" s="2">
        <v>485</v>
      </c>
    </row>
    <row r="197" spans="1:13" s="88" customFormat="1" ht="12.75">
      <c r="A197" s="19"/>
      <c r="B197" s="358">
        <f>SUM(B196)</f>
        <v>2500</v>
      </c>
      <c r="C197" s="19" t="s">
        <v>33</v>
      </c>
      <c r="D197" s="19"/>
      <c r="E197" s="19"/>
      <c r="F197" s="90"/>
      <c r="G197" s="26"/>
      <c r="H197" s="89">
        <v>0</v>
      </c>
      <c r="I197" s="87">
        <f t="shared" si="7"/>
        <v>5.154639175257732</v>
      </c>
      <c r="M197" s="2">
        <v>485</v>
      </c>
    </row>
    <row r="198" spans="2:13" ht="12.75">
      <c r="B198" s="357"/>
      <c r="F198" s="54"/>
      <c r="H198" s="8">
        <f t="shared" si="8"/>
        <v>0</v>
      </c>
      <c r="I198" s="30">
        <f t="shared" si="7"/>
        <v>0</v>
      </c>
      <c r="M198" s="2">
        <v>485</v>
      </c>
    </row>
    <row r="199" spans="2:13" ht="12.75">
      <c r="B199" s="357"/>
      <c r="F199" s="54"/>
      <c r="H199" s="8">
        <f t="shared" si="8"/>
        <v>0</v>
      </c>
      <c r="I199" s="30">
        <f t="shared" si="7"/>
        <v>0</v>
      </c>
      <c r="M199" s="2">
        <v>485</v>
      </c>
    </row>
    <row r="200" spans="2:13" ht="12.75">
      <c r="B200" s="357">
        <v>1500</v>
      </c>
      <c r="C200" s="1" t="s">
        <v>52</v>
      </c>
      <c r="D200" s="20" t="s">
        <v>17</v>
      </c>
      <c r="E200" s="1" t="s">
        <v>53</v>
      </c>
      <c r="F200" s="54" t="s">
        <v>119</v>
      </c>
      <c r="G200" s="35" t="s">
        <v>103</v>
      </c>
      <c r="H200" s="8">
        <f t="shared" si="8"/>
        <v>-1500</v>
      </c>
      <c r="I200" s="30">
        <f t="shared" si="7"/>
        <v>3.0927835051546393</v>
      </c>
      <c r="K200" t="s">
        <v>74</v>
      </c>
      <c r="L200" s="23">
        <v>6</v>
      </c>
      <c r="M200" s="2">
        <v>485</v>
      </c>
    </row>
    <row r="201" spans="1:13" s="88" customFormat="1" ht="12.75">
      <c r="A201" s="19"/>
      <c r="B201" s="358">
        <f>SUM(B200)</f>
        <v>1500</v>
      </c>
      <c r="C201" s="19"/>
      <c r="D201" s="19"/>
      <c r="E201" s="19" t="s">
        <v>53</v>
      </c>
      <c r="F201" s="90"/>
      <c r="G201" s="26"/>
      <c r="H201" s="89">
        <v>0</v>
      </c>
      <c r="I201" s="87">
        <f t="shared" si="7"/>
        <v>3.0927835051546393</v>
      </c>
      <c r="M201" s="2">
        <v>485</v>
      </c>
    </row>
    <row r="202" spans="2:13" ht="12.75">
      <c r="B202" s="357"/>
      <c r="F202" s="54"/>
      <c r="H202" s="8">
        <f t="shared" si="8"/>
        <v>0</v>
      </c>
      <c r="I202" s="30">
        <f t="shared" si="7"/>
        <v>0</v>
      </c>
      <c r="M202" s="2">
        <v>485</v>
      </c>
    </row>
    <row r="203" spans="2:13" ht="12.75">
      <c r="B203" s="357"/>
      <c r="F203" s="54"/>
      <c r="H203" s="8">
        <f t="shared" si="8"/>
        <v>0</v>
      </c>
      <c r="I203" s="30">
        <f t="shared" si="7"/>
        <v>0</v>
      </c>
      <c r="M203" s="2">
        <v>485</v>
      </c>
    </row>
    <row r="204" spans="2:13" ht="12.75">
      <c r="B204" s="357"/>
      <c r="F204" s="54"/>
      <c r="H204" s="8">
        <f t="shared" si="8"/>
        <v>0</v>
      </c>
      <c r="I204" s="30">
        <f t="shared" si="7"/>
        <v>0</v>
      </c>
      <c r="M204" s="2">
        <v>485</v>
      </c>
    </row>
    <row r="205" spans="2:13" ht="12.75">
      <c r="B205" s="357"/>
      <c r="F205" s="54"/>
      <c r="H205" s="8">
        <f t="shared" si="8"/>
        <v>0</v>
      </c>
      <c r="I205" s="30">
        <f t="shared" si="7"/>
        <v>0</v>
      </c>
      <c r="M205" s="2">
        <v>485</v>
      </c>
    </row>
    <row r="206" spans="1:13" s="88" customFormat="1" ht="12.75">
      <c r="A206" s="19"/>
      <c r="B206" s="358">
        <f>+B211+B216+B222+B227+B233</f>
        <v>40400</v>
      </c>
      <c r="C206" s="82" t="s">
        <v>120</v>
      </c>
      <c r="D206" s="83" t="s">
        <v>121</v>
      </c>
      <c r="E206" s="82" t="s">
        <v>30</v>
      </c>
      <c r="F206" s="84" t="s">
        <v>107</v>
      </c>
      <c r="G206" s="85" t="s">
        <v>63</v>
      </c>
      <c r="H206" s="86"/>
      <c r="I206" s="87">
        <f>+B206/M206</f>
        <v>83.29896907216495</v>
      </c>
      <c r="J206" s="87"/>
      <c r="K206" s="87"/>
      <c r="M206" s="2">
        <v>485</v>
      </c>
    </row>
    <row r="207" spans="2:13" ht="12.75">
      <c r="B207" s="357"/>
      <c r="F207" s="54"/>
      <c r="H207" s="8">
        <f t="shared" si="8"/>
        <v>0</v>
      </c>
      <c r="I207" s="30">
        <f t="shared" si="7"/>
        <v>0</v>
      </c>
      <c r="M207" s="2">
        <v>485</v>
      </c>
    </row>
    <row r="208" spans="2:13" ht="12.75">
      <c r="B208" s="357">
        <v>2500</v>
      </c>
      <c r="C208" s="20" t="s">
        <v>33</v>
      </c>
      <c r="D208" s="1" t="s">
        <v>17</v>
      </c>
      <c r="E208" s="1" t="s">
        <v>64</v>
      </c>
      <c r="F208" s="54" t="s">
        <v>122</v>
      </c>
      <c r="G208" s="35" t="s">
        <v>123</v>
      </c>
      <c r="H208" s="8">
        <f t="shared" si="8"/>
        <v>-2500</v>
      </c>
      <c r="I208" s="30">
        <v>5</v>
      </c>
      <c r="K208" t="s">
        <v>33</v>
      </c>
      <c r="L208">
        <v>7</v>
      </c>
      <c r="M208" s="2">
        <v>485</v>
      </c>
    </row>
    <row r="209" spans="2:13" ht="12" customHeight="1">
      <c r="B209" s="357">
        <v>5000</v>
      </c>
      <c r="C209" s="20" t="s">
        <v>33</v>
      </c>
      <c r="D209" s="1" t="s">
        <v>17</v>
      </c>
      <c r="E209" s="1" t="s">
        <v>64</v>
      </c>
      <c r="F209" s="54" t="s">
        <v>124</v>
      </c>
      <c r="G209" s="35" t="s">
        <v>125</v>
      </c>
      <c r="H209" s="8">
        <f t="shared" si="8"/>
        <v>-7500</v>
      </c>
      <c r="I209" s="30">
        <v>10</v>
      </c>
      <c r="K209" t="s">
        <v>33</v>
      </c>
      <c r="L209">
        <v>7</v>
      </c>
      <c r="M209" s="2">
        <v>485</v>
      </c>
    </row>
    <row r="210" spans="2:13" ht="12.75">
      <c r="B210" s="357">
        <v>2500</v>
      </c>
      <c r="C210" s="20" t="s">
        <v>33</v>
      </c>
      <c r="D210" s="1" t="s">
        <v>17</v>
      </c>
      <c r="E210" s="1" t="s">
        <v>64</v>
      </c>
      <c r="F210" s="54" t="s">
        <v>126</v>
      </c>
      <c r="G210" s="35" t="s">
        <v>127</v>
      </c>
      <c r="H210" s="8">
        <f t="shared" si="8"/>
        <v>-10000</v>
      </c>
      <c r="I210" s="30">
        <v>5</v>
      </c>
      <c r="K210" t="s">
        <v>33</v>
      </c>
      <c r="L210">
        <v>7</v>
      </c>
      <c r="M210" s="2">
        <v>485</v>
      </c>
    </row>
    <row r="211" spans="1:13" s="88" customFormat="1" ht="12.75">
      <c r="A211" s="19"/>
      <c r="B211" s="363">
        <f>SUM(B208:B210)</f>
        <v>10000</v>
      </c>
      <c r="C211" s="19" t="s">
        <v>33</v>
      </c>
      <c r="D211" s="19"/>
      <c r="E211" s="19"/>
      <c r="F211" s="90"/>
      <c r="G211" s="26"/>
      <c r="H211" s="89">
        <v>0</v>
      </c>
      <c r="I211" s="87">
        <f aca="true" t="shared" si="9" ref="I211:I218">+B211/M211</f>
        <v>20.61855670103093</v>
      </c>
      <c r="M211" s="2">
        <v>485</v>
      </c>
    </row>
    <row r="212" spans="2:13" ht="12.75">
      <c r="B212" s="357"/>
      <c r="F212" s="54"/>
      <c r="H212" s="8">
        <f t="shared" si="8"/>
        <v>0</v>
      </c>
      <c r="I212" s="30">
        <f t="shared" si="9"/>
        <v>0</v>
      </c>
      <c r="M212" s="2">
        <v>485</v>
      </c>
    </row>
    <row r="213" spans="2:13" ht="12.75">
      <c r="B213" s="357"/>
      <c r="F213" s="54"/>
      <c r="G213" s="39"/>
      <c r="H213" s="8">
        <f t="shared" si="8"/>
        <v>0</v>
      </c>
      <c r="I213" s="30">
        <f t="shared" si="9"/>
        <v>0</v>
      </c>
      <c r="M213" s="2">
        <v>485</v>
      </c>
    </row>
    <row r="214" spans="2:13" ht="12.75">
      <c r="B214" s="357">
        <v>3000</v>
      </c>
      <c r="C214" s="1" t="s">
        <v>39</v>
      </c>
      <c r="D214" s="1" t="s">
        <v>128</v>
      </c>
      <c r="E214" s="1" t="s">
        <v>129</v>
      </c>
      <c r="F214" s="54" t="s">
        <v>130</v>
      </c>
      <c r="G214" s="35" t="s">
        <v>131</v>
      </c>
      <c r="H214" s="8">
        <f t="shared" si="8"/>
        <v>-3000</v>
      </c>
      <c r="I214" s="30">
        <f t="shared" si="9"/>
        <v>6.185567010309279</v>
      </c>
      <c r="K214" s="23" t="s">
        <v>64</v>
      </c>
      <c r="L214">
        <v>7</v>
      </c>
      <c r="M214" s="2">
        <v>485</v>
      </c>
    </row>
    <row r="215" spans="2:13" ht="12.75">
      <c r="B215" s="357">
        <v>3000</v>
      </c>
      <c r="C215" s="1" t="s">
        <v>113</v>
      </c>
      <c r="D215" s="1" t="s">
        <v>128</v>
      </c>
      <c r="E215" s="1" t="s">
        <v>129</v>
      </c>
      <c r="F215" s="54" t="s">
        <v>132</v>
      </c>
      <c r="G215" s="35" t="s">
        <v>133</v>
      </c>
      <c r="H215" s="8">
        <f t="shared" si="8"/>
        <v>-6000</v>
      </c>
      <c r="I215" s="30">
        <f t="shared" si="9"/>
        <v>6.185567010309279</v>
      </c>
      <c r="K215" s="23" t="s">
        <v>64</v>
      </c>
      <c r="L215">
        <v>7</v>
      </c>
      <c r="M215" s="2">
        <v>485</v>
      </c>
    </row>
    <row r="216" spans="1:13" s="88" customFormat="1" ht="12.75">
      <c r="A216" s="19"/>
      <c r="B216" s="358">
        <f>SUM(B214:B215)</f>
        <v>6000</v>
      </c>
      <c r="C216" s="19" t="s">
        <v>51</v>
      </c>
      <c r="D216" s="19"/>
      <c r="E216" s="19"/>
      <c r="F216" s="90"/>
      <c r="G216" s="26"/>
      <c r="H216" s="89">
        <v>0</v>
      </c>
      <c r="I216" s="87">
        <f t="shared" si="9"/>
        <v>12.371134020618557</v>
      </c>
      <c r="M216" s="2">
        <v>485</v>
      </c>
    </row>
    <row r="217" spans="2:13" ht="12.75">
      <c r="B217" s="357"/>
      <c r="F217" s="54"/>
      <c r="H217" s="8">
        <f>H216-B217</f>
        <v>0</v>
      </c>
      <c r="I217" s="30">
        <f t="shared" si="9"/>
        <v>0</v>
      </c>
      <c r="K217" s="23"/>
      <c r="M217" s="2">
        <v>485</v>
      </c>
    </row>
    <row r="218" spans="2:13" ht="12.75">
      <c r="B218" s="357"/>
      <c r="F218" s="54"/>
      <c r="H218" s="8">
        <f>H217-B218</f>
        <v>0</v>
      </c>
      <c r="I218" s="30">
        <f t="shared" si="9"/>
        <v>0</v>
      </c>
      <c r="M218" s="2">
        <v>485</v>
      </c>
    </row>
    <row r="219" spans="2:13" ht="12.75">
      <c r="B219" s="357">
        <v>1800</v>
      </c>
      <c r="C219" s="1" t="s">
        <v>52</v>
      </c>
      <c r="D219" s="1" t="s">
        <v>128</v>
      </c>
      <c r="E219" s="1" t="s">
        <v>53</v>
      </c>
      <c r="F219" s="54" t="s">
        <v>134</v>
      </c>
      <c r="G219" s="35" t="s">
        <v>131</v>
      </c>
      <c r="H219" s="8">
        <v>-35100</v>
      </c>
      <c r="I219" s="30">
        <v>3.6</v>
      </c>
      <c r="K219" s="23" t="s">
        <v>64</v>
      </c>
      <c r="L219">
        <v>7</v>
      </c>
      <c r="M219" s="2">
        <v>485</v>
      </c>
    </row>
    <row r="220" spans="2:13" ht="12.75">
      <c r="B220" s="357">
        <v>900</v>
      </c>
      <c r="C220" s="1" t="s">
        <v>52</v>
      </c>
      <c r="D220" s="1" t="s">
        <v>128</v>
      </c>
      <c r="E220" s="1" t="s">
        <v>53</v>
      </c>
      <c r="F220" s="54" t="s">
        <v>134</v>
      </c>
      <c r="G220" s="35" t="s">
        <v>135</v>
      </c>
      <c r="H220" s="8">
        <v>-45000</v>
      </c>
      <c r="I220" s="30">
        <v>1.8</v>
      </c>
      <c r="K220" s="23" t="s">
        <v>64</v>
      </c>
      <c r="L220">
        <v>7</v>
      </c>
      <c r="M220" s="2">
        <v>485</v>
      </c>
    </row>
    <row r="221" spans="2:13" ht="12.75">
      <c r="B221" s="357">
        <v>1700</v>
      </c>
      <c r="C221" s="1" t="s">
        <v>52</v>
      </c>
      <c r="D221" s="1" t="s">
        <v>128</v>
      </c>
      <c r="E221" s="1" t="s">
        <v>53</v>
      </c>
      <c r="F221" s="54" t="s">
        <v>134</v>
      </c>
      <c r="G221" s="35" t="s">
        <v>133</v>
      </c>
      <c r="H221" s="8">
        <v>-138700</v>
      </c>
      <c r="I221" s="30">
        <v>3.4</v>
      </c>
      <c r="K221" s="23" t="s">
        <v>64</v>
      </c>
      <c r="L221">
        <v>7</v>
      </c>
      <c r="M221" s="2">
        <v>485</v>
      </c>
    </row>
    <row r="222" spans="1:13" s="88" customFormat="1" ht="12.75">
      <c r="A222" s="19"/>
      <c r="B222" s="358">
        <f>SUM(B219:B221)</f>
        <v>4400</v>
      </c>
      <c r="C222" s="19"/>
      <c r="D222" s="19"/>
      <c r="E222" s="19" t="s">
        <v>53</v>
      </c>
      <c r="F222" s="90"/>
      <c r="G222" s="26"/>
      <c r="H222" s="89">
        <v>0</v>
      </c>
      <c r="I222" s="87">
        <f>+B222/M222</f>
        <v>9.072164948453608</v>
      </c>
      <c r="M222" s="2">
        <v>485</v>
      </c>
    </row>
    <row r="223" spans="2:13" ht="12.75">
      <c r="B223" s="357"/>
      <c r="F223" s="54"/>
      <c r="H223" s="8">
        <f aca="true" t="shared" si="10" ref="H223:H267">H222-B223</f>
        <v>0</v>
      </c>
      <c r="I223" s="30">
        <f>+B223/M223</f>
        <v>0</v>
      </c>
      <c r="M223" s="2">
        <v>485</v>
      </c>
    </row>
    <row r="224" spans="2:13" ht="12.75">
      <c r="B224" s="357"/>
      <c r="F224" s="54"/>
      <c r="H224" s="8">
        <f t="shared" si="10"/>
        <v>0</v>
      </c>
      <c r="I224" s="30">
        <f>+B224/M224</f>
        <v>0</v>
      </c>
      <c r="M224" s="2">
        <v>485</v>
      </c>
    </row>
    <row r="225" spans="2:13" ht="12.75">
      <c r="B225" s="359">
        <v>7000</v>
      </c>
      <c r="C225" s="1" t="s">
        <v>54</v>
      </c>
      <c r="D225" s="1" t="s">
        <v>128</v>
      </c>
      <c r="E225" s="1" t="s">
        <v>129</v>
      </c>
      <c r="F225" s="54" t="s">
        <v>136</v>
      </c>
      <c r="G225" s="35" t="s">
        <v>131</v>
      </c>
      <c r="H225" s="8">
        <f t="shared" si="10"/>
        <v>-7000</v>
      </c>
      <c r="I225" s="30">
        <v>14</v>
      </c>
      <c r="K225" s="23" t="s">
        <v>64</v>
      </c>
      <c r="L225">
        <v>7</v>
      </c>
      <c r="M225" s="2">
        <v>485</v>
      </c>
    </row>
    <row r="226" spans="2:13" ht="12.75">
      <c r="B226" s="359">
        <v>7000</v>
      </c>
      <c r="C226" s="1" t="s">
        <v>54</v>
      </c>
      <c r="D226" s="1" t="s">
        <v>128</v>
      </c>
      <c r="E226" s="1" t="s">
        <v>129</v>
      </c>
      <c r="F226" s="54" t="s">
        <v>136</v>
      </c>
      <c r="G226" s="35" t="s">
        <v>135</v>
      </c>
      <c r="H226" s="8">
        <f t="shared" si="10"/>
        <v>-14000</v>
      </c>
      <c r="I226" s="30">
        <v>14</v>
      </c>
      <c r="K226" s="23" t="s">
        <v>64</v>
      </c>
      <c r="L226">
        <v>7</v>
      </c>
      <c r="M226" s="2">
        <v>485</v>
      </c>
    </row>
    <row r="227" spans="1:13" s="88" customFormat="1" ht="12.75">
      <c r="A227" s="19"/>
      <c r="B227" s="358">
        <f>SUM(B225:B226)</f>
        <v>14000</v>
      </c>
      <c r="C227" s="19" t="s">
        <v>54</v>
      </c>
      <c r="D227" s="19"/>
      <c r="E227" s="19"/>
      <c r="F227" s="90"/>
      <c r="G227" s="26"/>
      <c r="H227" s="89">
        <v>0</v>
      </c>
      <c r="I227" s="87">
        <f>+B227/M227</f>
        <v>28.8659793814433</v>
      </c>
      <c r="M227" s="2">
        <v>485</v>
      </c>
    </row>
    <row r="228" spans="2:13" ht="12.75">
      <c r="B228" s="357"/>
      <c r="F228" s="54"/>
      <c r="H228" s="8">
        <f t="shared" si="10"/>
        <v>0</v>
      </c>
      <c r="I228" s="30">
        <f>+B228/M228</f>
        <v>0</v>
      </c>
      <c r="M228" s="2">
        <v>485</v>
      </c>
    </row>
    <row r="229" spans="2:13" ht="12.75">
      <c r="B229" s="357"/>
      <c r="F229" s="54"/>
      <c r="H229" s="8">
        <f t="shared" si="10"/>
        <v>0</v>
      </c>
      <c r="I229" s="30">
        <f>+B229/M229</f>
        <v>0</v>
      </c>
      <c r="M229" s="2">
        <v>485</v>
      </c>
    </row>
    <row r="230" spans="2:13" ht="12.75">
      <c r="B230" s="357">
        <v>2000</v>
      </c>
      <c r="C230" s="1" t="s">
        <v>57</v>
      </c>
      <c r="D230" s="1" t="s">
        <v>128</v>
      </c>
      <c r="E230" s="1" t="s">
        <v>129</v>
      </c>
      <c r="F230" s="54" t="s">
        <v>134</v>
      </c>
      <c r="G230" s="35" t="s">
        <v>131</v>
      </c>
      <c r="H230" s="8">
        <f t="shared" si="10"/>
        <v>-2000</v>
      </c>
      <c r="I230" s="30">
        <v>4</v>
      </c>
      <c r="K230" s="23" t="s">
        <v>64</v>
      </c>
      <c r="L230">
        <v>7</v>
      </c>
      <c r="M230" s="2">
        <v>485</v>
      </c>
    </row>
    <row r="231" spans="2:13" ht="12.75">
      <c r="B231" s="357">
        <v>2000</v>
      </c>
      <c r="C231" s="1" t="s">
        <v>57</v>
      </c>
      <c r="D231" s="1" t="s">
        <v>128</v>
      </c>
      <c r="E231" s="1" t="s">
        <v>129</v>
      </c>
      <c r="F231" s="54" t="s">
        <v>134</v>
      </c>
      <c r="G231" s="35" t="s">
        <v>135</v>
      </c>
      <c r="H231" s="8">
        <f t="shared" si="10"/>
        <v>-4000</v>
      </c>
      <c r="I231" s="30">
        <v>4</v>
      </c>
      <c r="K231" s="23" t="s">
        <v>64</v>
      </c>
      <c r="L231">
        <v>7</v>
      </c>
      <c r="M231" s="2">
        <v>485</v>
      </c>
    </row>
    <row r="232" spans="2:13" ht="12.75">
      <c r="B232" s="357">
        <v>2000</v>
      </c>
      <c r="C232" s="1" t="s">
        <v>57</v>
      </c>
      <c r="D232" s="1" t="s">
        <v>128</v>
      </c>
      <c r="E232" s="1" t="s">
        <v>129</v>
      </c>
      <c r="F232" s="54" t="s">
        <v>134</v>
      </c>
      <c r="G232" s="35" t="s">
        <v>133</v>
      </c>
      <c r="H232" s="8">
        <f t="shared" si="10"/>
        <v>-6000</v>
      </c>
      <c r="I232" s="30">
        <v>4</v>
      </c>
      <c r="K232" s="23" t="s">
        <v>64</v>
      </c>
      <c r="L232">
        <v>7</v>
      </c>
      <c r="M232" s="2">
        <v>485</v>
      </c>
    </row>
    <row r="233" spans="1:13" s="88" customFormat="1" ht="12.75">
      <c r="A233" s="19"/>
      <c r="B233" s="358">
        <f>SUM(B230:B232)</f>
        <v>6000</v>
      </c>
      <c r="C233" s="19" t="s">
        <v>57</v>
      </c>
      <c r="D233" s="19"/>
      <c r="E233" s="19"/>
      <c r="F233" s="90"/>
      <c r="G233" s="26"/>
      <c r="H233" s="89">
        <v>0</v>
      </c>
      <c r="I233" s="87">
        <f aca="true" t="shared" si="11" ref="I233:I239">+B233/M233</f>
        <v>12.371134020618557</v>
      </c>
      <c r="M233" s="2">
        <v>485</v>
      </c>
    </row>
    <row r="234" spans="2:13" ht="12.75">
      <c r="B234" s="357"/>
      <c r="F234" s="54"/>
      <c r="H234" s="8">
        <v>0</v>
      </c>
      <c r="I234" s="92">
        <f t="shared" si="11"/>
        <v>0</v>
      </c>
      <c r="M234" s="2">
        <v>485</v>
      </c>
    </row>
    <row r="235" spans="2:13" ht="12.75">
      <c r="B235" s="357"/>
      <c r="F235" s="54"/>
      <c r="H235" s="8">
        <f t="shared" si="10"/>
        <v>0</v>
      </c>
      <c r="I235" s="92">
        <f t="shared" si="11"/>
        <v>0</v>
      </c>
      <c r="M235" s="2">
        <v>485</v>
      </c>
    </row>
    <row r="236" spans="2:13" ht="12.75">
      <c r="B236" s="357"/>
      <c r="F236" s="54"/>
      <c r="H236" s="8">
        <f t="shared" si="10"/>
        <v>0</v>
      </c>
      <c r="I236" s="92">
        <f t="shared" si="11"/>
        <v>0</v>
      </c>
      <c r="K236" s="23"/>
      <c r="M236" s="2">
        <v>485</v>
      </c>
    </row>
    <row r="237" spans="2:13" ht="12.75">
      <c r="B237" s="357"/>
      <c r="F237" s="54"/>
      <c r="H237" s="8">
        <f t="shared" si="10"/>
        <v>0</v>
      </c>
      <c r="I237" s="92">
        <f t="shared" si="11"/>
        <v>0</v>
      </c>
      <c r="K237" s="23"/>
      <c r="M237" s="2">
        <v>485</v>
      </c>
    </row>
    <row r="238" spans="1:13" s="88" customFormat="1" ht="12.75">
      <c r="A238" s="19"/>
      <c r="B238" s="358">
        <f>+B251+B258+B263+B242</f>
        <v>25300</v>
      </c>
      <c r="C238" s="82" t="s">
        <v>137</v>
      </c>
      <c r="D238" s="83" t="s">
        <v>138</v>
      </c>
      <c r="E238" s="82" t="s">
        <v>139</v>
      </c>
      <c r="F238" s="84" t="s">
        <v>140</v>
      </c>
      <c r="G238" s="85" t="s">
        <v>141</v>
      </c>
      <c r="H238" s="86"/>
      <c r="I238" s="87">
        <f t="shared" si="11"/>
        <v>52.16494845360825</v>
      </c>
      <c r="J238" s="87"/>
      <c r="K238" s="87"/>
      <c r="M238" s="2">
        <v>485</v>
      </c>
    </row>
    <row r="239" spans="1:13" s="23" customFormat="1" ht="12.75">
      <c r="A239" s="20"/>
      <c r="B239" s="359"/>
      <c r="C239" s="94"/>
      <c r="D239" s="95"/>
      <c r="E239" s="94"/>
      <c r="F239" s="96"/>
      <c r="G239" s="97"/>
      <c r="H239" s="8">
        <f>H238-B239</f>
        <v>0</v>
      </c>
      <c r="I239" s="92">
        <f t="shared" si="11"/>
        <v>0</v>
      </c>
      <c r="J239" s="92"/>
      <c r="K239" s="92"/>
      <c r="M239" s="2">
        <v>485</v>
      </c>
    </row>
    <row r="240" spans="1:13" s="23" customFormat="1" ht="12.75">
      <c r="A240" s="1"/>
      <c r="B240" s="357">
        <v>2500</v>
      </c>
      <c r="C240" s="20" t="s">
        <v>33</v>
      </c>
      <c r="D240" s="20" t="s">
        <v>142</v>
      </c>
      <c r="E240" s="1" t="s">
        <v>143</v>
      </c>
      <c r="F240" s="54" t="s">
        <v>144</v>
      </c>
      <c r="G240" s="35" t="s">
        <v>145</v>
      </c>
      <c r="H240" s="8">
        <v>-510000</v>
      </c>
      <c r="I240" s="30">
        <v>5</v>
      </c>
      <c r="J240"/>
      <c r="K240" t="s">
        <v>33</v>
      </c>
      <c r="L240">
        <v>8</v>
      </c>
      <c r="M240" s="2">
        <v>485</v>
      </c>
    </row>
    <row r="241" spans="1:13" s="23" customFormat="1" ht="12.75">
      <c r="A241" s="1"/>
      <c r="B241" s="357">
        <v>2500</v>
      </c>
      <c r="C241" s="20" t="s">
        <v>33</v>
      </c>
      <c r="D241" s="20" t="s">
        <v>142</v>
      </c>
      <c r="E241" s="1" t="s">
        <v>143</v>
      </c>
      <c r="F241" s="54" t="s">
        <v>146</v>
      </c>
      <c r="G241" s="35" t="s">
        <v>111</v>
      </c>
      <c r="H241" s="8">
        <v>-541500</v>
      </c>
      <c r="I241" s="30">
        <v>5</v>
      </c>
      <c r="J241"/>
      <c r="K241" t="s">
        <v>33</v>
      </c>
      <c r="L241">
        <v>8</v>
      </c>
      <c r="M241" s="2">
        <v>485</v>
      </c>
    </row>
    <row r="242" spans="1:13" s="88" customFormat="1" ht="12.75">
      <c r="A242" s="19"/>
      <c r="B242" s="358">
        <f>SUM(B240:B241)</f>
        <v>5000</v>
      </c>
      <c r="C242" s="98" t="s">
        <v>33</v>
      </c>
      <c r="D242" s="83"/>
      <c r="E242" s="82"/>
      <c r="F242" s="84"/>
      <c r="G242" s="85"/>
      <c r="H242" s="86"/>
      <c r="I242" s="87"/>
      <c r="J242" s="87"/>
      <c r="K242" s="87"/>
      <c r="M242" s="2">
        <v>485</v>
      </c>
    </row>
    <row r="243" spans="1:13" s="23" customFormat="1" ht="12.75">
      <c r="A243" s="20"/>
      <c r="B243" s="359"/>
      <c r="C243" s="94"/>
      <c r="D243" s="95"/>
      <c r="E243" s="94"/>
      <c r="F243" s="96"/>
      <c r="G243" s="97"/>
      <c r="H243" s="8">
        <f>H242-B243</f>
        <v>0</v>
      </c>
      <c r="I243" s="92">
        <f>+B243/M243</f>
        <v>0</v>
      </c>
      <c r="J243" s="92"/>
      <c r="K243" s="92"/>
      <c r="M243" s="2">
        <v>485</v>
      </c>
    </row>
    <row r="244" spans="1:13" s="23" customFormat="1" ht="12.75">
      <c r="A244" s="20"/>
      <c r="B244" s="359"/>
      <c r="C244" s="94"/>
      <c r="D244" s="95"/>
      <c r="E244" s="94"/>
      <c r="F244" s="96"/>
      <c r="G244" s="97"/>
      <c r="H244" s="8">
        <f>H243-B244</f>
        <v>0</v>
      </c>
      <c r="I244" s="92">
        <f>+B244/M244</f>
        <v>0</v>
      </c>
      <c r="J244" s="92"/>
      <c r="K244" s="92"/>
      <c r="M244" s="2">
        <v>485</v>
      </c>
    </row>
    <row r="245" spans="2:13" ht="12.75">
      <c r="B245" s="357">
        <v>1300</v>
      </c>
      <c r="C245" s="1" t="s">
        <v>52</v>
      </c>
      <c r="D245" s="20" t="s">
        <v>17</v>
      </c>
      <c r="E245" s="1" t="s">
        <v>53</v>
      </c>
      <c r="F245" s="54" t="s">
        <v>147</v>
      </c>
      <c r="G245" s="35" t="s">
        <v>145</v>
      </c>
      <c r="H245" s="8">
        <f>H244-B245</f>
        <v>-1300</v>
      </c>
      <c r="I245" s="30">
        <v>2.6</v>
      </c>
      <c r="K245" s="23" t="s">
        <v>143</v>
      </c>
      <c r="L245">
        <v>8</v>
      </c>
      <c r="M245" s="2">
        <v>485</v>
      </c>
    </row>
    <row r="246" spans="2:13" ht="12.75">
      <c r="B246" s="357">
        <v>1700</v>
      </c>
      <c r="C246" s="1" t="s">
        <v>52</v>
      </c>
      <c r="D246" s="20" t="s">
        <v>17</v>
      </c>
      <c r="E246" s="1" t="s">
        <v>53</v>
      </c>
      <c r="F246" s="54" t="s">
        <v>147</v>
      </c>
      <c r="G246" s="35" t="s">
        <v>111</v>
      </c>
      <c r="H246" s="8">
        <f t="shared" si="10"/>
        <v>-3000</v>
      </c>
      <c r="I246" s="30">
        <v>3.4</v>
      </c>
      <c r="K246" s="23" t="s">
        <v>143</v>
      </c>
      <c r="L246">
        <v>8</v>
      </c>
      <c r="M246" s="2">
        <v>485</v>
      </c>
    </row>
    <row r="247" spans="2:13" ht="12.75">
      <c r="B247" s="359">
        <v>2300</v>
      </c>
      <c r="C247" s="1" t="s">
        <v>52</v>
      </c>
      <c r="D247" s="20" t="s">
        <v>17</v>
      </c>
      <c r="E247" s="1" t="s">
        <v>53</v>
      </c>
      <c r="F247" s="54" t="s">
        <v>147</v>
      </c>
      <c r="G247" s="35" t="s">
        <v>148</v>
      </c>
      <c r="H247" s="8">
        <f t="shared" si="10"/>
        <v>-5300</v>
      </c>
      <c r="I247" s="30">
        <v>4.6</v>
      </c>
      <c r="K247" s="23" t="s">
        <v>143</v>
      </c>
      <c r="L247">
        <v>8</v>
      </c>
      <c r="M247" s="2">
        <v>485</v>
      </c>
    </row>
    <row r="248" spans="2:13" ht="12.75">
      <c r="B248" s="357">
        <v>1800</v>
      </c>
      <c r="C248" s="1" t="s">
        <v>52</v>
      </c>
      <c r="D248" s="20" t="s">
        <v>17</v>
      </c>
      <c r="E248" s="1" t="s">
        <v>53</v>
      </c>
      <c r="F248" s="54" t="s">
        <v>147</v>
      </c>
      <c r="G248" s="35" t="s">
        <v>149</v>
      </c>
      <c r="H248" s="8">
        <f t="shared" si="10"/>
        <v>-7100</v>
      </c>
      <c r="I248" s="30">
        <v>3.6</v>
      </c>
      <c r="K248" s="23" t="s">
        <v>143</v>
      </c>
      <c r="L248">
        <v>8</v>
      </c>
      <c r="M248" s="2">
        <v>485</v>
      </c>
    </row>
    <row r="249" spans="2:13" ht="12.75">
      <c r="B249" s="357">
        <v>1500</v>
      </c>
      <c r="C249" s="1" t="s">
        <v>52</v>
      </c>
      <c r="D249" s="20" t="s">
        <v>17</v>
      </c>
      <c r="E249" s="1" t="s">
        <v>53</v>
      </c>
      <c r="F249" s="54" t="s">
        <v>147</v>
      </c>
      <c r="G249" s="35" t="s">
        <v>150</v>
      </c>
      <c r="H249" s="8">
        <f t="shared" si="10"/>
        <v>-8600</v>
      </c>
      <c r="I249" s="30">
        <v>3</v>
      </c>
      <c r="K249" s="23" t="s">
        <v>143</v>
      </c>
      <c r="L249">
        <v>8</v>
      </c>
      <c r="M249" s="2">
        <v>485</v>
      </c>
    </row>
    <row r="250" spans="2:13" ht="12.75">
      <c r="B250" s="357">
        <v>1200</v>
      </c>
      <c r="C250" s="1" t="s">
        <v>52</v>
      </c>
      <c r="D250" s="20" t="s">
        <v>17</v>
      </c>
      <c r="E250" s="1" t="s">
        <v>53</v>
      </c>
      <c r="F250" s="54" t="s">
        <v>147</v>
      </c>
      <c r="G250" s="35" t="s">
        <v>151</v>
      </c>
      <c r="H250" s="8">
        <f t="shared" si="10"/>
        <v>-9800</v>
      </c>
      <c r="I250" s="30">
        <v>2.4</v>
      </c>
      <c r="K250" s="23" t="s">
        <v>143</v>
      </c>
      <c r="L250">
        <v>8</v>
      </c>
      <c r="M250" s="2">
        <v>485</v>
      </c>
    </row>
    <row r="251" spans="1:13" s="88" customFormat="1" ht="12.75">
      <c r="A251" s="19"/>
      <c r="B251" s="358">
        <f>SUM(B245:B250)</f>
        <v>9800</v>
      </c>
      <c r="C251" s="19"/>
      <c r="D251" s="19"/>
      <c r="E251" s="19" t="s">
        <v>53</v>
      </c>
      <c r="F251" s="90"/>
      <c r="G251" s="26"/>
      <c r="H251" s="89">
        <v>0</v>
      </c>
      <c r="I251" s="87">
        <f>+B251/M251</f>
        <v>20.20618556701031</v>
      </c>
      <c r="M251" s="2">
        <v>485</v>
      </c>
    </row>
    <row r="252" spans="2:13" ht="12.75">
      <c r="B252" s="357"/>
      <c r="F252" s="54"/>
      <c r="H252" s="8">
        <f t="shared" si="10"/>
        <v>0</v>
      </c>
      <c r="I252" s="30">
        <f>+B252/M252</f>
        <v>0</v>
      </c>
      <c r="K252" s="23"/>
      <c r="M252" s="2">
        <v>485</v>
      </c>
    </row>
    <row r="253" spans="1:13" ht="12.75">
      <c r="A253" s="20"/>
      <c r="B253" s="357"/>
      <c r="F253" s="54"/>
      <c r="H253" s="8">
        <f t="shared" si="10"/>
        <v>0</v>
      </c>
      <c r="I253" s="30">
        <f>+B253/M253</f>
        <v>0</v>
      </c>
      <c r="K253" s="23"/>
      <c r="M253" s="2">
        <v>485</v>
      </c>
    </row>
    <row r="254" spans="2:13" ht="12.75">
      <c r="B254" s="357">
        <v>2000</v>
      </c>
      <c r="C254" s="1" t="s">
        <v>57</v>
      </c>
      <c r="D254" s="20" t="s">
        <v>17</v>
      </c>
      <c r="E254" s="1" t="s">
        <v>95</v>
      </c>
      <c r="F254" s="54" t="s">
        <v>147</v>
      </c>
      <c r="G254" s="35" t="s">
        <v>111</v>
      </c>
      <c r="H254" s="8">
        <f t="shared" si="10"/>
        <v>-2000</v>
      </c>
      <c r="I254" s="30">
        <v>4</v>
      </c>
      <c r="K254" s="23" t="s">
        <v>143</v>
      </c>
      <c r="L254">
        <v>8</v>
      </c>
      <c r="M254" s="2">
        <v>485</v>
      </c>
    </row>
    <row r="255" spans="2:13" ht="12.75">
      <c r="B255" s="357">
        <v>2000</v>
      </c>
      <c r="C255" s="1" t="s">
        <v>57</v>
      </c>
      <c r="D255" s="20" t="s">
        <v>17</v>
      </c>
      <c r="E255" s="1" t="s">
        <v>95</v>
      </c>
      <c r="F255" s="54" t="s">
        <v>147</v>
      </c>
      <c r="G255" s="35" t="s">
        <v>148</v>
      </c>
      <c r="H255" s="8">
        <f t="shared" si="10"/>
        <v>-4000</v>
      </c>
      <c r="I255" s="30">
        <v>4</v>
      </c>
      <c r="K255" s="23" t="s">
        <v>143</v>
      </c>
      <c r="L255">
        <v>8</v>
      </c>
      <c r="M255" s="2">
        <v>485</v>
      </c>
    </row>
    <row r="256" spans="2:13" ht="12.75">
      <c r="B256" s="357">
        <v>2000</v>
      </c>
      <c r="C256" s="1" t="s">
        <v>57</v>
      </c>
      <c r="D256" s="20" t="s">
        <v>17</v>
      </c>
      <c r="E256" s="1" t="s">
        <v>95</v>
      </c>
      <c r="F256" s="54" t="s">
        <v>147</v>
      </c>
      <c r="G256" s="35" t="s">
        <v>149</v>
      </c>
      <c r="H256" s="8">
        <f t="shared" si="10"/>
        <v>-6000</v>
      </c>
      <c r="I256" s="30">
        <v>4</v>
      </c>
      <c r="K256" s="23" t="s">
        <v>143</v>
      </c>
      <c r="L256">
        <v>8</v>
      </c>
      <c r="M256" s="2">
        <v>485</v>
      </c>
    </row>
    <row r="257" spans="2:13" ht="12.75">
      <c r="B257" s="357">
        <v>2000</v>
      </c>
      <c r="C257" s="1" t="s">
        <v>57</v>
      </c>
      <c r="D257" s="20" t="s">
        <v>17</v>
      </c>
      <c r="E257" s="1" t="s">
        <v>95</v>
      </c>
      <c r="F257" s="54" t="s">
        <v>147</v>
      </c>
      <c r="G257" s="35" t="s">
        <v>150</v>
      </c>
      <c r="H257" s="8">
        <f t="shared" si="10"/>
        <v>-8000</v>
      </c>
      <c r="I257" s="30">
        <v>4</v>
      </c>
      <c r="K257" s="23" t="s">
        <v>143</v>
      </c>
      <c r="L257">
        <v>8</v>
      </c>
      <c r="M257" s="2">
        <v>485</v>
      </c>
    </row>
    <row r="258" spans="1:13" s="88" customFormat="1" ht="12.75">
      <c r="A258" s="19"/>
      <c r="B258" s="358">
        <f>SUM(B254:B257)</f>
        <v>8000</v>
      </c>
      <c r="C258" s="19" t="s">
        <v>57</v>
      </c>
      <c r="D258" s="19"/>
      <c r="E258" s="19"/>
      <c r="F258" s="90"/>
      <c r="G258" s="26"/>
      <c r="H258" s="89">
        <v>0</v>
      </c>
      <c r="I258" s="87">
        <f>+B258/M258</f>
        <v>16.49484536082474</v>
      </c>
      <c r="M258" s="2">
        <v>485</v>
      </c>
    </row>
    <row r="259" spans="2:13" ht="12.75">
      <c r="B259" s="357"/>
      <c r="F259" s="54"/>
      <c r="H259" s="8">
        <f t="shared" si="10"/>
        <v>0</v>
      </c>
      <c r="I259" s="30">
        <f>+B259/M259</f>
        <v>0</v>
      </c>
      <c r="K259" s="23"/>
      <c r="M259" s="2">
        <v>485</v>
      </c>
    </row>
    <row r="260" spans="2:13" ht="12.75">
      <c r="B260" s="357"/>
      <c r="F260" s="54"/>
      <c r="H260" s="8">
        <f t="shared" si="10"/>
        <v>0</v>
      </c>
      <c r="I260" s="30">
        <f>+B260/M260</f>
        <v>0</v>
      </c>
      <c r="K260" s="23"/>
      <c r="M260" s="2">
        <v>485</v>
      </c>
    </row>
    <row r="261" spans="2:13" ht="12.75">
      <c r="B261" s="357">
        <v>1500</v>
      </c>
      <c r="C261" s="20" t="s">
        <v>58</v>
      </c>
      <c r="D261" s="20" t="s">
        <v>17</v>
      </c>
      <c r="E261" s="1" t="s">
        <v>59</v>
      </c>
      <c r="F261" s="54" t="s">
        <v>147</v>
      </c>
      <c r="G261" s="35" t="s">
        <v>111</v>
      </c>
      <c r="H261" s="8">
        <f t="shared" si="10"/>
        <v>-1500</v>
      </c>
      <c r="I261" s="30">
        <v>3</v>
      </c>
      <c r="K261" s="23" t="s">
        <v>143</v>
      </c>
      <c r="L261">
        <v>8</v>
      </c>
      <c r="M261" s="2">
        <v>485</v>
      </c>
    </row>
    <row r="262" spans="2:13" ht="12.75">
      <c r="B262" s="357">
        <v>1000</v>
      </c>
      <c r="C262" s="1" t="s">
        <v>58</v>
      </c>
      <c r="D262" s="20" t="s">
        <v>17</v>
      </c>
      <c r="E262" s="1" t="s">
        <v>59</v>
      </c>
      <c r="F262" s="54" t="s">
        <v>147</v>
      </c>
      <c r="G262" s="35" t="s">
        <v>148</v>
      </c>
      <c r="H262" s="8">
        <f t="shared" si="10"/>
        <v>-2500</v>
      </c>
      <c r="I262" s="30">
        <v>2</v>
      </c>
      <c r="K262" s="23" t="s">
        <v>143</v>
      </c>
      <c r="L262">
        <v>8</v>
      </c>
      <c r="M262" s="2">
        <v>485</v>
      </c>
    </row>
    <row r="263" spans="1:13" s="88" customFormat="1" ht="12.75">
      <c r="A263" s="19"/>
      <c r="B263" s="358">
        <f>SUM(B261:B262)</f>
        <v>2500</v>
      </c>
      <c r="C263" s="19"/>
      <c r="D263" s="19"/>
      <c r="E263" s="19" t="s">
        <v>59</v>
      </c>
      <c r="F263" s="90"/>
      <c r="G263" s="26"/>
      <c r="H263" s="89">
        <v>0</v>
      </c>
      <c r="I263" s="87">
        <f aca="true" t="shared" si="12" ref="I263:I269">+B263/M263</f>
        <v>5.154639175257732</v>
      </c>
      <c r="M263" s="2">
        <v>485</v>
      </c>
    </row>
    <row r="264" spans="2:13" ht="12.75">
      <c r="B264" s="357"/>
      <c r="F264" s="54"/>
      <c r="H264" s="8">
        <f t="shared" si="10"/>
        <v>0</v>
      </c>
      <c r="I264" s="30">
        <f t="shared" si="12"/>
        <v>0</v>
      </c>
      <c r="M264" s="2">
        <v>485</v>
      </c>
    </row>
    <row r="265" spans="2:13" ht="12.75">
      <c r="B265" s="357"/>
      <c r="F265" s="54"/>
      <c r="H265" s="8">
        <f>H264-B265</f>
        <v>0</v>
      </c>
      <c r="I265" s="30">
        <f t="shared" si="12"/>
        <v>0</v>
      </c>
      <c r="M265" s="2">
        <v>485</v>
      </c>
    </row>
    <row r="266" spans="2:13" ht="12.75">
      <c r="B266" s="357"/>
      <c r="F266" s="54"/>
      <c r="H266" s="8">
        <f t="shared" si="10"/>
        <v>0</v>
      </c>
      <c r="I266" s="30">
        <f t="shared" si="12"/>
        <v>0</v>
      </c>
      <c r="M266" s="2">
        <v>485</v>
      </c>
    </row>
    <row r="267" spans="2:13" ht="12.75">
      <c r="B267" s="357"/>
      <c r="F267" s="54"/>
      <c r="H267" s="8">
        <f t="shared" si="10"/>
        <v>0</v>
      </c>
      <c r="I267" s="30">
        <f t="shared" si="12"/>
        <v>0</v>
      </c>
      <c r="M267" s="2">
        <v>485</v>
      </c>
    </row>
    <row r="268" spans="1:13" s="88" customFormat="1" ht="12.75">
      <c r="A268" s="19"/>
      <c r="B268" s="358">
        <f>+B274+B279+B285+B291+B296</f>
        <v>24800</v>
      </c>
      <c r="C268" s="82" t="s">
        <v>152</v>
      </c>
      <c r="D268" s="83" t="s">
        <v>153</v>
      </c>
      <c r="E268" s="82" t="s">
        <v>61</v>
      </c>
      <c r="F268" s="84" t="s">
        <v>154</v>
      </c>
      <c r="G268" s="85" t="s">
        <v>155</v>
      </c>
      <c r="H268" s="86"/>
      <c r="I268" s="87">
        <f t="shared" si="12"/>
        <v>51.134020618556704</v>
      </c>
      <c r="J268" s="87"/>
      <c r="K268" s="87"/>
      <c r="M268" s="2">
        <v>485</v>
      </c>
    </row>
    <row r="269" spans="2:13" ht="12.75">
      <c r="B269" s="357"/>
      <c r="F269" s="54"/>
      <c r="H269" s="8">
        <f aca="true" t="shared" si="13" ref="H269:H314">H268-B269</f>
        <v>0</v>
      </c>
      <c r="I269" s="30">
        <f t="shared" si="12"/>
        <v>0</v>
      </c>
      <c r="M269" s="2">
        <v>485</v>
      </c>
    </row>
    <row r="270" spans="2:13" ht="12.75">
      <c r="B270" s="357">
        <v>2500</v>
      </c>
      <c r="C270" s="20" t="s">
        <v>33</v>
      </c>
      <c r="D270" s="1" t="s">
        <v>17</v>
      </c>
      <c r="E270" s="1" t="s">
        <v>74</v>
      </c>
      <c r="F270" s="54" t="s">
        <v>156</v>
      </c>
      <c r="G270" s="35" t="s">
        <v>111</v>
      </c>
      <c r="H270" s="8">
        <f t="shared" si="13"/>
        <v>-2500</v>
      </c>
      <c r="I270" s="30">
        <v>5</v>
      </c>
      <c r="K270" t="s">
        <v>33</v>
      </c>
      <c r="L270">
        <v>9</v>
      </c>
      <c r="M270" s="2">
        <v>485</v>
      </c>
    </row>
    <row r="271" spans="2:13" ht="12.75">
      <c r="B271" s="357">
        <v>2500</v>
      </c>
      <c r="C271" s="20" t="s">
        <v>33</v>
      </c>
      <c r="D271" s="1" t="s">
        <v>17</v>
      </c>
      <c r="E271" s="1" t="s">
        <v>74</v>
      </c>
      <c r="F271" s="54" t="s">
        <v>157</v>
      </c>
      <c r="G271" s="35" t="s">
        <v>111</v>
      </c>
      <c r="H271" s="8">
        <f t="shared" si="13"/>
        <v>-5000</v>
      </c>
      <c r="I271" s="30">
        <v>5</v>
      </c>
      <c r="K271" t="s">
        <v>33</v>
      </c>
      <c r="L271">
        <v>9</v>
      </c>
      <c r="M271" s="2">
        <v>485</v>
      </c>
    </row>
    <row r="272" spans="2:13" ht="12.75">
      <c r="B272" s="357">
        <v>2500</v>
      </c>
      <c r="C272" s="20" t="s">
        <v>33</v>
      </c>
      <c r="D272" s="1" t="s">
        <v>17</v>
      </c>
      <c r="E272" s="1" t="s">
        <v>74</v>
      </c>
      <c r="F272" s="54" t="s">
        <v>158</v>
      </c>
      <c r="G272" s="35" t="s">
        <v>148</v>
      </c>
      <c r="H272" s="8">
        <f t="shared" si="13"/>
        <v>-7500</v>
      </c>
      <c r="I272" s="30">
        <v>5</v>
      </c>
      <c r="K272" t="s">
        <v>33</v>
      </c>
      <c r="L272">
        <v>9</v>
      </c>
      <c r="M272" s="2">
        <v>485</v>
      </c>
    </row>
    <row r="273" spans="2:13" ht="12.75">
      <c r="B273" s="357">
        <v>2500</v>
      </c>
      <c r="C273" s="20" t="s">
        <v>33</v>
      </c>
      <c r="D273" s="1" t="s">
        <v>17</v>
      </c>
      <c r="E273" s="1" t="s">
        <v>74</v>
      </c>
      <c r="F273" s="54" t="s">
        <v>159</v>
      </c>
      <c r="G273" s="35" t="s">
        <v>149</v>
      </c>
      <c r="H273" s="8">
        <f t="shared" si="13"/>
        <v>-10000</v>
      </c>
      <c r="I273" s="30">
        <v>5</v>
      </c>
      <c r="K273" t="s">
        <v>33</v>
      </c>
      <c r="L273">
        <v>9</v>
      </c>
      <c r="M273" s="2">
        <v>485</v>
      </c>
    </row>
    <row r="274" spans="1:13" s="88" customFormat="1" ht="12.75">
      <c r="A274" s="19"/>
      <c r="B274" s="358">
        <f>SUM(B270:B273)</f>
        <v>10000</v>
      </c>
      <c r="C274" s="19" t="s">
        <v>33</v>
      </c>
      <c r="D274" s="19"/>
      <c r="E274" s="19"/>
      <c r="F274" s="90"/>
      <c r="G274" s="26"/>
      <c r="H274" s="89">
        <v>0</v>
      </c>
      <c r="I274" s="87">
        <f>+B274/M274</f>
        <v>20.61855670103093</v>
      </c>
      <c r="M274" s="2">
        <v>485</v>
      </c>
    </row>
    <row r="275" spans="2:13" ht="12.75">
      <c r="B275" s="357"/>
      <c r="F275" s="54"/>
      <c r="H275" s="8">
        <f t="shared" si="13"/>
        <v>0</v>
      </c>
      <c r="I275" s="30">
        <f aca="true" t="shared" si="14" ref="I275:I337">+B275/M275</f>
        <v>0</v>
      </c>
      <c r="M275" s="2">
        <v>485</v>
      </c>
    </row>
    <row r="276" spans="2:13" ht="12.75">
      <c r="B276" s="357"/>
      <c r="F276" s="54"/>
      <c r="H276" s="8">
        <f t="shared" si="13"/>
        <v>0</v>
      </c>
      <c r="I276" s="30">
        <f t="shared" si="14"/>
        <v>0</v>
      </c>
      <c r="M276" s="2">
        <v>485</v>
      </c>
    </row>
    <row r="277" spans="2:13" ht="12.75">
      <c r="B277" s="357">
        <v>1500</v>
      </c>
      <c r="C277" s="1" t="s">
        <v>160</v>
      </c>
      <c r="D277" s="20" t="s">
        <v>17</v>
      </c>
      <c r="E277" s="1" t="s">
        <v>40</v>
      </c>
      <c r="F277" s="54" t="s">
        <v>161</v>
      </c>
      <c r="G277" s="35" t="s">
        <v>111</v>
      </c>
      <c r="H277" s="8">
        <f t="shared" si="13"/>
        <v>-1500</v>
      </c>
      <c r="I277" s="30">
        <f t="shared" si="14"/>
        <v>3.0927835051546393</v>
      </c>
      <c r="K277" t="s">
        <v>74</v>
      </c>
      <c r="L277" s="23">
        <v>9</v>
      </c>
      <c r="M277" s="2">
        <v>485</v>
      </c>
    </row>
    <row r="278" spans="1:13" s="23" customFormat="1" ht="12.75">
      <c r="A278" s="20"/>
      <c r="B278" s="359">
        <v>1300</v>
      </c>
      <c r="C278" s="20" t="s">
        <v>162</v>
      </c>
      <c r="D278" s="20" t="s">
        <v>17</v>
      </c>
      <c r="E278" s="20" t="s">
        <v>40</v>
      </c>
      <c r="F278" s="91" t="s">
        <v>163</v>
      </c>
      <c r="G278" s="39" t="s">
        <v>149</v>
      </c>
      <c r="H278" s="38">
        <f t="shared" si="13"/>
        <v>-2800</v>
      </c>
      <c r="I278" s="92">
        <f t="shared" si="14"/>
        <v>2.6804123711340204</v>
      </c>
      <c r="K278" s="23" t="s">
        <v>74</v>
      </c>
      <c r="L278" s="23">
        <v>9</v>
      </c>
      <c r="M278" s="2">
        <v>485</v>
      </c>
    </row>
    <row r="279" spans="1:13" s="88" customFormat="1" ht="12.75">
      <c r="A279" s="19"/>
      <c r="B279" s="358">
        <f>SUM(B277:B278)</f>
        <v>2800</v>
      </c>
      <c r="C279" s="19" t="s">
        <v>51</v>
      </c>
      <c r="D279" s="19"/>
      <c r="E279" s="19"/>
      <c r="F279" s="90"/>
      <c r="G279" s="26"/>
      <c r="H279" s="89">
        <v>0</v>
      </c>
      <c r="I279" s="87">
        <f t="shared" si="14"/>
        <v>5.77319587628866</v>
      </c>
      <c r="M279" s="2">
        <v>485</v>
      </c>
    </row>
    <row r="280" spans="2:13" ht="12.75">
      <c r="B280" s="357"/>
      <c r="F280" s="54"/>
      <c r="H280" s="8">
        <f t="shared" si="13"/>
        <v>0</v>
      </c>
      <c r="I280" s="30">
        <f t="shared" si="14"/>
        <v>0</v>
      </c>
      <c r="M280" s="2">
        <v>485</v>
      </c>
    </row>
    <row r="281" spans="2:13" ht="12.75">
      <c r="B281" s="357"/>
      <c r="F281" s="54"/>
      <c r="H281" s="8">
        <f t="shared" si="13"/>
        <v>0</v>
      </c>
      <c r="I281" s="30">
        <f t="shared" si="14"/>
        <v>0</v>
      </c>
      <c r="M281" s="2">
        <v>485</v>
      </c>
    </row>
    <row r="282" spans="2:13" ht="12.75">
      <c r="B282" s="357">
        <v>1000</v>
      </c>
      <c r="C282" s="1" t="s">
        <v>52</v>
      </c>
      <c r="D282" s="20" t="s">
        <v>17</v>
      </c>
      <c r="E282" s="1" t="s">
        <v>53</v>
      </c>
      <c r="F282" s="54" t="s">
        <v>164</v>
      </c>
      <c r="G282" s="35" t="s">
        <v>111</v>
      </c>
      <c r="H282" s="8">
        <f t="shared" si="13"/>
        <v>-1000</v>
      </c>
      <c r="I282" s="30">
        <v>2</v>
      </c>
      <c r="K282" t="s">
        <v>74</v>
      </c>
      <c r="L282" s="23">
        <v>9</v>
      </c>
      <c r="M282" s="2">
        <v>485</v>
      </c>
    </row>
    <row r="283" spans="2:13" ht="12.75">
      <c r="B283" s="359">
        <v>2500</v>
      </c>
      <c r="C283" s="1" t="s">
        <v>52</v>
      </c>
      <c r="D283" s="20" t="s">
        <v>17</v>
      </c>
      <c r="E283" s="1" t="s">
        <v>53</v>
      </c>
      <c r="F283" s="54" t="s">
        <v>164</v>
      </c>
      <c r="G283" s="35" t="s">
        <v>148</v>
      </c>
      <c r="H283" s="8">
        <f t="shared" si="13"/>
        <v>-3500</v>
      </c>
      <c r="I283" s="30">
        <v>5</v>
      </c>
      <c r="K283" t="s">
        <v>74</v>
      </c>
      <c r="L283" s="23">
        <v>9</v>
      </c>
      <c r="M283" s="2">
        <v>485</v>
      </c>
    </row>
    <row r="284" spans="2:13" ht="12.75">
      <c r="B284" s="357">
        <v>500</v>
      </c>
      <c r="C284" s="1" t="s">
        <v>52</v>
      </c>
      <c r="D284" s="20" t="s">
        <v>17</v>
      </c>
      <c r="E284" s="1" t="s">
        <v>53</v>
      </c>
      <c r="F284" s="54" t="s">
        <v>164</v>
      </c>
      <c r="G284" s="35" t="s">
        <v>149</v>
      </c>
      <c r="H284" s="8">
        <f t="shared" si="13"/>
        <v>-4000</v>
      </c>
      <c r="I284" s="30">
        <v>1</v>
      </c>
      <c r="K284" t="s">
        <v>74</v>
      </c>
      <c r="L284" s="23">
        <v>9</v>
      </c>
      <c r="M284" s="2">
        <v>485</v>
      </c>
    </row>
    <row r="285" spans="1:13" s="88" customFormat="1" ht="12.75">
      <c r="A285" s="19"/>
      <c r="B285" s="358">
        <f>SUM(B282:B284)</f>
        <v>4000</v>
      </c>
      <c r="C285" s="19"/>
      <c r="D285" s="19"/>
      <c r="E285" s="19" t="s">
        <v>53</v>
      </c>
      <c r="F285" s="90"/>
      <c r="G285" s="26"/>
      <c r="H285" s="89">
        <v>0</v>
      </c>
      <c r="I285" s="87">
        <f t="shared" si="14"/>
        <v>8.24742268041237</v>
      </c>
      <c r="M285" s="2">
        <v>485</v>
      </c>
    </row>
    <row r="286" spans="1:13" ht="12.75">
      <c r="A286" s="20"/>
      <c r="B286" s="357"/>
      <c r="F286" s="54"/>
      <c r="H286" s="8">
        <f t="shared" si="13"/>
        <v>0</v>
      </c>
      <c r="I286" s="30">
        <f t="shared" si="14"/>
        <v>0</v>
      </c>
      <c r="M286" s="2">
        <v>485</v>
      </c>
    </row>
    <row r="287" spans="2:13" ht="12.75">
      <c r="B287" s="357"/>
      <c r="F287" s="54"/>
      <c r="H287" s="8">
        <f t="shared" si="13"/>
        <v>0</v>
      </c>
      <c r="I287" s="30">
        <f t="shared" si="14"/>
        <v>0</v>
      </c>
      <c r="M287" s="2">
        <v>485</v>
      </c>
    </row>
    <row r="288" spans="2:13" ht="12.75">
      <c r="B288" s="357">
        <v>2000</v>
      </c>
      <c r="C288" s="1" t="s">
        <v>57</v>
      </c>
      <c r="D288" s="20" t="s">
        <v>17</v>
      </c>
      <c r="E288" s="1" t="s">
        <v>40</v>
      </c>
      <c r="F288" s="54" t="s">
        <v>164</v>
      </c>
      <c r="G288" s="35" t="s">
        <v>111</v>
      </c>
      <c r="H288" s="8">
        <f t="shared" si="13"/>
        <v>-2000</v>
      </c>
      <c r="I288" s="30">
        <v>4</v>
      </c>
      <c r="K288" t="s">
        <v>74</v>
      </c>
      <c r="L288" s="23">
        <v>9</v>
      </c>
      <c r="M288" s="2">
        <v>485</v>
      </c>
    </row>
    <row r="289" spans="2:13" ht="12.75">
      <c r="B289" s="357">
        <v>2000</v>
      </c>
      <c r="C289" s="1" t="s">
        <v>57</v>
      </c>
      <c r="D289" s="20" t="s">
        <v>17</v>
      </c>
      <c r="E289" s="1" t="s">
        <v>40</v>
      </c>
      <c r="F289" s="54" t="s">
        <v>164</v>
      </c>
      <c r="G289" s="35" t="s">
        <v>148</v>
      </c>
      <c r="H289" s="8">
        <f t="shared" si="13"/>
        <v>-4000</v>
      </c>
      <c r="I289" s="30">
        <v>4</v>
      </c>
      <c r="K289" t="s">
        <v>74</v>
      </c>
      <c r="L289" s="23">
        <v>9</v>
      </c>
      <c r="M289" s="2">
        <v>485</v>
      </c>
    </row>
    <row r="290" spans="2:13" ht="12.75">
      <c r="B290" s="357">
        <v>2000</v>
      </c>
      <c r="C290" s="1" t="s">
        <v>57</v>
      </c>
      <c r="D290" s="20" t="s">
        <v>17</v>
      </c>
      <c r="E290" s="1" t="s">
        <v>40</v>
      </c>
      <c r="F290" s="54" t="s">
        <v>164</v>
      </c>
      <c r="G290" s="35" t="s">
        <v>149</v>
      </c>
      <c r="H290" s="8">
        <f t="shared" si="13"/>
        <v>-6000</v>
      </c>
      <c r="I290" s="30">
        <v>4</v>
      </c>
      <c r="K290" t="s">
        <v>74</v>
      </c>
      <c r="L290" s="23">
        <v>9</v>
      </c>
      <c r="M290" s="2">
        <v>485</v>
      </c>
    </row>
    <row r="291" spans="1:13" s="88" customFormat="1" ht="12.75">
      <c r="A291" s="19"/>
      <c r="B291" s="358">
        <f>SUM(B288:B290)</f>
        <v>6000</v>
      </c>
      <c r="C291" s="19" t="s">
        <v>57</v>
      </c>
      <c r="D291" s="19"/>
      <c r="E291" s="19"/>
      <c r="F291" s="90"/>
      <c r="G291" s="26"/>
      <c r="H291" s="89">
        <v>0</v>
      </c>
      <c r="I291" s="87">
        <f t="shared" si="14"/>
        <v>12.371134020618557</v>
      </c>
      <c r="M291" s="2">
        <v>485</v>
      </c>
    </row>
    <row r="292" spans="2:13" ht="12.75">
      <c r="B292" s="357"/>
      <c r="F292" s="54"/>
      <c r="H292" s="8">
        <f t="shared" si="13"/>
        <v>0</v>
      </c>
      <c r="I292" s="30">
        <f t="shared" si="14"/>
        <v>0</v>
      </c>
      <c r="M292" s="2">
        <v>485</v>
      </c>
    </row>
    <row r="293" spans="2:13" ht="12.75">
      <c r="B293" s="357"/>
      <c r="F293" s="54"/>
      <c r="H293" s="8">
        <f t="shared" si="13"/>
        <v>0</v>
      </c>
      <c r="I293" s="30">
        <f t="shared" si="14"/>
        <v>0</v>
      </c>
      <c r="M293" s="2">
        <v>485</v>
      </c>
    </row>
    <row r="294" spans="2:13" ht="12.75">
      <c r="B294" s="357">
        <v>1000</v>
      </c>
      <c r="C294" s="1" t="s">
        <v>58</v>
      </c>
      <c r="D294" s="20" t="s">
        <v>17</v>
      </c>
      <c r="E294" s="1" t="s">
        <v>88</v>
      </c>
      <c r="F294" s="54" t="s">
        <v>164</v>
      </c>
      <c r="G294" s="35" t="s">
        <v>111</v>
      </c>
      <c r="H294" s="8">
        <v>-39500</v>
      </c>
      <c r="I294" s="30">
        <v>2</v>
      </c>
      <c r="K294" t="s">
        <v>74</v>
      </c>
      <c r="L294" s="23">
        <v>9</v>
      </c>
      <c r="M294" s="2">
        <v>485</v>
      </c>
    </row>
    <row r="295" spans="2:13" ht="12.75">
      <c r="B295" s="357">
        <v>1000</v>
      </c>
      <c r="C295" s="1" t="s">
        <v>58</v>
      </c>
      <c r="D295" s="20" t="s">
        <v>17</v>
      </c>
      <c r="E295" s="1" t="s">
        <v>88</v>
      </c>
      <c r="F295" s="54" t="s">
        <v>164</v>
      </c>
      <c r="G295" s="35" t="s">
        <v>148</v>
      </c>
      <c r="H295" s="8">
        <v>-50000</v>
      </c>
      <c r="I295" s="30">
        <v>2</v>
      </c>
      <c r="K295" t="s">
        <v>74</v>
      </c>
      <c r="L295" s="23">
        <v>9</v>
      </c>
      <c r="M295" s="2">
        <v>485</v>
      </c>
    </row>
    <row r="296" spans="1:13" s="88" customFormat="1" ht="12.75">
      <c r="A296" s="19"/>
      <c r="B296" s="358">
        <f>SUM(B294:B295)</f>
        <v>2000</v>
      </c>
      <c r="C296" s="19"/>
      <c r="D296" s="19"/>
      <c r="E296" s="19" t="s">
        <v>88</v>
      </c>
      <c r="F296" s="90"/>
      <c r="G296" s="26"/>
      <c r="H296" s="89">
        <v>0</v>
      </c>
      <c r="I296" s="87">
        <f t="shared" si="14"/>
        <v>4.123711340206185</v>
      </c>
      <c r="M296" s="2">
        <v>485</v>
      </c>
    </row>
    <row r="297" spans="2:13" ht="12.75">
      <c r="B297" s="357"/>
      <c r="F297" s="54"/>
      <c r="H297" s="8">
        <f t="shared" si="13"/>
        <v>0</v>
      </c>
      <c r="I297" s="30">
        <f t="shared" si="14"/>
        <v>0</v>
      </c>
      <c r="M297" s="2">
        <v>485</v>
      </c>
    </row>
    <row r="298" spans="2:13" ht="12.75">
      <c r="B298" s="357"/>
      <c r="F298" s="54"/>
      <c r="H298" s="8">
        <f t="shared" si="13"/>
        <v>0</v>
      </c>
      <c r="I298" s="30">
        <f t="shared" si="14"/>
        <v>0</v>
      </c>
      <c r="M298" s="2">
        <v>485</v>
      </c>
    </row>
    <row r="299" spans="2:13" ht="12.75">
      <c r="B299" s="357"/>
      <c r="F299" s="54"/>
      <c r="H299" s="8">
        <f t="shared" si="13"/>
        <v>0</v>
      </c>
      <c r="I299" s="30">
        <f t="shared" si="14"/>
        <v>0</v>
      </c>
      <c r="M299" s="2">
        <v>485</v>
      </c>
    </row>
    <row r="300" spans="2:13" ht="12.75">
      <c r="B300" s="357"/>
      <c r="F300" s="54"/>
      <c r="H300" s="8">
        <f t="shared" si="13"/>
        <v>0</v>
      </c>
      <c r="I300" s="30">
        <f t="shared" si="14"/>
        <v>0</v>
      </c>
      <c r="M300" s="2">
        <v>485</v>
      </c>
    </row>
    <row r="301" spans="1:13" s="88" customFormat="1" ht="12.75">
      <c r="A301" s="19"/>
      <c r="B301" s="358">
        <f>+B304+B309+B315+B320+B326+B330</f>
        <v>30400</v>
      </c>
      <c r="C301" s="82" t="s">
        <v>165</v>
      </c>
      <c r="D301" s="83" t="s">
        <v>166</v>
      </c>
      <c r="E301" s="82" t="s">
        <v>71</v>
      </c>
      <c r="F301" s="84" t="s">
        <v>167</v>
      </c>
      <c r="G301" s="85" t="s">
        <v>32</v>
      </c>
      <c r="H301" s="86"/>
      <c r="I301" s="87">
        <f>+B301/M301</f>
        <v>62.68041237113402</v>
      </c>
      <c r="J301" s="87"/>
      <c r="K301" s="87"/>
      <c r="M301" s="2">
        <v>485</v>
      </c>
    </row>
    <row r="302" spans="2:13" ht="12.75">
      <c r="B302" s="357"/>
      <c r="F302" s="54"/>
      <c r="H302" s="8">
        <f t="shared" si="13"/>
        <v>0</v>
      </c>
      <c r="I302" s="30">
        <f t="shared" si="14"/>
        <v>0</v>
      </c>
      <c r="M302" s="2">
        <v>485</v>
      </c>
    </row>
    <row r="303" spans="2:13" ht="12.75">
      <c r="B303" s="357">
        <v>2500</v>
      </c>
      <c r="C303" s="20" t="s">
        <v>33</v>
      </c>
      <c r="D303" s="1" t="s">
        <v>17</v>
      </c>
      <c r="E303" s="1" t="s">
        <v>34</v>
      </c>
      <c r="F303" s="54" t="s">
        <v>168</v>
      </c>
      <c r="G303" s="35" t="s">
        <v>148</v>
      </c>
      <c r="H303" s="8">
        <f t="shared" si="13"/>
        <v>-2500</v>
      </c>
      <c r="I303" s="30">
        <f t="shared" si="14"/>
        <v>5.154639175257732</v>
      </c>
      <c r="K303" t="s">
        <v>33</v>
      </c>
      <c r="L303">
        <v>10</v>
      </c>
      <c r="M303" s="2">
        <v>485</v>
      </c>
    </row>
    <row r="304" spans="1:13" s="88" customFormat="1" ht="12.75">
      <c r="A304" s="19"/>
      <c r="B304" s="358">
        <f>SUM(B303)</f>
        <v>2500</v>
      </c>
      <c r="C304" s="19" t="s">
        <v>33</v>
      </c>
      <c r="D304" s="19"/>
      <c r="E304" s="19"/>
      <c r="F304" s="90"/>
      <c r="G304" s="26"/>
      <c r="H304" s="89">
        <v>0</v>
      </c>
      <c r="I304" s="87">
        <f t="shared" si="14"/>
        <v>5.154639175257732</v>
      </c>
      <c r="M304" s="2">
        <v>485</v>
      </c>
    </row>
    <row r="305" spans="2:13" ht="12.75">
      <c r="B305" s="357"/>
      <c r="F305" s="54"/>
      <c r="H305" s="8">
        <f t="shared" si="13"/>
        <v>0</v>
      </c>
      <c r="I305" s="30">
        <f t="shared" si="14"/>
        <v>0</v>
      </c>
      <c r="M305" s="2">
        <v>485</v>
      </c>
    </row>
    <row r="306" spans="2:13" ht="12.75">
      <c r="B306" s="357"/>
      <c r="F306" s="54"/>
      <c r="H306" s="8">
        <f t="shared" si="13"/>
        <v>0</v>
      </c>
      <c r="I306" s="30">
        <f t="shared" si="14"/>
        <v>0</v>
      </c>
      <c r="M306" s="2">
        <v>485</v>
      </c>
    </row>
    <row r="307" spans="1:13" s="23" customFormat="1" ht="12.75">
      <c r="A307" s="20"/>
      <c r="B307" s="359">
        <v>3000</v>
      </c>
      <c r="C307" s="20" t="s">
        <v>169</v>
      </c>
      <c r="D307" s="20" t="s">
        <v>17</v>
      </c>
      <c r="E307" s="20" t="s">
        <v>40</v>
      </c>
      <c r="F307" s="91" t="s">
        <v>170</v>
      </c>
      <c r="G307" s="39" t="s">
        <v>148</v>
      </c>
      <c r="H307" s="38">
        <f t="shared" si="13"/>
        <v>-3000</v>
      </c>
      <c r="I307" s="92">
        <f t="shared" si="14"/>
        <v>6.185567010309279</v>
      </c>
      <c r="K307" s="23" t="s">
        <v>34</v>
      </c>
      <c r="L307" s="23">
        <v>10</v>
      </c>
      <c r="M307" s="2">
        <v>485</v>
      </c>
    </row>
    <row r="308" spans="1:13" ht="12.75">
      <c r="A308" s="20"/>
      <c r="B308" s="359">
        <v>3000</v>
      </c>
      <c r="C308" s="1" t="s">
        <v>48</v>
      </c>
      <c r="D308" s="20" t="s">
        <v>17</v>
      </c>
      <c r="E308" s="1" t="s">
        <v>40</v>
      </c>
      <c r="F308" s="54" t="s">
        <v>171</v>
      </c>
      <c r="G308" s="35" t="s">
        <v>151</v>
      </c>
      <c r="H308" s="8">
        <f t="shared" si="13"/>
        <v>-6000</v>
      </c>
      <c r="I308" s="30">
        <f t="shared" si="14"/>
        <v>6.185567010309279</v>
      </c>
      <c r="K308" t="s">
        <v>34</v>
      </c>
      <c r="L308">
        <v>10</v>
      </c>
      <c r="M308" s="2">
        <v>485</v>
      </c>
    </row>
    <row r="309" spans="1:13" s="88" customFormat="1" ht="12.75">
      <c r="A309" s="19"/>
      <c r="B309" s="358">
        <f>SUM(B307:B308)</f>
        <v>6000</v>
      </c>
      <c r="C309" s="19" t="s">
        <v>51</v>
      </c>
      <c r="D309" s="19"/>
      <c r="E309" s="19"/>
      <c r="F309" s="90"/>
      <c r="G309" s="26"/>
      <c r="H309" s="89">
        <v>0</v>
      </c>
      <c r="I309" s="87">
        <f t="shared" si="14"/>
        <v>12.371134020618557</v>
      </c>
      <c r="M309" s="2">
        <v>485</v>
      </c>
    </row>
    <row r="310" spans="2:13" ht="12.75">
      <c r="B310" s="357"/>
      <c r="F310" s="54"/>
      <c r="H310" s="8">
        <f t="shared" si="13"/>
        <v>0</v>
      </c>
      <c r="I310" s="30">
        <f t="shared" si="14"/>
        <v>0</v>
      </c>
      <c r="M310" s="2">
        <v>485</v>
      </c>
    </row>
    <row r="311" spans="2:13" ht="12.75">
      <c r="B311" s="357"/>
      <c r="F311" s="54"/>
      <c r="H311" s="8">
        <f t="shared" si="13"/>
        <v>0</v>
      </c>
      <c r="I311" s="30">
        <f t="shared" si="14"/>
        <v>0</v>
      </c>
      <c r="M311" s="2">
        <v>485</v>
      </c>
    </row>
    <row r="312" spans="2:13" ht="12.75">
      <c r="B312" s="357">
        <v>1500</v>
      </c>
      <c r="C312" s="1" t="s">
        <v>52</v>
      </c>
      <c r="D312" s="20" t="s">
        <v>17</v>
      </c>
      <c r="E312" s="1" t="s">
        <v>53</v>
      </c>
      <c r="F312" s="54" t="s">
        <v>172</v>
      </c>
      <c r="G312" s="35" t="s">
        <v>148</v>
      </c>
      <c r="H312" s="8">
        <f t="shared" si="13"/>
        <v>-1500</v>
      </c>
      <c r="I312" s="30">
        <v>4</v>
      </c>
      <c r="K312" t="s">
        <v>34</v>
      </c>
      <c r="L312">
        <v>10</v>
      </c>
      <c r="M312" s="2">
        <v>485</v>
      </c>
    </row>
    <row r="313" spans="2:13" ht="12.75">
      <c r="B313" s="357">
        <v>1350</v>
      </c>
      <c r="C313" s="1" t="s">
        <v>52</v>
      </c>
      <c r="D313" s="20" t="s">
        <v>17</v>
      </c>
      <c r="E313" s="1" t="s">
        <v>53</v>
      </c>
      <c r="F313" s="54" t="s">
        <v>172</v>
      </c>
      <c r="G313" s="35" t="s">
        <v>149</v>
      </c>
      <c r="H313" s="8">
        <f t="shared" si="13"/>
        <v>-2850</v>
      </c>
      <c r="I313" s="30">
        <v>2.7</v>
      </c>
      <c r="K313" t="s">
        <v>34</v>
      </c>
      <c r="L313">
        <v>10</v>
      </c>
      <c r="M313" s="2">
        <v>485</v>
      </c>
    </row>
    <row r="314" spans="2:13" ht="12.75">
      <c r="B314" s="357">
        <v>1550</v>
      </c>
      <c r="C314" s="1" t="s">
        <v>52</v>
      </c>
      <c r="D314" s="20" t="s">
        <v>17</v>
      </c>
      <c r="E314" s="1" t="s">
        <v>53</v>
      </c>
      <c r="F314" s="54" t="s">
        <v>172</v>
      </c>
      <c r="G314" s="35" t="s">
        <v>150</v>
      </c>
      <c r="H314" s="8">
        <f t="shared" si="13"/>
        <v>-4400</v>
      </c>
      <c r="I314" s="30">
        <v>3.1</v>
      </c>
      <c r="K314" t="s">
        <v>34</v>
      </c>
      <c r="L314">
        <v>10</v>
      </c>
      <c r="M314" s="2">
        <v>485</v>
      </c>
    </row>
    <row r="315" spans="1:13" s="88" customFormat="1" ht="12.75">
      <c r="A315" s="19"/>
      <c r="B315" s="358">
        <f>SUM(B312:B314)</f>
        <v>4400</v>
      </c>
      <c r="C315" s="19"/>
      <c r="D315" s="19"/>
      <c r="E315" s="19" t="s">
        <v>53</v>
      </c>
      <c r="F315" s="90"/>
      <c r="G315" s="26"/>
      <c r="H315" s="89">
        <v>0</v>
      </c>
      <c r="I315" s="87">
        <f t="shared" si="14"/>
        <v>9.072164948453608</v>
      </c>
      <c r="M315" s="2">
        <v>485</v>
      </c>
    </row>
    <row r="316" spans="2:13" ht="12.75">
      <c r="B316" s="357"/>
      <c r="F316" s="54"/>
      <c r="H316" s="8">
        <f aca="true" t="shared" si="15" ref="H316:H376">H315-B316</f>
        <v>0</v>
      </c>
      <c r="I316" s="30">
        <f t="shared" si="14"/>
        <v>0</v>
      </c>
      <c r="M316" s="2">
        <v>485</v>
      </c>
    </row>
    <row r="317" spans="2:13" ht="12.75">
      <c r="B317" s="357"/>
      <c r="F317" s="54"/>
      <c r="H317" s="8">
        <f t="shared" si="15"/>
        <v>0</v>
      </c>
      <c r="I317" s="30">
        <f t="shared" si="14"/>
        <v>0</v>
      </c>
      <c r="M317" s="2">
        <v>485</v>
      </c>
    </row>
    <row r="318" spans="2:13" ht="12.75">
      <c r="B318" s="357">
        <v>5000</v>
      </c>
      <c r="C318" s="1" t="s">
        <v>54</v>
      </c>
      <c r="D318" s="20" t="s">
        <v>17</v>
      </c>
      <c r="E318" s="1" t="s">
        <v>40</v>
      </c>
      <c r="F318" s="54" t="s">
        <v>173</v>
      </c>
      <c r="G318" s="35" t="s">
        <v>148</v>
      </c>
      <c r="H318" s="8">
        <f t="shared" si="15"/>
        <v>-5000</v>
      </c>
      <c r="I318" s="30">
        <v>10</v>
      </c>
      <c r="K318" t="s">
        <v>34</v>
      </c>
      <c r="L318">
        <v>10</v>
      </c>
      <c r="M318" s="2">
        <v>485</v>
      </c>
    </row>
    <row r="319" spans="2:13" ht="12.75">
      <c r="B319" s="357">
        <v>5000</v>
      </c>
      <c r="C319" s="1" t="s">
        <v>54</v>
      </c>
      <c r="D319" s="20" t="s">
        <v>17</v>
      </c>
      <c r="E319" s="1" t="s">
        <v>40</v>
      </c>
      <c r="F319" s="54" t="s">
        <v>173</v>
      </c>
      <c r="G319" s="35" t="s">
        <v>149</v>
      </c>
      <c r="H319" s="8">
        <f t="shared" si="15"/>
        <v>-10000</v>
      </c>
      <c r="I319" s="30">
        <v>10</v>
      </c>
      <c r="K319" t="s">
        <v>34</v>
      </c>
      <c r="L319">
        <v>10</v>
      </c>
      <c r="M319" s="2">
        <v>485</v>
      </c>
    </row>
    <row r="320" spans="1:13" s="88" customFormat="1" ht="12.75">
      <c r="A320" s="19"/>
      <c r="B320" s="358">
        <f>SUM(B318:B319)</f>
        <v>10000</v>
      </c>
      <c r="C320" s="19" t="s">
        <v>54</v>
      </c>
      <c r="D320" s="19"/>
      <c r="E320" s="19"/>
      <c r="F320" s="90"/>
      <c r="G320" s="26"/>
      <c r="H320" s="89">
        <v>0</v>
      </c>
      <c r="I320" s="87">
        <f t="shared" si="14"/>
        <v>20.61855670103093</v>
      </c>
      <c r="M320" s="2">
        <v>485</v>
      </c>
    </row>
    <row r="321" spans="2:13" ht="12.75">
      <c r="B321" s="357"/>
      <c r="F321" s="54"/>
      <c r="H321" s="8">
        <f t="shared" si="15"/>
        <v>0</v>
      </c>
      <c r="I321" s="30">
        <f t="shared" si="14"/>
        <v>0</v>
      </c>
      <c r="M321" s="2">
        <v>485</v>
      </c>
    </row>
    <row r="322" spans="2:13" ht="12.75">
      <c r="B322" s="357"/>
      <c r="F322" s="54"/>
      <c r="H322" s="8">
        <f t="shared" si="15"/>
        <v>0</v>
      </c>
      <c r="I322" s="30">
        <f t="shared" si="14"/>
        <v>0</v>
      </c>
      <c r="M322" s="2">
        <v>485</v>
      </c>
    </row>
    <row r="323" spans="2:13" ht="12.75">
      <c r="B323" s="357">
        <v>2000</v>
      </c>
      <c r="C323" s="1" t="s">
        <v>57</v>
      </c>
      <c r="D323" s="20" t="s">
        <v>17</v>
      </c>
      <c r="E323" s="1" t="s">
        <v>40</v>
      </c>
      <c r="F323" s="54" t="s">
        <v>172</v>
      </c>
      <c r="G323" s="35" t="s">
        <v>148</v>
      </c>
      <c r="H323" s="8">
        <f t="shared" si="15"/>
        <v>-2000</v>
      </c>
      <c r="I323" s="30">
        <v>4</v>
      </c>
      <c r="K323" t="s">
        <v>34</v>
      </c>
      <c r="L323">
        <v>10</v>
      </c>
      <c r="M323" s="2">
        <v>485</v>
      </c>
    </row>
    <row r="324" spans="2:13" ht="12.75">
      <c r="B324" s="357">
        <v>2000</v>
      </c>
      <c r="C324" s="1" t="s">
        <v>57</v>
      </c>
      <c r="D324" s="20" t="s">
        <v>17</v>
      </c>
      <c r="E324" s="1" t="s">
        <v>40</v>
      </c>
      <c r="F324" s="54" t="s">
        <v>172</v>
      </c>
      <c r="G324" s="35" t="s">
        <v>149</v>
      </c>
      <c r="H324" s="8">
        <f t="shared" si="15"/>
        <v>-4000</v>
      </c>
      <c r="I324" s="30">
        <v>4</v>
      </c>
      <c r="K324" t="s">
        <v>34</v>
      </c>
      <c r="L324">
        <v>10</v>
      </c>
      <c r="M324" s="2">
        <v>485</v>
      </c>
    </row>
    <row r="325" spans="2:13" ht="12.75">
      <c r="B325" s="357">
        <v>2000</v>
      </c>
      <c r="C325" s="1" t="s">
        <v>57</v>
      </c>
      <c r="D325" s="20" t="s">
        <v>17</v>
      </c>
      <c r="E325" s="1" t="s">
        <v>40</v>
      </c>
      <c r="F325" s="54" t="s">
        <v>172</v>
      </c>
      <c r="G325" s="35" t="s">
        <v>150</v>
      </c>
      <c r="H325" s="8">
        <f t="shared" si="15"/>
        <v>-6000</v>
      </c>
      <c r="I325" s="30">
        <v>4</v>
      </c>
      <c r="K325" t="s">
        <v>34</v>
      </c>
      <c r="L325">
        <v>10</v>
      </c>
      <c r="M325" s="2">
        <v>485</v>
      </c>
    </row>
    <row r="326" spans="1:13" s="88" customFormat="1" ht="12.75">
      <c r="A326" s="19"/>
      <c r="B326" s="358">
        <f>SUM(B323:B325)</f>
        <v>6000</v>
      </c>
      <c r="C326" s="19" t="s">
        <v>57</v>
      </c>
      <c r="D326" s="19"/>
      <c r="E326" s="19"/>
      <c r="F326" s="90"/>
      <c r="G326" s="26"/>
      <c r="H326" s="89">
        <v>0</v>
      </c>
      <c r="I326" s="87">
        <f t="shared" si="14"/>
        <v>12.371134020618557</v>
      </c>
      <c r="M326" s="2">
        <v>485</v>
      </c>
    </row>
    <row r="327" spans="2:13" ht="12.75">
      <c r="B327" s="357"/>
      <c r="F327" s="54"/>
      <c r="H327" s="8">
        <f t="shared" si="15"/>
        <v>0</v>
      </c>
      <c r="I327" s="30">
        <f t="shared" si="14"/>
        <v>0</v>
      </c>
      <c r="M327" s="2">
        <v>485</v>
      </c>
    </row>
    <row r="328" spans="2:13" ht="12.75">
      <c r="B328" s="357"/>
      <c r="F328" s="54"/>
      <c r="H328" s="8">
        <f t="shared" si="15"/>
        <v>0</v>
      </c>
      <c r="I328" s="30">
        <f t="shared" si="14"/>
        <v>0</v>
      </c>
      <c r="M328" s="2">
        <v>485</v>
      </c>
    </row>
    <row r="329" spans="2:13" ht="12.75">
      <c r="B329" s="357">
        <v>1500</v>
      </c>
      <c r="C329" s="1" t="s">
        <v>174</v>
      </c>
      <c r="D329" s="20" t="s">
        <v>17</v>
      </c>
      <c r="E329" s="47" t="s">
        <v>59</v>
      </c>
      <c r="F329" s="54" t="s">
        <v>172</v>
      </c>
      <c r="G329" s="35" t="s">
        <v>148</v>
      </c>
      <c r="H329" s="8">
        <f t="shared" si="15"/>
        <v>-1500</v>
      </c>
      <c r="I329" s="30">
        <f t="shared" si="14"/>
        <v>3.0927835051546393</v>
      </c>
      <c r="K329" t="s">
        <v>34</v>
      </c>
      <c r="L329">
        <v>10</v>
      </c>
      <c r="M329" s="2">
        <v>485</v>
      </c>
    </row>
    <row r="330" spans="1:13" s="88" customFormat="1" ht="12.75">
      <c r="A330" s="19"/>
      <c r="B330" s="358">
        <f>SUM(B329)</f>
        <v>1500</v>
      </c>
      <c r="C330" s="19"/>
      <c r="D330" s="19"/>
      <c r="E330" s="19" t="s">
        <v>88</v>
      </c>
      <c r="F330" s="90"/>
      <c r="G330" s="26"/>
      <c r="H330" s="89">
        <v>0</v>
      </c>
      <c r="I330" s="87">
        <f t="shared" si="14"/>
        <v>3.0927835051546393</v>
      </c>
      <c r="M330" s="2">
        <v>485</v>
      </c>
    </row>
    <row r="331" spans="2:13" ht="12.75">
      <c r="B331" s="357"/>
      <c r="F331" s="54"/>
      <c r="H331" s="8">
        <f t="shared" si="15"/>
        <v>0</v>
      </c>
      <c r="I331" s="30">
        <f t="shared" si="14"/>
        <v>0</v>
      </c>
      <c r="M331" s="2">
        <v>485</v>
      </c>
    </row>
    <row r="332" spans="2:13" ht="12.75">
      <c r="B332" s="357"/>
      <c r="F332" s="54"/>
      <c r="H332" s="8">
        <f t="shared" si="15"/>
        <v>0</v>
      </c>
      <c r="I332" s="30">
        <f t="shared" si="14"/>
        <v>0</v>
      </c>
      <c r="M332" s="2">
        <v>485</v>
      </c>
    </row>
    <row r="333" spans="2:13" ht="12.75">
      <c r="B333" s="357"/>
      <c r="F333" s="54"/>
      <c r="H333" s="8">
        <f t="shared" si="15"/>
        <v>0</v>
      </c>
      <c r="I333" s="30">
        <f t="shared" si="14"/>
        <v>0</v>
      </c>
      <c r="M333" s="2">
        <v>485</v>
      </c>
    </row>
    <row r="334" spans="2:13" ht="12.75">
      <c r="B334" s="357"/>
      <c r="F334" s="54"/>
      <c r="H334" s="8">
        <f t="shared" si="15"/>
        <v>0</v>
      </c>
      <c r="I334" s="30">
        <f t="shared" si="14"/>
        <v>0</v>
      </c>
      <c r="M334" s="2">
        <v>485</v>
      </c>
    </row>
    <row r="335" spans="1:13" s="88" customFormat="1" ht="12.75">
      <c r="A335" s="19"/>
      <c r="B335" s="358">
        <f>+B343+B349+B354+B360+B365</f>
        <v>29800</v>
      </c>
      <c r="C335" s="82" t="s">
        <v>175</v>
      </c>
      <c r="D335" s="83" t="s">
        <v>176</v>
      </c>
      <c r="E335" s="82" t="s">
        <v>61</v>
      </c>
      <c r="F335" s="84" t="s">
        <v>177</v>
      </c>
      <c r="G335" s="85" t="s">
        <v>155</v>
      </c>
      <c r="H335" s="86"/>
      <c r="I335" s="87">
        <f t="shared" si="14"/>
        <v>61.44329896907217</v>
      </c>
      <c r="J335" s="87"/>
      <c r="K335" s="87"/>
      <c r="M335" s="2">
        <v>485</v>
      </c>
    </row>
    <row r="336" spans="2:13" ht="12.75">
      <c r="B336" s="357"/>
      <c r="F336" s="54"/>
      <c r="H336" s="8">
        <f t="shared" si="15"/>
        <v>0</v>
      </c>
      <c r="I336" s="30">
        <f t="shared" si="14"/>
        <v>0</v>
      </c>
      <c r="M336" s="2">
        <v>485</v>
      </c>
    </row>
    <row r="337" spans="1:13" s="23" customFormat="1" ht="12.75">
      <c r="A337" s="20"/>
      <c r="B337" s="359">
        <v>3000</v>
      </c>
      <c r="C337" s="20" t="s">
        <v>178</v>
      </c>
      <c r="D337" s="20" t="s">
        <v>17</v>
      </c>
      <c r="E337" s="44" t="s">
        <v>40</v>
      </c>
      <c r="F337" s="91" t="s">
        <v>179</v>
      </c>
      <c r="G337" s="45" t="s">
        <v>149</v>
      </c>
      <c r="H337" s="38">
        <f t="shared" si="15"/>
        <v>-3000</v>
      </c>
      <c r="I337" s="92">
        <f t="shared" si="14"/>
        <v>6.185567010309279</v>
      </c>
      <c r="K337" s="23" t="s">
        <v>180</v>
      </c>
      <c r="L337" s="23">
        <v>11</v>
      </c>
      <c r="M337" s="2">
        <v>485</v>
      </c>
    </row>
    <row r="338" spans="1:13" s="23" customFormat="1" ht="12.75">
      <c r="A338" s="20"/>
      <c r="B338" s="359">
        <v>500</v>
      </c>
      <c r="C338" s="20" t="s">
        <v>181</v>
      </c>
      <c r="D338" s="20" t="s">
        <v>17</v>
      </c>
      <c r="E338" s="44" t="s">
        <v>40</v>
      </c>
      <c r="F338" s="91" t="s">
        <v>182</v>
      </c>
      <c r="G338" s="45" t="s">
        <v>150</v>
      </c>
      <c r="H338" s="38">
        <f>H337-B338</f>
        <v>-3500</v>
      </c>
      <c r="I338" s="92">
        <f aca="true" t="shared" si="16" ref="I338:I345">+B338/M338</f>
        <v>1.0309278350515463</v>
      </c>
      <c r="K338" s="23" t="s">
        <v>180</v>
      </c>
      <c r="M338" s="2">
        <v>485</v>
      </c>
    </row>
    <row r="339" spans="1:13" s="23" customFormat="1" ht="12.75">
      <c r="A339" s="20"/>
      <c r="B339" s="359">
        <v>500</v>
      </c>
      <c r="C339" s="20" t="s">
        <v>183</v>
      </c>
      <c r="D339" s="20" t="s">
        <v>17</v>
      </c>
      <c r="E339" s="44" t="s">
        <v>40</v>
      </c>
      <c r="F339" s="91" t="s">
        <v>182</v>
      </c>
      <c r="G339" s="45" t="s">
        <v>150</v>
      </c>
      <c r="H339" s="38">
        <f>H338-B339</f>
        <v>-4000</v>
      </c>
      <c r="I339" s="92">
        <f t="shared" si="16"/>
        <v>1.0309278350515463</v>
      </c>
      <c r="K339" s="23" t="s">
        <v>180</v>
      </c>
      <c r="M339" s="2">
        <v>485</v>
      </c>
    </row>
    <row r="340" spans="1:13" s="23" customFormat="1" ht="12.75">
      <c r="A340" s="20"/>
      <c r="B340" s="359">
        <v>500</v>
      </c>
      <c r="C340" s="20" t="s">
        <v>184</v>
      </c>
      <c r="D340" s="20" t="s">
        <v>17</v>
      </c>
      <c r="E340" s="44" t="s">
        <v>40</v>
      </c>
      <c r="F340" s="91" t="s">
        <v>182</v>
      </c>
      <c r="G340" s="45" t="s">
        <v>150</v>
      </c>
      <c r="H340" s="38">
        <f>H339-B340</f>
        <v>-4500</v>
      </c>
      <c r="I340" s="92">
        <f t="shared" si="16"/>
        <v>1.0309278350515463</v>
      </c>
      <c r="K340" s="23" t="s">
        <v>180</v>
      </c>
      <c r="M340" s="2">
        <v>485</v>
      </c>
    </row>
    <row r="341" spans="1:13" s="23" customFormat="1" ht="12.75">
      <c r="A341" s="20"/>
      <c r="B341" s="359">
        <v>500</v>
      </c>
      <c r="C341" s="20" t="s">
        <v>185</v>
      </c>
      <c r="D341" s="20" t="s">
        <v>17</v>
      </c>
      <c r="E341" s="44" t="s">
        <v>40</v>
      </c>
      <c r="F341" s="91" t="s">
        <v>182</v>
      </c>
      <c r="G341" s="45" t="s">
        <v>150</v>
      </c>
      <c r="H341" s="38">
        <f>H340-B341</f>
        <v>-5000</v>
      </c>
      <c r="I341" s="92">
        <f t="shared" si="16"/>
        <v>1.0309278350515463</v>
      </c>
      <c r="K341" s="23" t="s">
        <v>180</v>
      </c>
      <c r="M341" s="2">
        <v>485</v>
      </c>
    </row>
    <row r="342" spans="1:13" s="23" customFormat="1" ht="12.75">
      <c r="A342" s="20"/>
      <c r="B342" s="359">
        <v>3500</v>
      </c>
      <c r="C342" s="20" t="s">
        <v>186</v>
      </c>
      <c r="D342" s="20" t="s">
        <v>17</v>
      </c>
      <c r="E342" s="20" t="s">
        <v>40</v>
      </c>
      <c r="F342" s="91" t="s">
        <v>182</v>
      </c>
      <c r="G342" s="39" t="s">
        <v>151</v>
      </c>
      <c r="H342" s="38">
        <f>H341-B342</f>
        <v>-8500</v>
      </c>
      <c r="I342" s="92">
        <f t="shared" si="16"/>
        <v>7.216494845360825</v>
      </c>
      <c r="K342" s="23" t="s">
        <v>180</v>
      </c>
      <c r="L342" s="23">
        <v>11</v>
      </c>
      <c r="M342" s="2">
        <v>485</v>
      </c>
    </row>
    <row r="343" spans="1:13" s="88" customFormat="1" ht="12.75">
      <c r="A343" s="19"/>
      <c r="B343" s="358">
        <f>SUM(B337:B342)</f>
        <v>8500</v>
      </c>
      <c r="C343" s="19" t="s">
        <v>51</v>
      </c>
      <c r="D343" s="19"/>
      <c r="E343" s="19"/>
      <c r="F343" s="90"/>
      <c r="G343" s="26"/>
      <c r="H343" s="89">
        <v>0</v>
      </c>
      <c r="I343" s="87">
        <f t="shared" si="16"/>
        <v>17.52577319587629</v>
      </c>
      <c r="M343" s="2">
        <v>485</v>
      </c>
    </row>
    <row r="344" spans="2:13" ht="12.75">
      <c r="B344" s="357"/>
      <c r="F344" s="54"/>
      <c r="H344" s="8">
        <f t="shared" si="15"/>
        <v>0</v>
      </c>
      <c r="I344" s="92">
        <f t="shared" si="16"/>
        <v>0</v>
      </c>
      <c r="M344" s="2">
        <v>485</v>
      </c>
    </row>
    <row r="345" spans="2:13" ht="12.75">
      <c r="B345" s="357"/>
      <c r="F345" s="54"/>
      <c r="H345" s="8">
        <f>H344-B345</f>
        <v>0</v>
      </c>
      <c r="I345" s="92">
        <f t="shared" si="16"/>
        <v>0</v>
      </c>
      <c r="M345" s="2">
        <v>485</v>
      </c>
    </row>
    <row r="346" spans="1:13" ht="12.75">
      <c r="A346" s="20"/>
      <c r="B346" s="359">
        <v>1100</v>
      </c>
      <c r="C346" s="20" t="s">
        <v>52</v>
      </c>
      <c r="D346" s="20" t="s">
        <v>17</v>
      </c>
      <c r="E346" s="20" t="s">
        <v>53</v>
      </c>
      <c r="F346" s="54" t="s">
        <v>182</v>
      </c>
      <c r="G346" s="39" t="s">
        <v>149</v>
      </c>
      <c r="H346" s="8">
        <f>H345-B346</f>
        <v>-1100</v>
      </c>
      <c r="I346" s="30">
        <v>2</v>
      </c>
      <c r="K346" t="s">
        <v>180</v>
      </c>
      <c r="L346">
        <v>11</v>
      </c>
      <c r="M346" s="2">
        <v>485</v>
      </c>
    </row>
    <row r="347" spans="2:13" ht="12.75">
      <c r="B347" s="359">
        <v>1000</v>
      </c>
      <c r="C347" s="47" t="s">
        <v>52</v>
      </c>
      <c r="D347" s="20" t="s">
        <v>17</v>
      </c>
      <c r="E347" s="47" t="s">
        <v>53</v>
      </c>
      <c r="F347" s="54" t="s">
        <v>182</v>
      </c>
      <c r="G347" s="35" t="s">
        <v>150</v>
      </c>
      <c r="H347" s="8">
        <f>H346-B347</f>
        <v>-2100</v>
      </c>
      <c r="I347" s="30">
        <v>9</v>
      </c>
      <c r="K347" t="s">
        <v>180</v>
      </c>
      <c r="L347">
        <v>11</v>
      </c>
      <c r="M347" s="2">
        <v>485</v>
      </c>
    </row>
    <row r="348" spans="2:13" ht="12.75">
      <c r="B348" s="357">
        <v>1200</v>
      </c>
      <c r="C348" s="1" t="s">
        <v>52</v>
      </c>
      <c r="D348" s="20" t="s">
        <v>17</v>
      </c>
      <c r="E348" s="1" t="s">
        <v>53</v>
      </c>
      <c r="F348" s="54" t="s">
        <v>182</v>
      </c>
      <c r="G348" s="35" t="s">
        <v>151</v>
      </c>
      <c r="H348" s="8">
        <f>H347-B348</f>
        <v>-3300</v>
      </c>
      <c r="I348" s="30">
        <v>1</v>
      </c>
      <c r="K348" t="s">
        <v>180</v>
      </c>
      <c r="L348">
        <v>11</v>
      </c>
      <c r="M348" s="2">
        <v>485</v>
      </c>
    </row>
    <row r="349" spans="1:13" s="88" customFormat="1" ht="12.75">
      <c r="A349" s="19"/>
      <c r="B349" s="358">
        <f>SUM(B346:B348)</f>
        <v>3300</v>
      </c>
      <c r="C349" s="19"/>
      <c r="D349" s="19"/>
      <c r="E349" s="19" t="s">
        <v>53</v>
      </c>
      <c r="F349" s="90"/>
      <c r="G349" s="26"/>
      <c r="H349" s="89">
        <v>0</v>
      </c>
      <c r="I349" s="87">
        <f>+B349/M349</f>
        <v>6.804123711340206</v>
      </c>
      <c r="M349" s="2">
        <v>485</v>
      </c>
    </row>
    <row r="350" spans="2:13" ht="12.75">
      <c r="B350" s="357"/>
      <c r="F350" s="54"/>
      <c r="H350" s="8">
        <f>H349-B350</f>
        <v>0</v>
      </c>
      <c r="I350" s="92">
        <f>+B350/M350</f>
        <v>0</v>
      </c>
      <c r="M350" s="2">
        <v>485</v>
      </c>
    </row>
    <row r="351" spans="2:13" ht="12.75">
      <c r="B351" s="357"/>
      <c r="F351" s="54"/>
      <c r="H351" s="8">
        <f>H350-B351</f>
        <v>0</v>
      </c>
      <c r="I351" s="30">
        <f>+B351/M351</f>
        <v>0</v>
      </c>
      <c r="M351" s="2">
        <v>485</v>
      </c>
    </row>
    <row r="352" spans="1:13" s="23" customFormat="1" ht="12.75">
      <c r="A352" s="20"/>
      <c r="B352" s="359">
        <v>5000</v>
      </c>
      <c r="C352" s="20" t="s">
        <v>54</v>
      </c>
      <c r="D352" s="20" t="s">
        <v>17</v>
      </c>
      <c r="E352" s="20" t="s">
        <v>40</v>
      </c>
      <c r="F352" s="91" t="s">
        <v>187</v>
      </c>
      <c r="G352" s="39" t="s">
        <v>149</v>
      </c>
      <c r="H352" s="38">
        <f t="shared" si="15"/>
        <v>-5000</v>
      </c>
      <c r="I352" s="92">
        <v>10</v>
      </c>
      <c r="K352" s="23" t="s">
        <v>180</v>
      </c>
      <c r="L352" s="23">
        <v>11</v>
      </c>
      <c r="M352" s="2">
        <v>485</v>
      </c>
    </row>
    <row r="353" spans="1:13" s="23" customFormat="1" ht="12.75">
      <c r="A353" s="20"/>
      <c r="B353" s="359">
        <v>5000</v>
      </c>
      <c r="C353" s="20" t="s">
        <v>54</v>
      </c>
      <c r="D353" s="20" t="s">
        <v>17</v>
      </c>
      <c r="E353" s="20" t="s">
        <v>40</v>
      </c>
      <c r="F353" s="91" t="s">
        <v>187</v>
      </c>
      <c r="G353" s="39" t="s">
        <v>150</v>
      </c>
      <c r="H353" s="38">
        <f t="shared" si="15"/>
        <v>-10000</v>
      </c>
      <c r="I353" s="92">
        <v>10</v>
      </c>
      <c r="K353" s="23" t="s">
        <v>180</v>
      </c>
      <c r="L353" s="23">
        <v>11</v>
      </c>
      <c r="M353" s="2">
        <v>485</v>
      </c>
    </row>
    <row r="354" spans="1:13" s="88" customFormat="1" ht="12.75">
      <c r="A354" s="19"/>
      <c r="B354" s="358">
        <f>SUM(B352:B353)</f>
        <v>10000</v>
      </c>
      <c r="C354" s="19" t="s">
        <v>54</v>
      </c>
      <c r="D354" s="19"/>
      <c r="E354" s="19"/>
      <c r="F354" s="90"/>
      <c r="G354" s="26"/>
      <c r="H354" s="89">
        <v>0</v>
      </c>
      <c r="I354" s="87">
        <f>+B354/M354</f>
        <v>20.61855670103093</v>
      </c>
      <c r="M354" s="2">
        <v>485</v>
      </c>
    </row>
    <row r="355" spans="2:13" ht="12.75">
      <c r="B355" s="357"/>
      <c r="F355" s="54"/>
      <c r="H355" s="8">
        <f t="shared" si="15"/>
        <v>0</v>
      </c>
      <c r="I355" s="30">
        <f>+B355/M355</f>
        <v>0</v>
      </c>
      <c r="M355" s="2">
        <v>485</v>
      </c>
    </row>
    <row r="356" spans="2:13" ht="12.75">
      <c r="B356" s="357"/>
      <c r="F356" s="54"/>
      <c r="H356" s="8">
        <f t="shared" si="15"/>
        <v>0</v>
      </c>
      <c r="I356" s="30">
        <f>+B356/M356</f>
        <v>0</v>
      </c>
      <c r="M356" s="2">
        <v>485</v>
      </c>
    </row>
    <row r="357" spans="2:13" ht="12.75">
      <c r="B357" s="357">
        <v>2000</v>
      </c>
      <c r="C357" s="20" t="s">
        <v>57</v>
      </c>
      <c r="D357" s="20" t="s">
        <v>17</v>
      </c>
      <c r="E357" s="1" t="s">
        <v>40</v>
      </c>
      <c r="F357" s="54" t="s">
        <v>182</v>
      </c>
      <c r="G357" s="35" t="s">
        <v>149</v>
      </c>
      <c r="H357" s="8">
        <f t="shared" si="15"/>
        <v>-2000</v>
      </c>
      <c r="I357" s="30">
        <v>4</v>
      </c>
      <c r="K357" t="s">
        <v>180</v>
      </c>
      <c r="L357">
        <v>11</v>
      </c>
      <c r="M357" s="2">
        <v>485</v>
      </c>
    </row>
    <row r="358" spans="2:13" ht="12.75">
      <c r="B358" s="357">
        <v>2000</v>
      </c>
      <c r="C358" s="1" t="s">
        <v>57</v>
      </c>
      <c r="D358" s="20" t="s">
        <v>17</v>
      </c>
      <c r="E358" s="1" t="s">
        <v>40</v>
      </c>
      <c r="F358" s="54" t="s">
        <v>182</v>
      </c>
      <c r="G358" s="35" t="s">
        <v>150</v>
      </c>
      <c r="H358" s="8">
        <f t="shared" si="15"/>
        <v>-4000</v>
      </c>
      <c r="I358" s="30">
        <v>4</v>
      </c>
      <c r="K358" t="s">
        <v>180</v>
      </c>
      <c r="L358">
        <v>11</v>
      </c>
      <c r="M358" s="2">
        <v>485</v>
      </c>
    </row>
    <row r="359" spans="2:13" ht="12.75">
      <c r="B359" s="357">
        <v>2000</v>
      </c>
      <c r="C359" s="1" t="s">
        <v>57</v>
      </c>
      <c r="D359" s="20" t="s">
        <v>17</v>
      </c>
      <c r="E359" s="1" t="s">
        <v>40</v>
      </c>
      <c r="F359" s="54" t="s">
        <v>182</v>
      </c>
      <c r="G359" s="35" t="s">
        <v>151</v>
      </c>
      <c r="H359" s="8">
        <f t="shared" si="15"/>
        <v>-6000</v>
      </c>
      <c r="I359" s="30">
        <v>4</v>
      </c>
      <c r="K359" t="s">
        <v>180</v>
      </c>
      <c r="L359">
        <v>11</v>
      </c>
      <c r="M359" s="2">
        <v>485</v>
      </c>
    </row>
    <row r="360" spans="1:13" s="88" customFormat="1" ht="12.75">
      <c r="A360" s="19"/>
      <c r="B360" s="358">
        <f>SUM(B357:B359)</f>
        <v>6000</v>
      </c>
      <c r="C360" s="19" t="s">
        <v>57</v>
      </c>
      <c r="D360" s="19"/>
      <c r="E360" s="19"/>
      <c r="F360" s="90"/>
      <c r="G360" s="26"/>
      <c r="H360" s="89">
        <v>0</v>
      </c>
      <c r="I360" s="87">
        <f>+B360/M360</f>
        <v>12.371134020618557</v>
      </c>
      <c r="M360" s="2">
        <v>485</v>
      </c>
    </row>
    <row r="361" spans="2:13" ht="12.75">
      <c r="B361" s="357"/>
      <c r="F361" s="54"/>
      <c r="H361" s="8">
        <f t="shared" si="15"/>
        <v>0</v>
      </c>
      <c r="I361" s="30">
        <f>+B361/M361</f>
        <v>0</v>
      </c>
      <c r="M361" s="2">
        <v>485</v>
      </c>
    </row>
    <row r="362" spans="1:13" ht="12.75">
      <c r="A362" s="20"/>
      <c r="B362" s="357"/>
      <c r="F362" s="54"/>
      <c r="H362" s="8">
        <f t="shared" si="15"/>
        <v>0</v>
      </c>
      <c r="I362" s="30">
        <f>+B362/M362</f>
        <v>0</v>
      </c>
      <c r="M362" s="2">
        <v>485</v>
      </c>
    </row>
    <row r="363" spans="2:13" ht="12.75">
      <c r="B363" s="357">
        <v>1000</v>
      </c>
      <c r="C363" s="1" t="s">
        <v>174</v>
      </c>
      <c r="D363" s="20" t="s">
        <v>17</v>
      </c>
      <c r="E363" s="1" t="s">
        <v>88</v>
      </c>
      <c r="F363" s="54" t="s">
        <v>182</v>
      </c>
      <c r="G363" s="35" t="s">
        <v>149</v>
      </c>
      <c r="H363" s="8">
        <f t="shared" si="15"/>
        <v>-1000</v>
      </c>
      <c r="I363" s="30">
        <v>2</v>
      </c>
      <c r="K363" t="s">
        <v>180</v>
      </c>
      <c r="L363">
        <v>11</v>
      </c>
      <c r="M363" s="2">
        <v>485</v>
      </c>
    </row>
    <row r="364" spans="2:13" ht="12.75">
      <c r="B364" s="357">
        <v>1000</v>
      </c>
      <c r="C364" s="1" t="s">
        <v>174</v>
      </c>
      <c r="D364" s="20" t="s">
        <v>17</v>
      </c>
      <c r="E364" s="1" t="s">
        <v>88</v>
      </c>
      <c r="F364" s="54" t="s">
        <v>182</v>
      </c>
      <c r="G364" s="35" t="s">
        <v>150</v>
      </c>
      <c r="H364" s="8">
        <f t="shared" si="15"/>
        <v>-2000</v>
      </c>
      <c r="I364" s="30">
        <v>2</v>
      </c>
      <c r="K364" t="s">
        <v>180</v>
      </c>
      <c r="L364">
        <v>11</v>
      </c>
      <c r="M364" s="2">
        <v>485</v>
      </c>
    </row>
    <row r="365" spans="1:13" s="88" customFormat="1" ht="12.75">
      <c r="A365" s="19"/>
      <c r="B365" s="358">
        <f>SUM(B363:B364)</f>
        <v>2000</v>
      </c>
      <c r="C365" s="19"/>
      <c r="D365" s="19"/>
      <c r="E365" s="19" t="s">
        <v>59</v>
      </c>
      <c r="F365" s="90"/>
      <c r="G365" s="26"/>
      <c r="H365" s="89">
        <v>0</v>
      </c>
      <c r="I365" s="87">
        <f aca="true" t="shared" si="17" ref="I365:I428">+B365/M365</f>
        <v>4.123711340206185</v>
      </c>
      <c r="M365" s="2">
        <v>485</v>
      </c>
    </row>
    <row r="366" spans="2:13" ht="12.75">
      <c r="B366" s="357"/>
      <c r="F366" s="54"/>
      <c r="H366" s="8">
        <f t="shared" si="15"/>
        <v>0</v>
      </c>
      <c r="I366" s="30">
        <f t="shared" si="17"/>
        <v>0</v>
      </c>
      <c r="M366" s="2">
        <v>485</v>
      </c>
    </row>
    <row r="367" spans="2:13" ht="12.75">
      <c r="B367" s="357"/>
      <c r="F367" s="54"/>
      <c r="H367" s="8">
        <f t="shared" si="15"/>
        <v>0</v>
      </c>
      <c r="I367" s="30">
        <f t="shared" si="17"/>
        <v>0</v>
      </c>
      <c r="M367" s="2">
        <v>485</v>
      </c>
    </row>
    <row r="368" spans="2:13" ht="12.75">
      <c r="B368" s="357"/>
      <c r="F368" s="54"/>
      <c r="H368" s="8">
        <f t="shared" si="15"/>
        <v>0</v>
      </c>
      <c r="I368" s="30">
        <f t="shared" si="17"/>
        <v>0</v>
      </c>
      <c r="M368" s="2">
        <v>485</v>
      </c>
    </row>
    <row r="369" spans="2:13" ht="12.75">
      <c r="B369" s="357"/>
      <c r="F369" s="54"/>
      <c r="H369" s="8">
        <f t="shared" si="15"/>
        <v>0</v>
      </c>
      <c r="I369" s="30">
        <f t="shared" si="17"/>
        <v>0</v>
      </c>
      <c r="M369" s="2">
        <v>485</v>
      </c>
    </row>
    <row r="370" spans="1:13" s="88" customFormat="1" ht="12.75">
      <c r="A370" s="19"/>
      <c r="B370" s="358">
        <f>+B373+B377+B381+B385+B389</f>
        <v>10300</v>
      </c>
      <c r="C370" s="82" t="s">
        <v>188</v>
      </c>
      <c r="D370" s="83" t="s">
        <v>189</v>
      </c>
      <c r="E370" s="82" t="s">
        <v>139</v>
      </c>
      <c r="F370" s="84" t="s">
        <v>190</v>
      </c>
      <c r="G370" s="85" t="s">
        <v>141</v>
      </c>
      <c r="H370" s="86"/>
      <c r="I370" s="87">
        <f>+B370/M370</f>
        <v>21.237113402061855</v>
      </c>
      <c r="J370" s="87"/>
      <c r="K370" s="87"/>
      <c r="M370" s="2">
        <v>485</v>
      </c>
    </row>
    <row r="371" spans="2:13" ht="12.75">
      <c r="B371" s="357"/>
      <c r="F371" s="54"/>
      <c r="H371" s="8">
        <f t="shared" si="15"/>
        <v>0</v>
      </c>
      <c r="I371" s="30">
        <f t="shared" si="17"/>
        <v>0</v>
      </c>
      <c r="M371" s="2">
        <v>485</v>
      </c>
    </row>
    <row r="372" spans="2:13" ht="12.75">
      <c r="B372" s="357">
        <v>2000</v>
      </c>
      <c r="C372" s="1" t="s">
        <v>191</v>
      </c>
      <c r="D372" s="20" t="s">
        <v>17</v>
      </c>
      <c r="E372" s="1" t="s">
        <v>95</v>
      </c>
      <c r="F372" s="54" t="s">
        <v>192</v>
      </c>
      <c r="G372" s="35" t="s">
        <v>193</v>
      </c>
      <c r="H372" s="8">
        <f t="shared" si="15"/>
        <v>-2000</v>
      </c>
      <c r="I372" s="30">
        <f t="shared" si="17"/>
        <v>4.123711340206185</v>
      </c>
      <c r="K372" s="23" t="s">
        <v>143</v>
      </c>
      <c r="L372">
        <v>12</v>
      </c>
      <c r="M372" s="2">
        <v>485</v>
      </c>
    </row>
    <row r="373" spans="1:13" s="88" customFormat="1" ht="12.75">
      <c r="A373" s="19"/>
      <c r="B373" s="358">
        <f>SUM(B372:B372)</f>
        <v>2000</v>
      </c>
      <c r="C373" s="19" t="s">
        <v>51</v>
      </c>
      <c r="D373" s="19"/>
      <c r="E373" s="19"/>
      <c r="F373" s="90"/>
      <c r="G373" s="26"/>
      <c r="H373" s="89">
        <v>0</v>
      </c>
      <c r="I373" s="87">
        <f t="shared" si="17"/>
        <v>4.123711340206185</v>
      </c>
      <c r="M373" s="2">
        <v>485</v>
      </c>
    </row>
    <row r="374" spans="2:13" ht="12.75">
      <c r="B374" s="359"/>
      <c r="F374" s="54"/>
      <c r="H374" s="8">
        <f t="shared" si="15"/>
        <v>0</v>
      </c>
      <c r="I374" s="30">
        <f t="shared" si="17"/>
        <v>0</v>
      </c>
      <c r="K374" s="23"/>
      <c r="M374" s="2">
        <v>485</v>
      </c>
    </row>
    <row r="375" spans="2:13" ht="12.75">
      <c r="B375" s="357"/>
      <c r="F375" s="54"/>
      <c r="H375" s="8">
        <f t="shared" si="15"/>
        <v>0</v>
      </c>
      <c r="I375" s="30">
        <f t="shared" si="17"/>
        <v>0</v>
      </c>
      <c r="K375" s="23"/>
      <c r="M375" s="2">
        <v>485</v>
      </c>
    </row>
    <row r="376" spans="2:13" ht="12.75">
      <c r="B376" s="357">
        <v>1300</v>
      </c>
      <c r="C376" s="1" t="s">
        <v>52</v>
      </c>
      <c r="D376" s="20" t="s">
        <v>17</v>
      </c>
      <c r="E376" s="1" t="s">
        <v>53</v>
      </c>
      <c r="F376" s="54" t="s">
        <v>194</v>
      </c>
      <c r="G376" s="35" t="s">
        <v>193</v>
      </c>
      <c r="H376" s="8">
        <f t="shared" si="15"/>
        <v>-1300</v>
      </c>
      <c r="I376" s="30">
        <f t="shared" si="17"/>
        <v>2.6804123711340204</v>
      </c>
      <c r="K376" s="23" t="s">
        <v>143</v>
      </c>
      <c r="L376">
        <v>12</v>
      </c>
      <c r="M376" s="2">
        <v>485</v>
      </c>
    </row>
    <row r="377" spans="1:13" s="88" customFormat="1" ht="12.75">
      <c r="A377" s="19"/>
      <c r="B377" s="358">
        <f>SUM(B376:B376)</f>
        <v>1300</v>
      </c>
      <c r="C377" s="19"/>
      <c r="D377" s="19"/>
      <c r="E377" s="19" t="s">
        <v>53</v>
      </c>
      <c r="F377" s="90"/>
      <c r="G377" s="26"/>
      <c r="H377" s="89">
        <v>0</v>
      </c>
      <c r="I377" s="87">
        <f t="shared" si="17"/>
        <v>2.6804123711340204</v>
      </c>
      <c r="M377" s="2">
        <v>485</v>
      </c>
    </row>
    <row r="378" spans="2:13" ht="12.75">
      <c r="B378" s="361"/>
      <c r="F378" s="54"/>
      <c r="H378" s="8">
        <f aca="true" t="shared" si="18" ref="H378:H441">H377-B378</f>
        <v>0</v>
      </c>
      <c r="I378" s="30">
        <f t="shared" si="17"/>
        <v>0</v>
      </c>
      <c r="K378" s="23"/>
      <c r="M378" s="2">
        <v>485</v>
      </c>
    </row>
    <row r="379" spans="2:13" ht="12.75">
      <c r="B379" s="357"/>
      <c r="F379" s="54"/>
      <c r="H379" s="8">
        <f t="shared" si="18"/>
        <v>0</v>
      </c>
      <c r="I379" s="30">
        <f t="shared" si="17"/>
        <v>0</v>
      </c>
      <c r="K379" s="23"/>
      <c r="M379" s="2">
        <v>485</v>
      </c>
    </row>
    <row r="380" spans="1:13" ht="12.75">
      <c r="A380" s="20"/>
      <c r="B380" s="357">
        <v>4000</v>
      </c>
      <c r="C380" s="1" t="s">
        <v>54</v>
      </c>
      <c r="D380" s="20" t="s">
        <v>17</v>
      </c>
      <c r="E380" s="1" t="s">
        <v>95</v>
      </c>
      <c r="F380" s="54" t="s">
        <v>195</v>
      </c>
      <c r="G380" s="35" t="s">
        <v>193</v>
      </c>
      <c r="H380" s="8">
        <f t="shared" si="18"/>
        <v>-4000</v>
      </c>
      <c r="I380" s="30">
        <f t="shared" si="17"/>
        <v>8.24742268041237</v>
      </c>
      <c r="K380" s="23" t="s">
        <v>143</v>
      </c>
      <c r="L380">
        <v>12</v>
      </c>
      <c r="M380" s="2">
        <v>485</v>
      </c>
    </row>
    <row r="381" spans="1:13" s="88" customFormat="1" ht="12.75">
      <c r="A381" s="19"/>
      <c r="B381" s="358">
        <f>SUM(B380)</f>
        <v>4000</v>
      </c>
      <c r="C381" s="19" t="s">
        <v>54</v>
      </c>
      <c r="D381" s="19"/>
      <c r="E381" s="19"/>
      <c r="F381" s="90"/>
      <c r="G381" s="26"/>
      <c r="H381" s="89">
        <v>0</v>
      </c>
      <c r="I381" s="87">
        <f t="shared" si="17"/>
        <v>8.24742268041237</v>
      </c>
      <c r="M381" s="2">
        <v>485</v>
      </c>
    </row>
    <row r="382" spans="2:13" ht="12.75">
      <c r="B382" s="357"/>
      <c r="F382" s="54"/>
      <c r="H382" s="8">
        <f t="shared" si="18"/>
        <v>0</v>
      </c>
      <c r="I382" s="30">
        <f t="shared" si="17"/>
        <v>0</v>
      </c>
      <c r="K382" s="23"/>
      <c r="M382" s="2">
        <v>485</v>
      </c>
    </row>
    <row r="383" spans="2:13" ht="12.75">
      <c r="B383" s="357"/>
      <c r="F383" s="54"/>
      <c r="H383" s="8">
        <f t="shared" si="18"/>
        <v>0</v>
      </c>
      <c r="I383" s="30">
        <f t="shared" si="17"/>
        <v>0</v>
      </c>
      <c r="K383" s="23"/>
      <c r="M383" s="2">
        <v>485</v>
      </c>
    </row>
    <row r="384" spans="2:13" ht="12.75">
      <c r="B384" s="357">
        <v>2000</v>
      </c>
      <c r="C384" s="1" t="s">
        <v>57</v>
      </c>
      <c r="D384" s="20" t="s">
        <v>17</v>
      </c>
      <c r="E384" s="1" t="s">
        <v>95</v>
      </c>
      <c r="F384" s="54" t="s">
        <v>194</v>
      </c>
      <c r="G384" s="35" t="s">
        <v>193</v>
      </c>
      <c r="H384" s="8">
        <f t="shared" si="18"/>
        <v>-2000</v>
      </c>
      <c r="I384" s="30">
        <f t="shared" si="17"/>
        <v>4.123711340206185</v>
      </c>
      <c r="K384" s="23" t="s">
        <v>143</v>
      </c>
      <c r="L384">
        <v>12</v>
      </c>
      <c r="M384" s="2">
        <v>485</v>
      </c>
    </row>
    <row r="385" spans="1:13" s="88" customFormat="1" ht="12.75">
      <c r="A385" s="19"/>
      <c r="B385" s="358">
        <f>SUM(B384:B384)</f>
        <v>2000</v>
      </c>
      <c r="C385" s="19" t="s">
        <v>57</v>
      </c>
      <c r="D385" s="19"/>
      <c r="E385" s="19"/>
      <c r="F385" s="90"/>
      <c r="G385" s="26"/>
      <c r="H385" s="89">
        <v>0</v>
      </c>
      <c r="I385" s="87">
        <f t="shared" si="17"/>
        <v>4.123711340206185</v>
      </c>
      <c r="M385" s="2">
        <v>485</v>
      </c>
    </row>
    <row r="386" spans="2:13" ht="12.75">
      <c r="B386" s="357"/>
      <c r="F386" s="54"/>
      <c r="H386" s="8">
        <f t="shared" si="18"/>
        <v>0</v>
      </c>
      <c r="I386" s="30">
        <f t="shared" si="17"/>
        <v>0</v>
      </c>
      <c r="K386" s="23"/>
      <c r="M386" s="2">
        <v>485</v>
      </c>
    </row>
    <row r="387" spans="2:13" ht="12.75">
      <c r="B387" s="357"/>
      <c r="F387" s="54"/>
      <c r="H387" s="8">
        <f t="shared" si="18"/>
        <v>0</v>
      </c>
      <c r="I387" s="30">
        <f t="shared" si="17"/>
        <v>0</v>
      </c>
      <c r="K387" s="23"/>
      <c r="M387" s="2">
        <v>485</v>
      </c>
    </row>
    <row r="388" spans="2:13" ht="12.75">
      <c r="B388" s="359">
        <v>1000</v>
      </c>
      <c r="C388" s="1" t="s">
        <v>58</v>
      </c>
      <c r="D388" s="20" t="s">
        <v>17</v>
      </c>
      <c r="E388" s="1" t="s">
        <v>59</v>
      </c>
      <c r="F388" s="54" t="s">
        <v>194</v>
      </c>
      <c r="G388" s="35" t="s">
        <v>193</v>
      </c>
      <c r="H388" s="8">
        <f t="shared" si="18"/>
        <v>-1000</v>
      </c>
      <c r="I388" s="30">
        <f t="shared" si="17"/>
        <v>2.0618556701030926</v>
      </c>
      <c r="K388" s="23" t="s">
        <v>143</v>
      </c>
      <c r="L388">
        <v>12</v>
      </c>
      <c r="M388" s="2">
        <v>485</v>
      </c>
    </row>
    <row r="389" spans="1:13" s="88" customFormat="1" ht="12.75">
      <c r="A389" s="19"/>
      <c r="B389" s="358">
        <f>SUM(B388)</f>
        <v>1000</v>
      </c>
      <c r="C389" s="19"/>
      <c r="D389" s="19"/>
      <c r="E389" s="19" t="s">
        <v>88</v>
      </c>
      <c r="F389" s="90"/>
      <c r="G389" s="26"/>
      <c r="H389" s="89">
        <v>0</v>
      </c>
      <c r="I389" s="87">
        <f t="shared" si="17"/>
        <v>2.0618556701030926</v>
      </c>
      <c r="M389" s="2">
        <v>485</v>
      </c>
    </row>
    <row r="390" spans="2:13" ht="12.75">
      <c r="B390" s="357"/>
      <c r="F390" s="54"/>
      <c r="H390" s="8">
        <f t="shared" si="18"/>
        <v>0</v>
      </c>
      <c r="I390" s="30">
        <f t="shared" si="17"/>
        <v>0</v>
      </c>
      <c r="M390" s="2">
        <v>485</v>
      </c>
    </row>
    <row r="391" spans="2:13" ht="12.75">
      <c r="B391" s="357"/>
      <c r="F391" s="54"/>
      <c r="H391" s="8">
        <f t="shared" si="18"/>
        <v>0</v>
      </c>
      <c r="I391" s="30">
        <f t="shared" si="17"/>
        <v>0</v>
      </c>
      <c r="M391" s="2">
        <v>485</v>
      </c>
    </row>
    <row r="392" spans="2:13" ht="12.75">
      <c r="B392" s="357"/>
      <c r="F392" s="54"/>
      <c r="H392" s="8">
        <f t="shared" si="18"/>
        <v>0</v>
      </c>
      <c r="I392" s="30">
        <f t="shared" si="17"/>
        <v>0</v>
      </c>
      <c r="M392" s="2">
        <v>485</v>
      </c>
    </row>
    <row r="393" spans="2:13" ht="12.75">
      <c r="B393" s="357"/>
      <c r="F393" s="54"/>
      <c r="H393" s="8">
        <f t="shared" si="18"/>
        <v>0</v>
      </c>
      <c r="I393" s="30">
        <f t="shared" si="17"/>
        <v>0</v>
      </c>
      <c r="M393" s="2">
        <v>485</v>
      </c>
    </row>
    <row r="394" spans="1:13" s="88" customFormat="1" ht="12.75">
      <c r="A394" s="19"/>
      <c r="B394" s="358">
        <f>+B397+B401</f>
        <v>4000</v>
      </c>
      <c r="C394" s="82" t="s">
        <v>196</v>
      </c>
      <c r="D394" s="83" t="s">
        <v>197</v>
      </c>
      <c r="E394" s="82" t="s">
        <v>61</v>
      </c>
      <c r="F394" s="84" t="s">
        <v>62</v>
      </c>
      <c r="G394" s="85" t="s">
        <v>141</v>
      </c>
      <c r="H394" s="86"/>
      <c r="I394" s="87">
        <f>+B394/M394</f>
        <v>8.24742268041237</v>
      </c>
      <c r="J394" s="87"/>
      <c r="K394" s="87"/>
      <c r="M394" s="2">
        <v>485</v>
      </c>
    </row>
    <row r="395" spans="2:13" ht="12.75">
      <c r="B395" s="357"/>
      <c r="F395" s="54"/>
      <c r="H395" s="8">
        <f t="shared" si="18"/>
        <v>0</v>
      </c>
      <c r="I395" s="30">
        <f t="shared" si="17"/>
        <v>0</v>
      </c>
      <c r="M395" s="2">
        <v>485</v>
      </c>
    </row>
    <row r="396" spans="2:13" ht="12.75">
      <c r="B396" s="357">
        <v>2500</v>
      </c>
      <c r="C396" s="20" t="s">
        <v>33</v>
      </c>
      <c r="D396" s="1" t="s">
        <v>17</v>
      </c>
      <c r="E396" s="1" t="s">
        <v>74</v>
      </c>
      <c r="F396" s="54" t="s">
        <v>198</v>
      </c>
      <c r="G396" s="35" t="s">
        <v>199</v>
      </c>
      <c r="H396" s="8">
        <f t="shared" si="18"/>
        <v>-2500</v>
      </c>
      <c r="I396" s="30">
        <f t="shared" si="17"/>
        <v>5.154639175257732</v>
      </c>
      <c r="K396" t="s">
        <v>33</v>
      </c>
      <c r="L396">
        <v>13</v>
      </c>
      <c r="M396" s="2">
        <v>485</v>
      </c>
    </row>
    <row r="397" spans="1:13" s="88" customFormat="1" ht="12.75">
      <c r="A397" s="19"/>
      <c r="B397" s="358">
        <f>SUM(B396)</f>
        <v>2500</v>
      </c>
      <c r="C397" s="19" t="s">
        <v>33</v>
      </c>
      <c r="D397" s="19"/>
      <c r="E397" s="19"/>
      <c r="F397" s="90"/>
      <c r="G397" s="26"/>
      <c r="H397" s="89">
        <v>0</v>
      </c>
      <c r="I397" s="87">
        <f t="shared" si="17"/>
        <v>5.154639175257732</v>
      </c>
      <c r="M397" s="2">
        <v>485</v>
      </c>
    </row>
    <row r="398" spans="2:13" ht="12.75">
      <c r="B398" s="357"/>
      <c r="F398" s="54"/>
      <c r="H398" s="8">
        <f t="shared" si="18"/>
        <v>0</v>
      </c>
      <c r="I398" s="30">
        <f t="shared" si="17"/>
        <v>0</v>
      </c>
      <c r="M398" s="2">
        <v>485</v>
      </c>
    </row>
    <row r="399" spans="2:13" ht="12.75">
      <c r="B399" s="357"/>
      <c r="F399" s="54"/>
      <c r="H399" s="8">
        <f t="shared" si="18"/>
        <v>0</v>
      </c>
      <c r="I399" s="30">
        <f t="shared" si="17"/>
        <v>0</v>
      </c>
      <c r="M399" s="2">
        <v>485</v>
      </c>
    </row>
    <row r="400" spans="2:13" ht="12.75">
      <c r="B400" s="357">
        <v>1500</v>
      </c>
      <c r="C400" s="1" t="s">
        <v>52</v>
      </c>
      <c r="D400" s="20" t="s">
        <v>17</v>
      </c>
      <c r="E400" s="1" t="s">
        <v>53</v>
      </c>
      <c r="F400" s="54" t="s">
        <v>200</v>
      </c>
      <c r="G400" s="35" t="s">
        <v>199</v>
      </c>
      <c r="H400" s="8">
        <f t="shared" si="18"/>
        <v>-1500</v>
      </c>
      <c r="I400" s="30">
        <f t="shared" si="17"/>
        <v>3.0927835051546393</v>
      </c>
      <c r="K400" t="s">
        <v>74</v>
      </c>
      <c r="L400" s="23">
        <v>13</v>
      </c>
      <c r="M400" s="2">
        <v>485</v>
      </c>
    </row>
    <row r="401" spans="1:13" s="88" customFormat="1" ht="12.75">
      <c r="A401" s="19"/>
      <c r="B401" s="358">
        <f>SUM(B400)</f>
        <v>1500</v>
      </c>
      <c r="C401" s="19"/>
      <c r="D401" s="19"/>
      <c r="E401" s="19" t="s">
        <v>53</v>
      </c>
      <c r="F401" s="90"/>
      <c r="G401" s="26"/>
      <c r="H401" s="89">
        <v>0</v>
      </c>
      <c r="I401" s="87">
        <f t="shared" si="17"/>
        <v>3.0927835051546393</v>
      </c>
      <c r="M401" s="2">
        <v>485</v>
      </c>
    </row>
    <row r="402" spans="2:13" ht="12.75">
      <c r="B402" s="357"/>
      <c r="F402" s="54"/>
      <c r="H402" s="8">
        <f t="shared" si="18"/>
        <v>0</v>
      </c>
      <c r="I402" s="30">
        <f t="shared" si="17"/>
        <v>0</v>
      </c>
      <c r="M402" s="2">
        <v>485</v>
      </c>
    </row>
    <row r="403" spans="2:13" ht="12.75">
      <c r="B403" s="357"/>
      <c r="F403" s="54"/>
      <c r="H403" s="8">
        <f t="shared" si="18"/>
        <v>0</v>
      </c>
      <c r="I403" s="30">
        <f t="shared" si="17"/>
        <v>0</v>
      </c>
      <c r="M403" s="2">
        <v>485</v>
      </c>
    </row>
    <row r="404" spans="2:13" ht="12.75">
      <c r="B404" s="357"/>
      <c r="F404" s="54"/>
      <c r="H404" s="8">
        <f t="shared" si="18"/>
        <v>0</v>
      </c>
      <c r="I404" s="30">
        <f t="shared" si="17"/>
        <v>0</v>
      </c>
      <c r="M404" s="2">
        <v>485</v>
      </c>
    </row>
    <row r="405" spans="2:13" ht="12.75">
      <c r="B405" s="357"/>
      <c r="F405" s="54"/>
      <c r="H405" s="8">
        <f t="shared" si="18"/>
        <v>0</v>
      </c>
      <c r="I405" s="30">
        <f t="shared" si="17"/>
        <v>0</v>
      </c>
      <c r="M405" s="2">
        <v>485</v>
      </c>
    </row>
    <row r="406" spans="1:13" s="88" customFormat="1" ht="12.75">
      <c r="A406" s="19"/>
      <c r="B406" s="358">
        <f>+B409</f>
        <v>1500</v>
      </c>
      <c r="C406" s="82" t="s">
        <v>201</v>
      </c>
      <c r="D406" s="83" t="s">
        <v>202</v>
      </c>
      <c r="E406" s="82" t="s">
        <v>61</v>
      </c>
      <c r="F406" s="84" t="s">
        <v>62</v>
      </c>
      <c r="G406" s="85" t="s">
        <v>860</v>
      </c>
      <c r="H406" s="86"/>
      <c r="I406" s="87">
        <f>+B406/M406</f>
        <v>3.0927835051546393</v>
      </c>
      <c r="J406" s="87"/>
      <c r="K406" s="87"/>
      <c r="M406" s="2">
        <v>485</v>
      </c>
    </row>
    <row r="407" spans="2:13" ht="12.75">
      <c r="B407" s="357"/>
      <c r="F407" s="54"/>
      <c r="H407" s="8">
        <f t="shared" si="18"/>
        <v>0</v>
      </c>
      <c r="I407" s="30">
        <f t="shared" si="17"/>
        <v>0</v>
      </c>
      <c r="K407" s="23"/>
      <c r="M407" s="2">
        <v>485</v>
      </c>
    </row>
    <row r="408" spans="2:13" ht="12.75">
      <c r="B408" s="357">
        <v>1500</v>
      </c>
      <c r="C408" s="1" t="s">
        <v>52</v>
      </c>
      <c r="D408" s="1" t="s">
        <v>17</v>
      </c>
      <c r="E408" s="1" t="s">
        <v>53</v>
      </c>
      <c r="F408" s="54" t="s">
        <v>203</v>
      </c>
      <c r="G408" s="39" t="s">
        <v>193</v>
      </c>
      <c r="H408" s="8">
        <f t="shared" si="18"/>
        <v>-1500</v>
      </c>
      <c r="I408" s="30">
        <f t="shared" si="17"/>
        <v>3.0927835051546393</v>
      </c>
      <c r="K408" s="23" t="s">
        <v>34</v>
      </c>
      <c r="L408">
        <v>14</v>
      </c>
      <c r="M408" s="2">
        <v>485</v>
      </c>
    </row>
    <row r="409" spans="1:13" s="88" customFormat="1" ht="12.75">
      <c r="A409" s="19"/>
      <c r="B409" s="358">
        <f>SUM(B408)</f>
        <v>1500</v>
      </c>
      <c r="C409" s="19"/>
      <c r="D409" s="19"/>
      <c r="E409" s="19" t="s">
        <v>53</v>
      </c>
      <c r="F409" s="90"/>
      <c r="G409" s="26"/>
      <c r="H409" s="89">
        <v>0</v>
      </c>
      <c r="I409" s="87">
        <f t="shared" si="17"/>
        <v>3.0927835051546393</v>
      </c>
      <c r="M409" s="2">
        <v>485</v>
      </c>
    </row>
    <row r="410" spans="2:13" ht="12.75">
      <c r="B410" s="357"/>
      <c r="F410" s="54"/>
      <c r="H410" s="8">
        <f t="shared" si="18"/>
        <v>0</v>
      </c>
      <c r="I410" s="30">
        <f t="shared" si="17"/>
        <v>0</v>
      </c>
      <c r="K410" s="23"/>
      <c r="M410" s="2">
        <v>485</v>
      </c>
    </row>
    <row r="411" spans="2:13" ht="12.75">
      <c r="B411" s="357"/>
      <c r="F411" s="54"/>
      <c r="H411" s="8">
        <f t="shared" si="18"/>
        <v>0</v>
      </c>
      <c r="I411" s="30">
        <f t="shared" si="17"/>
        <v>0</v>
      </c>
      <c r="K411" s="23"/>
      <c r="M411" s="2">
        <v>485</v>
      </c>
    </row>
    <row r="412" spans="2:13" ht="12.75">
      <c r="B412" s="357"/>
      <c r="F412" s="54"/>
      <c r="H412" s="8">
        <f t="shared" si="18"/>
        <v>0</v>
      </c>
      <c r="I412" s="30">
        <f t="shared" si="17"/>
        <v>0</v>
      </c>
      <c r="K412" s="23"/>
      <c r="M412" s="2">
        <v>485</v>
      </c>
    </row>
    <row r="413" spans="2:13" ht="12.75">
      <c r="B413" s="357"/>
      <c r="F413" s="54"/>
      <c r="H413" s="8">
        <f t="shared" si="18"/>
        <v>0</v>
      </c>
      <c r="I413" s="30">
        <f t="shared" si="17"/>
        <v>0</v>
      </c>
      <c r="M413" s="2">
        <v>485</v>
      </c>
    </row>
    <row r="414" spans="1:13" s="88" customFormat="1" ht="12.75">
      <c r="A414" s="19"/>
      <c r="B414" s="358">
        <f>+B437+B463</f>
        <v>80200</v>
      </c>
      <c r="C414" s="82" t="s">
        <v>204</v>
      </c>
      <c r="D414" s="83" t="s">
        <v>205</v>
      </c>
      <c r="E414" s="82" t="s">
        <v>61</v>
      </c>
      <c r="F414" s="84" t="s">
        <v>62</v>
      </c>
      <c r="G414" s="85" t="s">
        <v>206</v>
      </c>
      <c r="H414" s="86"/>
      <c r="I414" s="87">
        <f>+B414/M414</f>
        <v>165.36082474226805</v>
      </c>
      <c r="J414" s="87"/>
      <c r="K414" s="87"/>
      <c r="M414" s="2">
        <v>485</v>
      </c>
    </row>
    <row r="415" spans="2:13" ht="12.75">
      <c r="B415" s="357"/>
      <c r="F415" s="54"/>
      <c r="H415" s="8">
        <f t="shared" si="18"/>
        <v>0</v>
      </c>
      <c r="I415" s="30">
        <f t="shared" si="17"/>
        <v>0</v>
      </c>
      <c r="M415" s="2">
        <v>485</v>
      </c>
    </row>
    <row r="416" spans="2:13" ht="12.75">
      <c r="B416" s="359">
        <v>2500</v>
      </c>
      <c r="C416" s="20" t="s">
        <v>33</v>
      </c>
      <c r="D416" s="20" t="s">
        <v>17</v>
      </c>
      <c r="E416" s="20" t="s">
        <v>64</v>
      </c>
      <c r="F416" s="54" t="s">
        <v>207</v>
      </c>
      <c r="G416" s="39" t="s">
        <v>208</v>
      </c>
      <c r="H416" s="8">
        <f t="shared" si="18"/>
        <v>-2500</v>
      </c>
      <c r="I416" s="30">
        <f t="shared" si="17"/>
        <v>5.154639175257732</v>
      </c>
      <c r="K416" t="s">
        <v>33</v>
      </c>
      <c r="L416">
        <v>15</v>
      </c>
      <c r="M416" s="2">
        <v>485</v>
      </c>
    </row>
    <row r="417" spans="2:13" ht="12.75">
      <c r="B417" s="357">
        <v>2500</v>
      </c>
      <c r="C417" s="20" t="s">
        <v>33</v>
      </c>
      <c r="D417" s="20" t="s">
        <v>17</v>
      </c>
      <c r="E417" s="1" t="s">
        <v>64</v>
      </c>
      <c r="F417" s="54" t="s">
        <v>209</v>
      </c>
      <c r="G417" s="35" t="s">
        <v>210</v>
      </c>
      <c r="H417" s="8">
        <f t="shared" si="18"/>
        <v>-5000</v>
      </c>
      <c r="I417" s="30">
        <f t="shared" si="17"/>
        <v>5.154639175257732</v>
      </c>
      <c r="K417" t="s">
        <v>33</v>
      </c>
      <c r="L417">
        <v>15</v>
      </c>
      <c r="M417" s="2">
        <v>485</v>
      </c>
    </row>
    <row r="418" spans="2:13" ht="12.75">
      <c r="B418" s="357">
        <v>2500</v>
      </c>
      <c r="C418" s="20" t="s">
        <v>33</v>
      </c>
      <c r="D418" s="20" t="s">
        <v>17</v>
      </c>
      <c r="E418" s="1" t="s">
        <v>64</v>
      </c>
      <c r="F418" s="54" t="s">
        <v>211</v>
      </c>
      <c r="G418" s="35" t="s">
        <v>36</v>
      </c>
      <c r="H418" s="8">
        <f t="shared" si="18"/>
        <v>-7500</v>
      </c>
      <c r="I418" s="30">
        <f t="shared" si="17"/>
        <v>5.154639175257732</v>
      </c>
      <c r="K418" t="s">
        <v>33</v>
      </c>
      <c r="L418">
        <v>15</v>
      </c>
      <c r="M418" s="2">
        <v>485</v>
      </c>
    </row>
    <row r="419" spans="2:13" ht="12.75">
      <c r="B419" s="357">
        <v>2500</v>
      </c>
      <c r="C419" s="20" t="s">
        <v>33</v>
      </c>
      <c r="D419" s="20" t="s">
        <v>17</v>
      </c>
      <c r="E419" s="1" t="s">
        <v>64</v>
      </c>
      <c r="F419" s="54" t="s">
        <v>212</v>
      </c>
      <c r="G419" s="35" t="s">
        <v>38</v>
      </c>
      <c r="H419" s="8">
        <f t="shared" si="18"/>
        <v>-10000</v>
      </c>
      <c r="I419" s="30">
        <f t="shared" si="17"/>
        <v>5.154639175257732</v>
      </c>
      <c r="K419" t="s">
        <v>33</v>
      </c>
      <c r="L419">
        <v>15</v>
      </c>
      <c r="M419" s="2">
        <v>485</v>
      </c>
    </row>
    <row r="420" spans="2:13" ht="12.75">
      <c r="B420" s="357">
        <v>2500</v>
      </c>
      <c r="C420" s="20" t="s">
        <v>33</v>
      </c>
      <c r="D420" s="20" t="s">
        <v>17</v>
      </c>
      <c r="E420" s="1" t="s">
        <v>64</v>
      </c>
      <c r="F420" s="54" t="s">
        <v>213</v>
      </c>
      <c r="G420" s="35" t="s">
        <v>50</v>
      </c>
      <c r="H420" s="8">
        <f t="shared" si="18"/>
        <v>-12500</v>
      </c>
      <c r="I420" s="30">
        <f t="shared" si="17"/>
        <v>5.154639175257732</v>
      </c>
      <c r="K420" t="s">
        <v>33</v>
      </c>
      <c r="L420">
        <v>15</v>
      </c>
      <c r="M420" s="2">
        <v>485</v>
      </c>
    </row>
    <row r="421" spans="2:13" ht="12.75">
      <c r="B421" s="357">
        <v>2500</v>
      </c>
      <c r="C421" s="20" t="s">
        <v>33</v>
      </c>
      <c r="D421" s="20" t="s">
        <v>17</v>
      </c>
      <c r="E421" s="1" t="s">
        <v>64</v>
      </c>
      <c r="F421" s="54" t="s">
        <v>214</v>
      </c>
      <c r="G421" s="35" t="s">
        <v>215</v>
      </c>
      <c r="H421" s="8">
        <f t="shared" si="18"/>
        <v>-15000</v>
      </c>
      <c r="I421" s="30">
        <f t="shared" si="17"/>
        <v>5.154639175257732</v>
      </c>
      <c r="K421" t="s">
        <v>33</v>
      </c>
      <c r="L421">
        <v>15</v>
      </c>
      <c r="M421" s="2">
        <v>485</v>
      </c>
    </row>
    <row r="422" spans="2:13" ht="12.75">
      <c r="B422" s="357">
        <v>2500</v>
      </c>
      <c r="C422" s="20" t="s">
        <v>33</v>
      </c>
      <c r="D422" s="20" t="s">
        <v>17</v>
      </c>
      <c r="E422" s="1" t="s">
        <v>64</v>
      </c>
      <c r="F422" s="54" t="s">
        <v>216</v>
      </c>
      <c r="G422" s="35" t="s">
        <v>76</v>
      </c>
      <c r="H422" s="8">
        <f t="shared" si="18"/>
        <v>-17500</v>
      </c>
      <c r="I422" s="30">
        <f t="shared" si="17"/>
        <v>5.154639175257732</v>
      </c>
      <c r="K422" t="s">
        <v>33</v>
      </c>
      <c r="L422">
        <v>15</v>
      </c>
      <c r="M422" s="2">
        <v>485</v>
      </c>
    </row>
    <row r="423" spans="2:13" ht="12.75">
      <c r="B423" s="357">
        <v>2500</v>
      </c>
      <c r="C423" s="20" t="s">
        <v>33</v>
      </c>
      <c r="D423" s="1" t="s">
        <v>17</v>
      </c>
      <c r="E423" s="1" t="s">
        <v>64</v>
      </c>
      <c r="F423" s="54" t="s">
        <v>217</v>
      </c>
      <c r="G423" s="35" t="s">
        <v>78</v>
      </c>
      <c r="H423" s="8">
        <f t="shared" si="18"/>
        <v>-20000</v>
      </c>
      <c r="I423" s="30">
        <f t="shared" si="17"/>
        <v>5.154639175257732</v>
      </c>
      <c r="K423" t="s">
        <v>33</v>
      </c>
      <c r="L423">
        <v>15</v>
      </c>
      <c r="M423" s="2">
        <v>485</v>
      </c>
    </row>
    <row r="424" spans="2:13" ht="12.75">
      <c r="B424" s="357">
        <v>2500</v>
      </c>
      <c r="C424" s="20" t="s">
        <v>33</v>
      </c>
      <c r="D424" s="1" t="s">
        <v>17</v>
      </c>
      <c r="E424" s="1" t="s">
        <v>64</v>
      </c>
      <c r="F424" s="54" t="s">
        <v>218</v>
      </c>
      <c r="G424" s="35" t="s">
        <v>80</v>
      </c>
      <c r="H424" s="8">
        <f t="shared" si="18"/>
        <v>-22500</v>
      </c>
      <c r="I424" s="30">
        <f t="shared" si="17"/>
        <v>5.154639175257732</v>
      </c>
      <c r="K424" t="s">
        <v>33</v>
      </c>
      <c r="L424">
        <v>15</v>
      </c>
      <c r="M424" s="2">
        <v>485</v>
      </c>
    </row>
    <row r="425" spans="2:13" ht="12.75">
      <c r="B425" s="357">
        <v>2500</v>
      </c>
      <c r="C425" s="20" t="s">
        <v>33</v>
      </c>
      <c r="D425" s="1" t="s">
        <v>17</v>
      </c>
      <c r="E425" s="1" t="s">
        <v>64</v>
      </c>
      <c r="F425" s="54" t="s">
        <v>219</v>
      </c>
      <c r="G425" s="35" t="s">
        <v>103</v>
      </c>
      <c r="H425" s="8">
        <f t="shared" si="18"/>
        <v>-25000</v>
      </c>
      <c r="I425" s="30">
        <f t="shared" si="17"/>
        <v>5.154639175257732</v>
      </c>
      <c r="K425" t="s">
        <v>33</v>
      </c>
      <c r="L425">
        <v>15</v>
      </c>
      <c r="M425" s="2">
        <v>485</v>
      </c>
    </row>
    <row r="426" spans="2:13" ht="12.75">
      <c r="B426" s="357">
        <v>2500</v>
      </c>
      <c r="C426" s="20" t="s">
        <v>33</v>
      </c>
      <c r="D426" s="1" t="s">
        <v>17</v>
      </c>
      <c r="E426" s="1" t="s">
        <v>64</v>
      </c>
      <c r="F426" s="54" t="s">
        <v>220</v>
      </c>
      <c r="G426" s="35" t="s">
        <v>102</v>
      </c>
      <c r="H426" s="8">
        <f t="shared" si="18"/>
        <v>-27500</v>
      </c>
      <c r="I426" s="30">
        <f t="shared" si="17"/>
        <v>5.154639175257732</v>
      </c>
      <c r="K426" t="s">
        <v>33</v>
      </c>
      <c r="L426">
        <v>15</v>
      </c>
      <c r="M426" s="2">
        <v>485</v>
      </c>
    </row>
    <row r="427" spans="2:13" ht="12.75">
      <c r="B427" s="357">
        <v>2500</v>
      </c>
      <c r="C427" s="20" t="s">
        <v>33</v>
      </c>
      <c r="D427" s="1" t="s">
        <v>17</v>
      </c>
      <c r="E427" s="1" t="s">
        <v>64</v>
      </c>
      <c r="F427" s="54" t="s">
        <v>221</v>
      </c>
      <c r="G427" s="35" t="s">
        <v>222</v>
      </c>
      <c r="H427" s="8">
        <f t="shared" si="18"/>
        <v>-30000</v>
      </c>
      <c r="I427" s="30">
        <f t="shared" si="17"/>
        <v>5.154639175257732</v>
      </c>
      <c r="K427" t="s">
        <v>33</v>
      </c>
      <c r="L427">
        <v>15</v>
      </c>
      <c r="M427" s="2">
        <v>485</v>
      </c>
    </row>
    <row r="428" spans="2:13" ht="12.75">
      <c r="B428" s="357">
        <v>2500</v>
      </c>
      <c r="C428" s="20" t="s">
        <v>33</v>
      </c>
      <c r="D428" s="1" t="s">
        <v>17</v>
      </c>
      <c r="E428" s="1" t="s">
        <v>64</v>
      </c>
      <c r="F428" s="54" t="s">
        <v>223</v>
      </c>
      <c r="G428" s="35" t="s">
        <v>145</v>
      </c>
      <c r="H428" s="8">
        <f t="shared" si="18"/>
        <v>-32500</v>
      </c>
      <c r="I428" s="30">
        <f t="shared" si="17"/>
        <v>5.154639175257732</v>
      </c>
      <c r="K428" t="s">
        <v>33</v>
      </c>
      <c r="L428">
        <v>15</v>
      </c>
      <c r="M428" s="2">
        <v>485</v>
      </c>
    </row>
    <row r="429" spans="2:13" ht="12.75">
      <c r="B429" s="357">
        <v>2500</v>
      </c>
      <c r="C429" s="20" t="s">
        <v>33</v>
      </c>
      <c r="D429" s="1" t="s">
        <v>17</v>
      </c>
      <c r="E429" s="1" t="s">
        <v>64</v>
      </c>
      <c r="F429" s="54" t="s">
        <v>224</v>
      </c>
      <c r="G429" s="35" t="s">
        <v>111</v>
      </c>
      <c r="H429" s="8">
        <f t="shared" si="18"/>
        <v>-35000</v>
      </c>
      <c r="I429" s="30">
        <f aca="true" t="shared" si="19" ref="I429:I436">+B429/M429</f>
        <v>5.154639175257732</v>
      </c>
      <c r="K429" t="s">
        <v>33</v>
      </c>
      <c r="L429">
        <v>15</v>
      </c>
      <c r="M429" s="2">
        <v>485</v>
      </c>
    </row>
    <row r="430" spans="2:13" ht="12.75">
      <c r="B430" s="357">
        <v>2500</v>
      </c>
      <c r="C430" s="20" t="s">
        <v>33</v>
      </c>
      <c r="D430" s="1" t="s">
        <v>17</v>
      </c>
      <c r="E430" s="1" t="s">
        <v>64</v>
      </c>
      <c r="F430" s="54" t="s">
        <v>225</v>
      </c>
      <c r="G430" s="35" t="s">
        <v>148</v>
      </c>
      <c r="H430" s="8">
        <f t="shared" si="18"/>
        <v>-37500</v>
      </c>
      <c r="I430" s="30">
        <f t="shared" si="19"/>
        <v>5.154639175257732</v>
      </c>
      <c r="K430" t="s">
        <v>33</v>
      </c>
      <c r="L430">
        <v>15</v>
      </c>
      <c r="M430" s="2">
        <v>485</v>
      </c>
    </row>
    <row r="431" spans="2:13" ht="12.75">
      <c r="B431" s="357">
        <v>2500</v>
      </c>
      <c r="C431" s="20" t="s">
        <v>33</v>
      </c>
      <c r="D431" s="1" t="s">
        <v>17</v>
      </c>
      <c r="E431" s="1" t="s">
        <v>64</v>
      </c>
      <c r="F431" s="54" t="s">
        <v>226</v>
      </c>
      <c r="G431" s="35" t="s">
        <v>149</v>
      </c>
      <c r="H431" s="8">
        <f t="shared" si="18"/>
        <v>-40000</v>
      </c>
      <c r="I431" s="30">
        <f t="shared" si="19"/>
        <v>5.154639175257732</v>
      </c>
      <c r="K431" t="s">
        <v>33</v>
      </c>
      <c r="L431">
        <v>15</v>
      </c>
      <c r="M431" s="2">
        <v>485</v>
      </c>
    </row>
    <row r="432" spans="2:13" ht="12.75">
      <c r="B432" s="357">
        <v>2500</v>
      </c>
      <c r="C432" s="20" t="s">
        <v>33</v>
      </c>
      <c r="D432" s="1" t="s">
        <v>17</v>
      </c>
      <c r="E432" s="1" t="s">
        <v>64</v>
      </c>
      <c r="F432" s="54" t="s">
        <v>227</v>
      </c>
      <c r="G432" s="35" t="s">
        <v>150</v>
      </c>
      <c r="H432" s="8">
        <f t="shared" si="18"/>
        <v>-42500</v>
      </c>
      <c r="I432" s="30">
        <f t="shared" si="19"/>
        <v>5.154639175257732</v>
      </c>
      <c r="K432" t="s">
        <v>33</v>
      </c>
      <c r="L432">
        <v>15</v>
      </c>
      <c r="M432" s="2">
        <v>485</v>
      </c>
    </row>
    <row r="433" spans="2:13" ht="12.75">
      <c r="B433" s="357">
        <v>2500</v>
      </c>
      <c r="C433" s="20" t="s">
        <v>33</v>
      </c>
      <c r="D433" s="1" t="s">
        <v>17</v>
      </c>
      <c r="E433" s="1" t="s">
        <v>64</v>
      </c>
      <c r="F433" s="54" t="s">
        <v>228</v>
      </c>
      <c r="G433" s="35" t="s">
        <v>151</v>
      </c>
      <c r="H433" s="8">
        <f t="shared" si="18"/>
        <v>-45000</v>
      </c>
      <c r="I433" s="30">
        <f t="shared" si="19"/>
        <v>5.154639175257732</v>
      </c>
      <c r="K433" t="s">
        <v>33</v>
      </c>
      <c r="L433">
        <v>15</v>
      </c>
      <c r="M433" s="2">
        <v>485</v>
      </c>
    </row>
    <row r="434" spans="2:13" ht="12.75">
      <c r="B434" s="357">
        <v>2500</v>
      </c>
      <c r="C434" s="20" t="s">
        <v>33</v>
      </c>
      <c r="D434" s="1" t="s">
        <v>17</v>
      </c>
      <c r="E434" s="1" t="s">
        <v>64</v>
      </c>
      <c r="F434" s="54" t="s">
        <v>229</v>
      </c>
      <c r="G434" s="35" t="s">
        <v>230</v>
      </c>
      <c r="H434" s="8">
        <f t="shared" si="18"/>
        <v>-47500</v>
      </c>
      <c r="I434" s="30">
        <f t="shared" si="19"/>
        <v>5.154639175257732</v>
      </c>
      <c r="K434" t="s">
        <v>33</v>
      </c>
      <c r="L434">
        <v>15</v>
      </c>
      <c r="M434" s="2">
        <v>485</v>
      </c>
    </row>
    <row r="435" spans="2:13" ht="12.75">
      <c r="B435" s="357">
        <v>2500</v>
      </c>
      <c r="C435" s="20" t="s">
        <v>33</v>
      </c>
      <c r="D435" s="1" t="s">
        <v>17</v>
      </c>
      <c r="E435" s="1" t="s">
        <v>64</v>
      </c>
      <c r="F435" s="54" t="s">
        <v>231</v>
      </c>
      <c r="G435" s="35" t="s">
        <v>199</v>
      </c>
      <c r="H435" s="8">
        <f t="shared" si="18"/>
        <v>-50000</v>
      </c>
      <c r="I435" s="30">
        <f t="shared" si="19"/>
        <v>5.154639175257732</v>
      </c>
      <c r="K435" t="s">
        <v>33</v>
      </c>
      <c r="L435">
        <v>15</v>
      </c>
      <c r="M435" s="2">
        <v>485</v>
      </c>
    </row>
    <row r="436" spans="2:13" ht="12.75">
      <c r="B436" s="357">
        <v>2500</v>
      </c>
      <c r="C436" s="20" t="s">
        <v>33</v>
      </c>
      <c r="D436" s="1" t="s">
        <v>17</v>
      </c>
      <c r="E436" s="1" t="s">
        <v>64</v>
      </c>
      <c r="F436" s="54" t="s">
        <v>232</v>
      </c>
      <c r="G436" s="35" t="s">
        <v>193</v>
      </c>
      <c r="H436" s="8">
        <f t="shared" si="18"/>
        <v>-52500</v>
      </c>
      <c r="I436" s="30">
        <f t="shared" si="19"/>
        <v>5.154639175257732</v>
      </c>
      <c r="K436" t="s">
        <v>33</v>
      </c>
      <c r="L436">
        <v>15</v>
      </c>
      <c r="M436" s="2">
        <v>485</v>
      </c>
    </row>
    <row r="437" spans="1:13" s="88" customFormat="1" ht="12.75">
      <c r="A437" s="19"/>
      <c r="B437" s="358">
        <f>SUM(B416:B436)</f>
        <v>52500</v>
      </c>
      <c r="C437" s="19" t="s">
        <v>33</v>
      </c>
      <c r="D437" s="19"/>
      <c r="E437" s="19"/>
      <c r="F437" s="90"/>
      <c r="G437" s="26"/>
      <c r="H437" s="89">
        <v>0</v>
      </c>
      <c r="I437" s="87">
        <f>+B437/M437</f>
        <v>108.24742268041237</v>
      </c>
      <c r="M437" s="2">
        <v>485</v>
      </c>
    </row>
    <row r="438" spans="2:13" ht="12.75">
      <c r="B438" s="357"/>
      <c r="F438" s="54"/>
      <c r="H438" s="8">
        <f t="shared" si="18"/>
        <v>0</v>
      </c>
      <c r="I438" s="30">
        <f>+B438/M438</f>
        <v>0</v>
      </c>
      <c r="M438" s="2">
        <v>485</v>
      </c>
    </row>
    <row r="439" spans="2:13" ht="12.75">
      <c r="B439" s="357"/>
      <c r="F439" s="54"/>
      <c r="H439" s="8">
        <f t="shared" si="18"/>
        <v>0</v>
      </c>
      <c r="I439" s="30">
        <f>+B439/M439</f>
        <v>0</v>
      </c>
      <c r="M439" s="2">
        <v>485</v>
      </c>
    </row>
    <row r="440" spans="2:13" ht="12.75">
      <c r="B440" s="359">
        <v>1000</v>
      </c>
      <c r="C440" s="1" t="s">
        <v>52</v>
      </c>
      <c r="D440" s="20" t="s">
        <v>861</v>
      </c>
      <c r="E440" s="1" t="s">
        <v>53</v>
      </c>
      <c r="F440" s="54" t="s">
        <v>233</v>
      </c>
      <c r="G440" s="40" t="s">
        <v>208</v>
      </c>
      <c r="H440" s="8">
        <f t="shared" si="18"/>
        <v>-1000</v>
      </c>
      <c r="I440" s="30">
        <f aca="true" t="shared" si="20" ref="I440:I463">+B440/M440</f>
        <v>2.0618556701030926</v>
      </c>
      <c r="K440" t="s">
        <v>64</v>
      </c>
      <c r="L440">
        <v>15</v>
      </c>
      <c r="M440" s="2">
        <v>485</v>
      </c>
    </row>
    <row r="441" spans="2:13" ht="12.75">
      <c r="B441" s="359">
        <v>1300</v>
      </c>
      <c r="C441" s="42" t="s">
        <v>52</v>
      </c>
      <c r="D441" s="20" t="s">
        <v>861</v>
      </c>
      <c r="E441" s="42" t="s">
        <v>53</v>
      </c>
      <c r="F441" s="54" t="s">
        <v>233</v>
      </c>
      <c r="G441" s="40" t="s">
        <v>234</v>
      </c>
      <c r="H441" s="8">
        <f t="shared" si="18"/>
        <v>-2300</v>
      </c>
      <c r="I441" s="30">
        <f t="shared" si="20"/>
        <v>2.6804123711340204</v>
      </c>
      <c r="K441" t="s">
        <v>64</v>
      </c>
      <c r="L441">
        <v>15</v>
      </c>
      <c r="M441" s="2">
        <v>485</v>
      </c>
    </row>
    <row r="442" spans="2:13" ht="12.75">
      <c r="B442" s="359">
        <v>1100</v>
      </c>
      <c r="C442" s="20" t="s">
        <v>52</v>
      </c>
      <c r="D442" s="20" t="s">
        <v>861</v>
      </c>
      <c r="E442" s="44" t="s">
        <v>53</v>
      </c>
      <c r="F442" s="54" t="s">
        <v>233</v>
      </c>
      <c r="G442" s="39" t="s">
        <v>210</v>
      </c>
      <c r="H442" s="8">
        <f aca="true" t="shared" si="21" ref="H442:H462">H441-B442</f>
        <v>-3400</v>
      </c>
      <c r="I442" s="30">
        <f t="shared" si="20"/>
        <v>2.268041237113402</v>
      </c>
      <c r="K442" t="s">
        <v>64</v>
      </c>
      <c r="L442">
        <v>15</v>
      </c>
      <c r="M442" s="2">
        <v>485</v>
      </c>
    </row>
    <row r="443" spans="2:13" ht="12.75">
      <c r="B443" s="359">
        <v>1500</v>
      </c>
      <c r="C443" s="20" t="s">
        <v>52</v>
      </c>
      <c r="D443" s="20" t="s">
        <v>861</v>
      </c>
      <c r="E443" s="20" t="s">
        <v>53</v>
      </c>
      <c r="F443" s="54" t="s">
        <v>233</v>
      </c>
      <c r="G443" s="39" t="s">
        <v>36</v>
      </c>
      <c r="H443" s="8">
        <f t="shared" si="21"/>
        <v>-4900</v>
      </c>
      <c r="I443" s="30">
        <f t="shared" si="20"/>
        <v>3.0927835051546393</v>
      </c>
      <c r="K443" t="s">
        <v>64</v>
      </c>
      <c r="L443">
        <v>15</v>
      </c>
      <c r="M443" s="2">
        <v>485</v>
      </c>
    </row>
    <row r="444" spans="1:13" ht="12.75">
      <c r="A444" s="20"/>
      <c r="B444" s="359">
        <v>1700</v>
      </c>
      <c r="C444" s="20" t="s">
        <v>52</v>
      </c>
      <c r="D444" s="20" t="s">
        <v>861</v>
      </c>
      <c r="E444" s="20" t="s">
        <v>53</v>
      </c>
      <c r="F444" s="54" t="s">
        <v>233</v>
      </c>
      <c r="G444" s="39" t="s">
        <v>38</v>
      </c>
      <c r="H444" s="8">
        <f t="shared" si="21"/>
        <v>-6600</v>
      </c>
      <c r="I444" s="30">
        <f t="shared" si="20"/>
        <v>3.5051546391752577</v>
      </c>
      <c r="J444" s="23"/>
      <c r="K444" s="23" t="s">
        <v>64</v>
      </c>
      <c r="L444">
        <v>15</v>
      </c>
      <c r="M444" s="2">
        <v>485</v>
      </c>
    </row>
    <row r="445" spans="2:13" ht="12.75">
      <c r="B445" s="357">
        <v>1500</v>
      </c>
      <c r="C445" s="20" t="s">
        <v>52</v>
      </c>
      <c r="D445" s="20" t="s">
        <v>861</v>
      </c>
      <c r="E445" s="1" t="s">
        <v>53</v>
      </c>
      <c r="F445" s="54" t="s">
        <v>233</v>
      </c>
      <c r="G445" s="35" t="s">
        <v>38</v>
      </c>
      <c r="H445" s="8">
        <f t="shared" si="21"/>
        <v>-8100</v>
      </c>
      <c r="I445" s="30">
        <f t="shared" si="20"/>
        <v>3.0927835051546393</v>
      </c>
      <c r="K445" s="23" t="s">
        <v>64</v>
      </c>
      <c r="L445">
        <v>15</v>
      </c>
      <c r="M445" s="2">
        <v>485</v>
      </c>
    </row>
    <row r="446" spans="2:13" ht="12.75">
      <c r="B446" s="357">
        <v>900</v>
      </c>
      <c r="C446" s="1" t="s">
        <v>52</v>
      </c>
      <c r="D446" s="20" t="s">
        <v>861</v>
      </c>
      <c r="E446" s="1" t="s">
        <v>53</v>
      </c>
      <c r="F446" s="54" t="s">
        <v>233</v>
      </c>
      <c r="G446" s="35" t="s">
        <v>45</v>
      </c>
      <c r="H446" s="8">
        <f t="shared" si="21"/>
        <v>-9000</v>
      </c>
      <c r="I446" s="30">
        <f t="shared" si="20"/>
        <v>1.8556701030927836</v>
      </c>
      <c r="K446" s="23" t="s">
        <v>64</v>
      </c>
      <c r="L446">
        <v>15</v>
      </c>
      <c r="M446" s="2">
        <v>485</v>
      </c>
    </row>
    <row r="447" spans="2:13" ht="12.75">
      <c r="B447" s="357">
        <v>1200</v>
      </c>
      <c r="C447" s="1" t="s">
        <v>52</v>
      </c>
      <c r="D447" s="20" t="s">
        <v>861</v>
      </c>
      <c r="E447" s="1" t="s">
        <v>53</v>
      </c>
      <c r="F447" s="54" t="s">
        <v>233</v>
      </c>
      <c r="G447" s="35" t="s">
        <v>50</v>
      </c>
      <c r="H447" s="8">
        <f t="shared" si="21"/>
        <v>-10200</v>
      </c>
      <c r="I447" s="30">
        <f t="shared" si="20"/>
        <v>2.4742268041237114</v>
      </c>
      <c r="K447" s="23" t="s">
        <v>64</v>
      </c>
      <c r="L447">
        <v>15</v>
      </c>
      <c r="M447" s="2">
        <v>485</v>
      </c>
    </row>
    <row r="448" spans="2:13" ht="12.75">
      <c r="B448" s="357">
        <v>1400</v>
      </c>
      <c r="C448" s="1" t="s">
        <v>52</v>
      </c>
      <c r="D448" s="20" t="s">
        <v>861</v>
      </c>
      <c r="E448" s="1" t="s">
        <v>53</v>
      </c>
      <c r="F448" s="54" t="s">
        <v>233</v>
      </c>
      <c r="G448" s="35" t="s">
        <v>235</v>
      </c>
      <c r="H448" s="8">
        <f t="shared" si="21"/>
        <v>-11600</v>
      </c>
      <c r="I448" s="30">
        <f t="shared" si="20"/>
        <v>2.88659793814433</v>
      </c>
      <c r="K448" s="23" t="s">
        <v>64</v>
      </c>
      <c r="L448">
        <v>15</v>
      </c>
      <c r="M448" s="2">
        <v>485</v>
      </c>
    </row>
    <row r="449" spans="2:13" ht="12.75">
      <c r="B449" s="357">
        <v>1200</v>
      </c>
      <c r="C449" s="1" t="s">
        <v>52</v>
      </c>
      <c r="D449" s="20" t="s">
        <v>861</v>
      </c>
      <c r="E449" s="1" t="s">
        <v>53</v>
      </c>
      <c r="F449" s="54" t="s">
        <v>233</v>
      </c>
      <c r="G449" s="35" t="s">
        <v>236</v>
      </c>
      <c r="H449" s="8">
        <f t="shared" si="21"/>
        <v>-12800</v>
      </c>
      <c r="I449" s="30">
        <f t="shared" si="20"/>
        <v>2.4742268041237114</v>
      </c>
      <c r="K449" s="23" t="s">
        <v>64</v>
      </c>
      <c r="L449">
        <v>15</v>
      </c>
      <c r="M449" s="2">
        <v>485</v>
      </c>
    </row>
    <row r="450" spans="2:13" ht="12.75">
      <c r="B450" s="357">
        <v>1100</v>
      </c>
      <c r="C450" s="1" t="s">
        <v>52</v>
      </c>
      <c r="D450" s="20" t="s">
        <v>861</v>
      </c>
      <c r="E450" s="1" t="s">
        <v>53</v>
      </c>
      <c r="F450" s="54" t="s">
        <v>233</v>
      </c>
      <c r="G450" s="35" t="s">
        <v>215</v>
      </c>
      <c r="H450" s="8">
        <f t="shared" si="21"/>
        <v>-13900</v>
      </c>
      <c r="I450" s="30">
        <f t="shared" si="20"/>
        <v>2.268041237113402</v>
      </c>
      <c r="K450" s="23" t="s">
        <v>64</v>
      </c>
      <c r="L450">
        <v>15</v>
      </c>
      <c r="M450" s="2">
        <v>485</v>
      </c>
    </row>
    <row r="451" spans="2:13" ht="12.75">
      <c r="B451" s="357">
        <v>900</v>
      </c>
      <c r="C451" s="1" t="s">
        <v>52</v>
      </c>
      <c r="D451" s="20" t="s">
        <v>861</v>
      </c>
      <c r="E451" s="1" t="s">
        <v>53</v>
      </c>
      <c r="F451" s="54" t="s">
        <v>233</v>
      </c>
      <c r="G451" s="35" t="s">
        <v>76</v>
      </c>
      <c r="H451" s="8">
        <f t="shared" si="21"/>
        <v>-14800</v>
      </c>
      <c r="I451" s="30">
        <f t="shared" si="20"/>
        <v>1.8556701030927836</v>
      </c>
      <c r="K451" s="23" t="s">
        <v>64</v>
      </c>
      <c r="L451">
        <v>15</v>
      </c>
      <c r="M451" s="2">
        <v>485</v>
      </c>
    </row>
    <row r="452" spans="2:13" ht="12.75">
      <c r="B452" s="357">
        <v>1400</v>
      </c>
      <c r="C452" s="1" t="s">
        <v>52</v>
      </c>
      <c r="D452" s="20" t="s">
        <v>861</v>
      </c>
      <c r="E452" s="1" t="s">
        <v>53</v>
      </c>
      <c r="F452" s="54" t="s">
        <v>233</v>
      </c>
      <c r="G452" s="35" t="s">
        <v>80</v>
      </c>
      <c r="H452" s="8">
        <f t="shared" si="21"/>
        <v>-16200</v>
      </c>
      <c r="I452" s="30">
        <f t="shared" si="20"/>
        <v>2.88659793814433</v>
      </c>
      <c r="K452" s="23" t="s">
        <v>64</v>
      </c>
      <c r="L452">
        <v>15</v>
      </c>
      <c r="M452" s="2">
        <v>485</v>
      </c>
    </row>
    <row r="453" spans="2:13" ht="12.75">
      <c r="B453" s="357">
        <v>1100</v>
      </c>
      <c r="C453" s="1" t="s">
        <v>52</v>
      </c>
      <c r="D453" s="20" t="s">
        <v>861</v>
      </c>
      <c r="E453" s="1" t="s">
        <v>53</v>
      </c>
      <c r="F453" s="54" t="s">
        <v>233</v>
      </c>
      <c r="G453" s="35" t="s">
        <v>103</v>
      </c>
      <c r="H453" s="8">
        <f t="shared" si="21"/>
        <v>-17300</v>
      </c>
      <c r="I453" s="30">
        <f t="shared" si="20"/>
        <v>2.268041237113402</v>
      </c>
      <c r="K453" s="23" t="s">
        <v>64</v>
      </c>
      <c r="L453">
        <v>15</v>
      </c>
      <c r="M453" s="2">
        <v>485</v>
      </c>
    </row>
    <row r="454" spans="2:13" ht="12.75">
      <c r="B454" s="357">
        <v>1500</v>
      </c>
      <c r="C454" s="1" t="s">
        <v>52</v>
      </c>
      <c r="D454" s="20" t="s">
        <v>861</v>
      </c>
      <c r="E454" s="1" t="s">
        <v>53</v>
      </c>
      <c r="F454" s="54" t="s">
        <v>233</v>
      </c>
      <c r="G454" s="35" t="s">
        <v>102</v>
      </c>
      <c r="H454" s="8">
        <f t="shared" si="21"/>
        <v>-18800</v>
      </c>
      <c r="I454" s="30">
        <f t="shared" si="20"/>
        <v>3.0927835051546393</v>
      </c>
      <c r="K454" s="23" t="s">
        <v>64</v>
      </c>
      <c r="L454">
        <v>15</v>
      </c>
      <c r="M454" s="2">
        <v>485</v>
      </c>
    </row>
    <row r="455" spans="2:13" ht="12.75">
      <c r="B455" s="357">
        <v>1300</v>
      </c>
      <c r="C455" s="1" t="s">
        <v>52</v>
      </c>
      <c r="D455" s="20" t="s">
        <v>861</v>
      </c>
      <c r="E455" s="1" t="s">
        <v>53</v>
      </c>
      <c r="F455" s="54" t="s">
        <v>233</v>
      </c>
      <c r="G455" s="35" t="s">
        <v>145</v>
      </c>
      <c r="H455" s="8">
        <f t="shared" si="21"/>
        <v>-20100</v>
      </c>
      <c r="I455" s="30">
        <f t="shared" si="20"/>
        <v>2.6804123711340204</v>
      </c>
      <c r="K455" s="23" t="s">
        <v>64</v>
      </c>
      <c r="L455">
        <v>15</v>
      </c>
      <c r="M455" s="2">
        <v>485</v>
      </c>
    </row>
    <row r="456" spans="2:13" ht="12.75">
      <c r="B456" s="357">
        <v>1000</v>
      </c>
      <c r="C456" s="1" t="s">
        <v>52</v>
      </c>
      <c r="D456" s="20" t="s">
        <v>861</v>
      </c>
      <c r="E456" s="1" t="s">
        <v>53</v>
      </c>
      <c r="F456" s="54" t="s">
        <v>233</v>
      </c>
      <c r="G456" s="35" t="s">
        <v>111</v>
      </c>
      <c r="H456" s="8">
        <f t="shared" si="21"/>
        <v>-21100</v>
      </c>
      <c r="I456" s="30">
        <f t="shared" si="20"/>
        <v>2.0618556701030926</v>
      </c>
      <c r="K456" s="23" t="s">
        <v>64</v>
      </c>
      <c r="L456">
        <v>15</v>
      </c>
      <c r="M456" s="2">
        <v>485</v>
      </c>
    </row>
    <row r="457" spans="2:13" ht="12.75">
      <c r="B457" s="357">
        <v>1000</v>
      </c>
      <c r="C457" s="1" t="s">
        <v>52</v>
      </c>
      <c r="D457" s="20" t="s">
        <v>861</v>
      </c>
      <c r="E457" s="1" t="s">
        <v>53</v>
      </c>
      <c r="F457" s="54" t="s">
        <v>233</v>
      </c>
      <c r="G457" s="35" t="s">
        <v>148</v>
      </c>
      <c r="H457" s="8">
        <f t="shared" si="21"/>
        <v>-22100</v>
      </c>
      <c r="I457" s="30">
        <f t="shared" si="20"/>
        <v>2.0618556701030926</v>
      </c>
      <c r="K457" s="23" t="s">
        <v>64</v>
      </c>
      <c r="L457">
        <v>15</v>
      </c>
      <c r="M457" s="2">
        <v>485</v>
      </c>
    </row>
    <row r="458" spans="2:13" ht="12.75">
      <c r="B458" s="357">
        <v>1400</v>
      </c>
      <c r="C458" s="1" t="s">
        <v>52</v>
      </c>
      <c r="D458" s="20" t="s">
        <v>861</v>
      </c>
      <c r="E458" s="1" t="s">
        <v>53</v>
      </c>
      <c r="F458" s="54" t="s">
        <v>233</v>
      </c>
      <c r="G458" s="35" t="s">
        <v>149</v>
      </c>
      <c r="H458" s="8">
        <f t="shared" si="21"/>
        <v>-23500</v>
      </c>
      <c r="I458" s="30">
        <f t="shared" si="20"/>
        <v>2.88659793814433</v>
      </c>
      <c r="K458" s="23" t="s">
        <v>64</v>
      </c>
      <c r="L458">
        <v>15</v>
      </c>
      <c r="M458" s="2">
        <v>485</v>
      </c>
    </row>
    <row r="459" spans="2:13" ht="12.75">
      <c r="B459" s="357">
        <v>1100</v>
      </c>
      <c r="C459" s="1" t="s">
        <v>52</v>
      </c>
      <c r="D459" s="20" t="s">
        <v>861</v>
      </c>
      <c r="E459" s="1" t="s">
        <v>53</v>
      </c>
      <c r="F459" s="54" t="s">
        <v>233</v>
      </c>
      <c r="G459" s="35" t="s">
        <v>150</v>
      </c>
      <c r="H459" s="8">
        <f t="shared" si="21"/>
        <v>-24600</v>
      </c>
      <c r="I459" s="30">
        <f t="shared" si="20"/>
        <v>2.268041237113402</v>
      </c>
      <c r="K459" s="23" t="s">
        <v>64</v>
      </c>
      <c r="L459">
        <v>15</v>
      </c>
      <c r="M459" s="2">
        <v>485</v>
      </c>
    </row>
    <row r="460" spans="2:13" ht="12.75">
      <c r="B460" s="357">
        <v>1200</v>
      </c>
      <c r="C460" s="1" t="s">
        <v>52</v>
      </c>
      <c r="D460" s="20" t="s">
        <v>861</v>
      </c>
      <c r="E460" s="1" t="s">
        <v>53</v>
      </c>
      <c r="F460" s="54" t="s">
        <v>233</v>
      </c>
      <c r="G460" s="35" t="s">
        <v>230</v>
      </c>
      <c r="H460" s="8">
        <f t="shared" si="21"/>
        <v>-25800</v>
      </c>
      <c r="I460" s="30">
        <f t="shared" si="20"/>
        <v>2.4742268041237114</v>
      </c>
      <c r="K460" s="23" t="s">
        <v>64</v>
      </c>
      <c r="L460">
        <v>15</v>
      </c>
      <c r="M460" s="2">
        <v>485</v>
      </c>
    </row>
    <row r="461" spans="2:13" ht="12.75">
      <c r="B461" s="357">
        <v>1000</v>
      </c>
      <c r="C461" s="1" t="s">
        <v>52</v>
      </c>
      <c r="D461" s="20" t="s">
        <v>861</v>
      </c>
      <c r="E461" s="1" t="s">
        <v>53</v>
      </c>
      <c r="F461" s="54" t="s">
        <v>233</v>
      </c>
      <c r="G461" s="35" t="s">
        <v>199</v>
      </c>
      <c r="H461" s="8">
        <f t="shared" si="21"/>
        <v>-26800</v>
      </c>
      <c r="I461" s="30">
        <f t="shared" si="20"/>
        <v>2.0618556701030926</v>
      </c>
      <c r="K461" s="23" t="s">
        <v>64</v>
      </c>
      <c r="L461">
        <v>15</v>
      </c>
      <c r="M461" s="2">
        <v>485</v>
      </c>
    </row>
    <row r="462" spans="2:13" ht="12.75">
      <c r="B462" s="357">
        <v>900</v>
      </c>
      <c r="C462" s="1" t="s">
        <v>52</v>
      </c>
      <c r="D462" s="20" t="s">
        <v>861</v>
      </c>
      <c r="E462" s="1" t="s">
        <v>53</v>
      </c>
      <c r="F462" s="54" t="s">
        <v>233</v>
      </c>
      <c r="G462" s="35" t="s">
        <v>193</v>
      </c>
      <c r="H462" s="8">
        <f t="shared" si="21"/>
        <v>-27700</v>
      </c>
      <c r="I462" s="30">
        <f t="shared" si="20"/>
        <v>1.8556701030927836</v>
      </c>
      <c r="K462" s="23" t="s">
        <v>64</v>
      </c>
      <c r="L462">
        <v>15</v>
      </c>
      <c r="M462" s="2">
        <v>485</v>
      </c>
    </row>
    <row r="463" spans="1:13" s="88" customFormat="1" ht="12.75">
      <c r="A463" s="19"/>
      <c r="B463" s="358">
        <f>SUM(B440:B462)</f>
        <v>27700</v>
      </c>
      <c r="C463" s="19"/>
      <c r="D463" s="19"/>
      <c r="E463" s="19" t="s">
        <v>53</v>
      </c>
      <c r="F463" s="90"/>
      <c r="G463" s="26"/>
      <c r="H463" s="89">
        <v>0</v>
      </c>
      <c r="I463" s="87">
        <f t="shared" si="20"/>
        <v>57.11340206185567</v>
      </c>
      <c r="M463" s="2">
        <v>485</v>
      </c>
    </row>
    <row r="464" spans="2:13" ht="12.75">
      <c r="B464" s="357" t="s">
        <v>237</v>
      </c>
      <c r="F464" s="54"/>
      <c r="H464" s="38">
        <v>0</v>
      </c>
      <c r="I464" s="30">
        <v>0</v>
      </c>
      <c r="M464" s="2">
        <v>485</v>
      </c>
    </row>
    <row r="465" spans="2:13" ht="12" customHeight="1">
      <c r="B465" s="357"/>
      <c r="F465" s="54"/>
      <c r="H465" s="38">
        <v>0</v>
      </c>
      <c r="I465" s="30">
        <v>0</v>
      </c>
      <c r="M465" s="2">
        <v>485</v>
      </c>
    </row>
    <row r="466" spans="2:13" ht="12.75">
      <c r="B466" s="357"/>
      <c r="F466" s="54"/>
      <c r="H466" s="38">
        <v>0</v>
      </c>
      <c r="I466" s="30">
        <v>0</v>
      </c>
      <c r="M466" s="2">
        <v>485</v>
      </c>
    </row>
    <row r="467" spans="1:14" s="23" customFormat="1" ht="12.75">
      <c r="A467" s="20"/>
      <c r="B467" s="359">
        <v>170000</v>
      </c>
      <c r="C467" s="20" t="s">
        <v>64</v>
      </c>
      <c r="D467" s="20" t="s">
        <v>861</v>
      </c>
      <c r="E467" s="20"/>
      <c r="F467" s="99" t="s">
        <v>238</v>
      </c>
      <c r="G467" s="91" t="s">
        <v>495</v>
      </c>
      <c r="H467" s="8">
        <f>H466-B467</f>
        <v>-170000</v>
      </c>
      <c r="I467" s="92">
        <f>+B467/M467</f>
        <v>350.5154639175258</v>
      </c>
      <c r="M467" s="2">
        <v>485</v>
      </c>
      <c r="N467" s="100"/>
    </row>
    <row r="468" spans="1:13" s="23" customFormat="1" ht="12.75">
      <c r="A468" s="20"/>
      <c r="B468" s="359">
        <v>22015</v>
      </c>
      <c r="C468" s="20" t="s">
        <v>64</v>
      </c>
      <c r="D468" s="20" t="s">
        <v>861</v>
      </c>
      <c r="E468" s="20" t="s">
        <v>239</v>
      </c>
      <c r="F468" s="99"/>
      <c r="G468" s="91" t="s">
        <v>495</v>
      </c>
      <c r="H468" s="8">
        <f>H467-B468</f>
        <v>-192015</v>
      </c>
      <c r="I468" s="92">
        <f>+B468/M468</f>
        <v>45.391752577319586</v>
      </c>
      <c r="M468" s="2">
        <v>485</v>
      </c>
    </row>
    <row r="469" spans="1:13" s="23" customFormat="1" ht="12.75">
      <c r="A469" s="20"/>
      <c r="B469" s="359">
        <v>80000</v>
      </c>
      <c r="C469" s="20" t="s">
        <v>74</v>
      </c>
      <c r="D469" s="20" t="s">
        <v>861</v>
      </c>
      <c r="E469" s="20" t="s">
        <v>240</v>
      </c>
      <c r="F469" s="99" t="s">
        <v>238</v>
      </c>
      <c r="G469" s="91" t="s">
        <v>495</v>
      </c>
      <c r="H469" s="8">
        <f>H468-B469</f>
        <v>-272015</v>
      </c>
      <c r="I469" s="92">
        <f>+B469/M469</f>
        <v>164.94845360824743</v>
      </c>
      <c r="M469" s="2">
        <v>485</v>
      </c>
    </row>
    <row r="470" spans="1:13" s="23" customFormat="1" ht="12.75">
      <c r="A470" s="20"/>
      <c r="B470" s="359">
        <v>80000</v>
      </c>
      <c r="C470" s="20" t="s">
        <v>143</v>
      </c>
      <c r="D470" s="20" t="s">
        <v>861</v>
      </c>
      <c r="E470" s="20" t="s">
        <v>240</v>
      </c>
      <c r="F470" s="99"/>
      <c r="G470" s="91" t="s">
        <v>495</v>
      </c>
      <c r="H470" s="8">
        <f>H469-B470</f>
        <v>-352015</v>
      </c>
      <c r="I470" s="92">
        <f>+B470/M470</f>
        <v>164.94845360824743</v>
      </c>
      <c r="M470" s="2">
        <v>485</v>
      </c>
    </row>
    <row r="471" spans="1:13" s="88" customFormat="1" ht="12.75">
      <c r="A471" s="19"/>
      <c r="B471" s="358">
        <f>SUM(B467:B470)</f>
        <v>352015</v>
      </c>
      <c r="C471" s="19" t="s">
        <v>241</v>
      </c>
      <c r="D471" s="19"/>
      <c r="E471" s="19"/>
      <c r="F471" s="90"/>
      <c r="G471" s="26"/>
      <c r="H471" s="89">
        <v>0</v>
      </c>
      <c r="I471" s="87">
        <f>+B471/M471</f>
        <v>725.8041237113403</v>
      </c>
      <c r="M471" s="2">
        <v>485</v>
      </c>
    </row>
    <row r="472" spans="2:13" ht="12.75" hidden="1">
      <c r="B472" s="357"/>
      <c r="F472" s="54"/>
      <c r="H472" s="38">
        <v>0</v>
      </c>
      <c r="I472" s="30">
        <v>0</v>
      </c>
      <c r="M472" s="2">
        <v>485</v>
      </c>
    </row>
    <row r="473" spans="2:13" ht="12.75" hidden="1">
      <c r="B473" s="357"/>
      <c r="F473" s="54"/>
      <c r="H473" s="38">
        <v>0</v>
      </c>
      <c r="I473" s="30">
        <v>0</v>
      </c>
      <c r="M473" s="2">
        <v>485</v>
      </c>
    </row>
    <row r="474" spans="2:13" ht="12.75" hidden="1">
      <c r="B474" s="357"/>
      <c r="F474" s="54"/>
      <c r="H474" s="38">
        <v>0</v>
      </c>
      <c r="I474" s="30">
        <v>0</v>
      </c>
      <c r="M474" s="2">
        <v>485</v>
      </c>
    </row>
    <row r="475" spans="2:13" ht="12.75" hidden="1">
      <c r="B475" s="357"/>
      <c r="F475" s="54"/>
      <c r="H475" s="38">
        <v>0</v>
      </c>
      <c r="I475" s="30">
        <v>0</v>
      </c>
      <c r="M475" s="2">
        <v>485</v>
      </c>
    </row>
    <row r="476" spans="2:13" ht="12.75" hidden="1">
      <c r="B476" s="357"/>
      <c r="F476" s="54"/>
      <c r="H476" s="38">
        <v>0</v>
      </c>
      <c r="I476" s="30">
        <v>0</v>
      </c>
      <c r="M476" s="2">
        <v>485</v>
      </c>
    </row>
    <row r="477" spans="2:13" ht="12.75" hidden="1">
      <c r="B477" s="357"/>
      <c r="F477" s="54"/>
      <c r="H477" s="38">
        <v>0</v>
      </c>
      <c r="I477" s="30">
        <v>0</v>
      </c>
      <c r="M477" s="2">
        <v>485</v>
      </c>
    </row>
    <row r="478" spans="2:13" ht="12.75" hidden="1">
      <c r="B478" s="357"/>
      <c r="F478" s="54"/>
      <c r="H478" s="38">
        <v>0</v>
      </c>
      <c r="I478" s="30">
        <v>0</v>
      </c>
      <c r="M478" s="2">
        <v>485</v>
      </c>
    </row>
    <row r="479" spans="2:13" ht="12.75" hidden="1">
      <c r="B479" s="357"/>
      <c r="F479" s="54"/>
      <c r="H479" s="38">
        <v>0</v>
      </c>
      <c r="I479" s="30">
        <v>0</v>
      </c>
      <c r="M479" s="2">
        <v>485</v>
      </c>
    </row>
    <row r="480" spans="2:13" ht="12.75" hidden="1">
      <c r="B480" s="357"/>
      <c r="F480" s="54"/>
      <c r="H480" s="38">
        <v>0</v>
      </c>
      <c r="I480" s="30">
        <v>0</v>
      </c>
      <c r="M480" s="2">
        <v>485</v>
      </c>
    </row>
    <row r="481" spans="2:13" ht="12.75" hidden="1">
      <c r="B481" s="357"/>
      <c r="F481" s="54"/>
      <c r="H481" s="38">
        <v>0</v>
      </c>
      <c r="I481" s="30">
        <v>0</v>
      </c>
      <c r="M481" s="2">
        <v>485</v>
      </c>
    </row>
    <row r="482" spans="2:13" ht="12.75" hidden="1">
      <c r="B482" s="357"/>
      <c r="F482" s="54"/>
      <c r="H482" s="38">
        <v>0</v>
      </c>
      <c r="I482" s="30">
        <v>0</v>
      </c>
      <c r="M482" s="2">
        <v>485</v>
      </c>
    </row>
    <row r="483" spans="2:13" ht="12.75" hidden="1">
      <c r="B483" s="357"/>
      <c r="F483" s="54"/>
      <c r="H483" s="38">
        <v>0</v>
      </c>
      <c r="I483" s="30">
        <v>0</v>
      </c>
      <c r="M483" s="2">
        <v>485</v>
      </c>
    </row>
    <row r="484" spans="2:13" ht="12.75" hidden="1">
      <c r="B484" s="357"/>
      <c r="F484" s="54"/>
      <c r="H484" s="38">
        <v>0</v>
      </c>
      <c r="I484" s="30">
        <v>0</v>
      </c>
      <c r="M484" s="2">
        <v>485</v>
      </c>
    </row>
    <row r="485" spans="2:13" ht="12.75" hidden="1">
      <c r="B485" s="357"/>
      <c r="F485" s="54"/>
      <c r="H485" s="38">
        <v>0</v>
      </c>
      <c r="I485" s="30">
        <v>0</v>
      </c>
      <c r="M485" s="2">
        <v>485</v>
      </c>
    </row>
    <row r="486" spans="2:13" ht="12.75" hidden="1">
      <c r="B486" s="357"/>
      <c r="F486" s="54"/>
      <c r="H486" s="38">
        <v>0</v>
      </c>
      <c r="I486" s="30">
        <v>0</v>
      </c>
      <c r="M486" s="2">
        <v>485</v>
      </c>
    </row>
    <row r="487" spans="2:13" ht="12.75" hidden="1">
      <c r="B487" s="357"/>
      <c r="F487" s="54"/>
      <c r="H487" s="38">
        <v>0</v>
      </c>
      <c r="I487" s="30">
        <v>0</v>
      </c>
      <c r="M487" s="2">
        <v>485</v>
      </c>
    </row>
    <row r="488" spans="2:13" ht="12.75" hidden="1">
      <c r="B488" s="357"/>
      <c r="F488" s="54"/>
      <c r="H488" s="38">
        <v>0</v>
      </c>
      <c r="I488" s="30">
        <v>0</v>
      </c>
      <c r="M488" s="2">
        <v>485</v>
      </c>
    </row>
    <row r="489" spans="2:13" ht="12.75" hidden="1">
      <c r="B489" s="357"/>
      <c r="F489" s="54"/>
      <c r="H489" s="38">
        <v>0</v>
      </c>
      <c r="I489" s="30">
        <v>0</v>
      </c>
      <c r="M489" s="2">
        <v>485</v>
      </c>
    </row>
    <row r="490" spans="2:13" ht="12.75" hidden="1">
      <c r="B490" s="357"/>
      <c r="F490" s="54"/>
      <c r="H490" s="38">
        <v>0</v>
      </c>
      <c r="I490" s="30">
        <v>0</v>
      </c>
      <c r="M490" s="2">
        <v>485</v>
      </c>
    </row>
    <row r="491" spans="2:13" ht="12.75" hidden="1">
      <c r="B491" s="357"/>
      <c r="F491" s="54"/>
      <c r="H491" s="38">
        <v>0</v>
      </c>
      <c r="I491" s="30">
        <v>0</v>
      </c>
      <c r="M491" s="2">
        <v>485</v>
      </c>
    </row>
    <row r="492" spans="2:13" ht="12.75" hidden="1">
      <c r="B492" s="357"/>
      <c r="F492" s="54"/>
      <c r="H492" s="38">
        <v>0</v>
      </c>
      <c r="I492" s="30">
        <v>0</v>
      </c>
      <c r="M492" s="2">
        <v>485</v>
      </c>
    </row>
    <row r="493" spans="2:13" ht="12.75" hidden="1">
      <c r="B493" s="357"/>
      <c r="F493" s="54"/>
      <c r="H493" s="38">
        <v>0</v>
      </c>
      <c r="I493" s="30">
        <v>0</v>
      </c>
      <c r="M493" s="2">
        <v>485</v>
      </c>
    </row>
    <row r="494" spans="2:13" ht="12.75" hidden="1">
      <c r="B494" s="357"/>
      <c r="F494" s="54"/>
      <c r="H494" s="38">
        <v>0</v>
      </c>
      <c r="I494" s="30">
        <v>0</v>
      </c>
      <c r="M494" s="2">
        <v>485</v>
      </c>
    </row>
    <row r="495" spans="2:13" ht="12.75" hidden="1">
      <c r="B495" s="357"/>
      <c r="F495" s="54"/>
      <c r="H495" s="38">
        <v>0</v>
      </c>
      <c r="I495" s="30">
        <v>0</v>
      </c>
      <c r="M495" s="2">
        <v>485</v>
      </c>
    </row>
    <row r="496" spans="2:13" ht="12.75" hidden="1">
      <c r="B496" s="357"/>
      <c r="F496" s="54"/>
      <c r="H496" s="38">
        <v>0</v>
      </c>
      <c r="I496" s="30">
        <v>0</v>
      </c>
      <c r="M496" s="2">
        <v>485</v>
      </c>
    </row>
    <row r="497" spans="2:13" ht="12.75" hidden="1">
      <c r="B497" s="357"/>
      <c r="F497" s="54"/>
      <c r="H497" s="38">
        <v>0</v>
      </c>
      <c r="I497" s="30">
        <v>0</v>
      </c>
      <c r="M497" s="2">
        <v>485</v>
      </c>
    </row>
    <row r="498" spans="2:13" ht="12.75" hidden="1">
      <c r="B498" s="357"/>
      <c r="F498" s="54"/>
      <c r="H498" s="38">
        <v>0</v>
      </c>
      <c r="I498" s="30">
        <v>0</v>
      </c>
      <c r="M498" s="2">
        <v>485</v>
      </c>
    </row>
    <row r="499" spans="2:13" ht="12.75" hidden="1">
      <c r="B499" s="357"/>
      <c r="F499" s="54"/>
      <c r="H499" s="38">
        <v>0</v>
      </c>
      <c r="I499" s="30">
        <v>0</v>
      </c>
      <c r="M499" s="2">
        <v>485</v>
      </c>
    </row>
    <row r="500" spans="2:13" ht="12.75" hidden="1">
      <c r="B500" s="357"/>
      <c r="F500" s="54"/>
      <c r="H500" s="38">
        <v>0</v>
      </c>
      <c r="I500" s="30">
        <v>0</v>
      </c>
      <c r="M500" s="2">
        <v>485</v>
      </c>
    </row>
    <row r="501" spans="2:13" ht="12.75" hidden="1">
      <c r="B501" s="357"/>
      <c r="F501" s="54"/>
      <c r="H501" s="38">
        <v>0</v>
      </c>
      <c r="I501" s="30">
        <v>0</v>
      </c>
      <c r="M501" s="2">
        <v>485</v>
      </c>
    </row>
    <row r="502" spans="2:13" ht="12.75" hidden="1">
      <c r="B502" s="357"/>
      <c r="F502" s="54"/>
      <c r="H502" s="38">
        <v>0</v>
      </c>
      <c r="I502" s="30">
        <v>0</v>
      </c>
      <c r="M502" s="2">
        <v>485</v>
      </c>
    </row>
    <row r="503" spans="2:13" ht="12.75" hidden="1">
      <c r="B503" s="357"/>
      <c r="F503" s="54"/>
      <c r="H503" s="38">
        <v>0</v>
      </c>
      <c r="I503" s="30">
        <v>0</v>
      </c>
      <c r="M503" s="2">
        <v>485</v>
      </c>
    </row>
    <row r="504" spans="2:13" ht="12.75" hidden="1">
      <c r="B504" s="357"/>
      <c r="F504" s="54"/>
      <c r="H504" s="38">
        <v>0</v>
      </c>
      <c r="I504" s="30">
        <v>0</v>
      </c>
      <c r="M504" s="2">
        <v>485</v>
      </c>
    </row>
    <row r="505" spans="2:13" ht="12.75" hidden="1">
      <c r="B505" s="357"/>
      <c r="F505" s="54"/>
      <c r="H505" s="38">
        <v>0</v>
      </c>
      <c r="I505" s="30">
        <v>0</v>
      </c>
      <c r="M505" s="2">
        <v>485</v>
      </c>
    </row>
    <row r="506" spans="2:13" ht="12.75" hidden="1">
      <c r="B506" s="357"/>
      <c r="F506" s="54"/>
      <c r="H506" s="38">
        <v>0</v>
      </c>
      <c r="I506" s="30">
        <v>0</v>
      </c>
      <c r="M506" s="2">
        <v>485</v>
      </c>
    </row>
    <row r="507" spans="2:13" ht="12.75" hidden="1">
      <c r="B507" s="357"/>
      <c r="F507" s="54"/>
      <c r="H507" s="38">
        <v>0</v>
      </c>
      <c r="I507" s="30">
        <v>0</v>
      </c>
      <c r="M507" s="2">
        <v>485</v>
      </c>
    </row>
    <row r="508" spans="2:13" ht="12.75" hidden="1">
      <c r="B508" s="357"/>
      <c r="F508" s="54"/>
      <c r="H508" s="38">
        <v>0</v>
      </c>
      <c r="I508" s="30">
        <v>0</v>
      </c>
      <c r="M508" s="2">
        <v>485</v>
      </c>
    </row>
    <row r="509" spans="2:13" ht="12.75" hidden="1">
      <c r="B509" s="357"/>
      <c r="F509" s="54"/>
      <c r="H509" s="38">
        <v>0</v>
      </c>
      <c r="I509" s="30">
        <v>0</v>
      </c>
      <c r="M509" s="2">
        <v>485</v>
      </c>
    </row>
    <row r="510" spans="2:13" ht="12.75" hidden="1">
      <c r="B510" s="357"/>
      <c r="F510" s="54"/>
      <c r="H510" s="38">
        <v>0</v>
      </c>
      <c r="I510" s="30">
        <v>0</v>
      </c>
      <c r="M510" s="2">
        <v>485</v>
      </c>
    </row>
    <row r="511" spans="2:13" ht="12.75" hidden="1">
      <c r="B511" s="357"/>
      <c r="F511" s="54"/>
      <c r="H511" s="38">
        <v>0</v>
      </c>
      <c r="I511" s="30">
        <v>0</v>
      </c>
      <c r="M511" s="2">
        <v>485</v>
      </c>
    </row>
    <row r="512" spans="2:13" ht="12.75" hidden="1">
      <c r="B512" s="357"/>
      <c r="F512" s="54"/>
      <c r="H512" s="38">
        <v>0</v>
      </c>
      <c r="I512" s="30">
        <v>0</v>
      </c>
      <c r="M512" s="2">
        <v>485</v>
      </c>
    </row>
    <row r="513" spans="2:13" ht="12.75" hidden="1">
      <c r="B513" s="357"/>
      <c r="F513" s="54"/>
      <c r="H513" s="38">
        <v>0</v>
      </c>
      <c r="I513" s="30">
        <v>0</v>
      </c>
      <c r="M513" s="2">
        <v>485</v>
      </c>
    </row>
    <row r="514" spans="2:13" ht="12.75" hidden="1">
      <c r="B514" s="357"/>
      <c r="F514" s="54"/>
      <c r="H514" s="38">
        <v>0</v>
      </c>
      <c r="I514" s="30">
        <v>0</v>
      </c>
      <c r="M514" s="2">
        <v>485</v>
      </c>
    </row>
    <row r="515" spans="2:13" ht="12.75" hidden="1">
      <c r="B515" s="357"/>
      <c r="F515" s="54"/>
      <c r="H515" s="38">
        <v>0</v>
      </c>
      <c r="I515" s="30">
        <v>0</v>
      </c>
      <c r="M515" s="2">
        <v>485</v>
      </c>
    </row>
    <row r="516" spans="2:13" ht="12.75" hidden="1">
      <c r="B516" s="357"/>
      <c r="F516" s="54"/>
      <c r="H516" s="38">
        <v>0</v>
      </c>
      <c r="I516" s="30">
        <v>0</v>
      </c>
      <c r="M516" s="2">
        <v>485</v>
      </c>
    </row>
    <row r="517" spans="2:13" ht="12.75" hidden="1">
      <c r="B517" s="357"/>
      <c r="F517" s="54"/>
      <c r="H517" s="38">
        <v>0</v>
      </c>
      <c r="I517" s="30">
        <v>0</v>
      </c>
      <c r="M517" s="2">
        <v>485</v>
      </c>
    </row>
    <row r="518" spans="2:13" ht="12.75" hidden="1">
      <c r="B518" s="357"/>
      <c r="F518" s="54"/>
      <c r="H518" s="38">
        <v>0</v>
      </c>
      <c r="I518" s="30">
        <v>0</v>
      </c>
      <c r="M518" s="2">
        <v>485</v>
      </c>
    </row>
    <row r="519" spans="2:13" ht="12.75" hidden="1">
      <c r="B519" s="357"/>
      <c r="F519" s="54"/>
      <c r="H519" s="38">
        <v>0</v>
      </c>
      <c r="I519" s="30">
        <v>0</v>
      </c>
      <c r="M519" s="2">
        <v>485</v>
      </c>
    </row>
    <row r="520" spans="2:13" ht="12.75" hidden="1">
      <c r="B520" s="357"/>
      <c r="F520" s="54"/>
      <c r="H520" s="38">
        <v>0</v>
      </c>
      <c r="I520" s="30">
        <v>0</v>
      </c>
      <c r="M520" s="2">
        <v>485</v>
      </c>
    </row>
    <row r="521" spans="2:13" ht="12.75" hidden="1">
      <c r="B521" s="357"/>
      <c r="F521" s="54"/>
      <c r="H521" s="38">
        <v>0</v>
      </c>
      <c r="I521" s="30">
        <v>0</v>
      </c>
      <c r="M521" s="2">
        <v>485</v>
      </c>
    </row>
    <row r="522" spans="2:13" ht="12.75" hidden="1">
      <c r="B522" s="357"/>
      <c r="F522" s="54"/>
      <c r="H522" s="38">
        <v>0</v>
      </c>
      <c r="I522" s="30">
        <v>0</v>
      </c>
      <c r="M522" s="2">
        <v>485</v>
      </c>
    </row>
    <row r="523" spans="2:13" ht="12.75" hidden="1">
      <c r="B523" s="357"/>
      <c r="F523" s="54"/>
      <c r="H523" s="38">
        <v>0</v>
      </c>
      <c r="I523" s="30">
        <v>0</v>
      </c>
      <c r="M523" s="2">
        <v>485</v>
      </c>
    </row>
    <row r="524" spans="2:13" ht="12.75" hidden="1">
      <c r="B524" s="357"/>
      <c r="F524" s="54"/>
      <c r="H524" s="38">
        <v>0</v>
      </c>
      <c r="I524" s="30">
        <v>0</v>
      </c>
      <c r="M524" s="2">
        <v>485</v>
      </c>
    </row>
    <row r="525" spans="2:13" ht="12.75" hidden="1">
      <c r="B525" s="357"/>
      <c r="F525" s="54"/>
      <c r="H525" s="38">
        <v>0</v>
      </c>
      <c r="I525" s="30">
        <v>0</v>
      </c>
      <c r="M525" s="2">
        <v>485</v>
      </c>
    </row>
    <row r="526" spans="2:13" ht="12.75" hidden="1">
      <c r="B526" s="357"/>
      <c r="F526" s="54"/>
      <c r="H526" s="38">
        <v>0</v>
      </c>
      <c r="I526" s="30">
        <v>0</v>
      </c>
      <c r="M526" s="2">
        <v>485</v>
      </c>
    </row>
    <row r="527" spans="2:13" ht="12.75" hidden="1">
      <c r="B527" s="357"/>
      <c r="F527" s="54"/>
      <c r="H527" s="38">
        <v>0</v>
      </c>
      <c r="I527" s="30">
        <v>0</v>
      </c>
      <c r="M527" s="2">
        <v>485</v>
      </c>
    </row>
    <row r="528" spans="2:13" ht="12.75" hidden="1">
      <c r="B528" s="357"/>
      <c r="F528" s="54"/>
      <c r="H528" s="38">
        <v>0</v>
      </c>
      <c r="I528" s="30">
        <v>0</v>
      </c>
      <c r="M528" s="2">
        <v>485</v>
      </c>
    </row>
    <row r="529" spans="2:13" ht="12.75" hidden="1">
      <c r="B529" s="357"/>
      <c r="F529" s="54"/>
      <c r="H529" s="38">
        <v>0</v>
      </c>
      <c r="I529" s="30">
        <v>0</v>
      </c>
      <c r="M529" s="2">
        <v>485</v>
      </c>
    </row>
    <row r="530" spans="2:13" ht="12.75" hidden="1">
      <c r="B530" s="357"/>
      <c r="F530" s="54"/>
      <c r="H530" s="38">
        <v>0</v>
      </c>
      <c r="I530" s="30">
        <v>0</v>
      </c>
      <c r="M530" s="2">
        <v>485</v>
      </c>
    </row>
    <row r="531" spans="2:13" ht="12.75" hidden="1">
      <c r="B531" s="357"/>
      <c r="F531" s="54"/>
      <c r="H531" s="38">
        <v>0</v>
      </c>
      <c r="I531" s="30">
        <v>0</v>
      </c>
      <c r="M531" s="2">
        <v>485</v>
      </c>
    </row>
    <row r="532" spans="2:13" ht="12.75" hidden="1">
      <c r="B532" s="357"/>
      <c r="F532" s="54"/>
      <c r="H532" s="38">
        <v>0</v>
      </c>
      <c r="I532" s="30">
        <v>0</v>
      </c>
      <c r="M532" s="2">
        <v>485</v>
      </c>
    </row>
    <row r="533" spans="2:13" ht="12.75" hidden="1">
      <c r="B533" s="357"/>
      <c r="F533" s="54"/>
      <c r="H533" s="38">
        <v>0</v>
      </c>
      <c r="I533" s="30">
        <v>0</v>
      </c>
      <c r="M533" s="2">
        <v>485</v>
      </c>
    </row>
    <row r="534" spans="2:13" ht="12.75" hidden="1">
      <c r="B534" s="357"/>
      <c r="F534" s="54"/>
      <c r="H534" s="38">
        <v>0</v>
      </c>
      <c r="I534" s="30">
        <v>0</v>
      </c>
      <c r="M534" s="2">
        <v>485</v>
      </c>
    </row>
    <row r="535" spans="2:13" ht="12.75" hidden="1">
      <c r="B535" s="357"/>
      <c r="F535" s="54"/>
      <c r="H535" s="38">
        <v>0</v>
      </c>
      <c r="I535" s="30">
        <v>0</v>
      </c>
      <c r="M535" s="2">
        <v>485</v>
      </c>
    </row>
    <row r="536" spans="2:13" ht="12.75" hidden="1">
      <c r="B536" s="357"/>
      <c r="F536" s="54"/>
      <c r="H536" s="38">
        <v>0</v>
      </c>
      <c r="I536" s="30">
        <v>0</v>
      </c>
      <c r="M536" s="2">
        <v>485</v>
      </c>
    </row>
    <row r="537" spans="2:13" ht="12.75" hidden="1">
      <c r="B537" s="357"/>
      <c r="F537" s="54"/>
      <c r="H537" s="38">
        <v>0</v>
      </c>
      <c r="I537" s="30">
        <v>0</v>
      </c>
      <c r="M537" s="2">
        <v>485</v>
      </c>
    </row>
    <row r="538" spans="2:13" ht="12.75" hidden="1">
      <c r="B538" s="357"/>
      <c r="F538" s="54"/>
      <c r="H538" s="38">
        <v>0</v>
      </c>
      <c r="I538" s="30">
        <v>0</v>
      </c>
      <c r="M538" s="2">
        <v>485</v>
      </c>
    </row>
    <row r="539" spans="2:13" ht="12.75" hidden="1">
      <c r="B539" s="357"/>
      <c r="F539" s="54"/>
      <c r="H539" s="38">
        <v>0</v>
      </c>
      <c r="I539" s="30">
        <v>0</v>
      </c>
      <c r="M539" s="2">
        <v>485</v>
      </c>
    </row>
    <row r="540" spans="2:13" ht="12.75" hidden="1">
      <c r="B540" s="357"/>
      <c r="F540" s="54"/>
      <c r="H540" s="38">
        <v>0</v>
      </c>
      <c r="I540" s="30">
        <v>0</v>
      </c>
      <c r="M540" s="2">
        <v>485</v>
      </c>
    </row>
    <row r="541" spans="2:13" ht="12.75" hidden="1">
      <c r="B541" s="357"/>
      <c r="F541" s="54"/>
      <c r="H541" s="38">
        <v>0</v>
      </c>
      <c r="I541" s="30">
        <v>0</v>
      </c>
      <c r="M541" s="2">
        <v>485</v>
      </c>
    </row>
    <row r="542" spans="2:13" ht="12.75" hidden="1">
      <c r="B542" s="357"/>
      <c r="F542" s="54"/>
      <c r="H542" s="38">
        <v>0</v>
      </c>
      <c r="I542" s="30">
        <v>0</v>
      </c>
      <c r="M542" s="2">
        <v>485</v>
      </c>
    </row>
    <row r="543" spans="2:13" ht="12.75" hidden="1">
      <c r="B543" s="357"/>
      <c r="F543" s="54"/>
      <c r="H543" s="38">
        <v>0</v>
      </c>
      <c r="I543" s="30">
        <v>0</v>
      </c>
      <c r="M543" s="2">
        <v>485</v>
      </c>
    </row>
    <row r="544" spans="2:13" ht="12.75" hidden="1">
      <c r="B544" s="357"/>
      <c r="F544" s="54"/>
      <c r="H544" s="38">
        <v>0</v>
      </c>
      <c r="I544" s="30">
        <v>0</v>
      </c>
      <c r="M544" s="2">
        <v>485</v>
      </c>
    </row>
    <row r="545" spans="2:13" ht="12.75" hidden="1">
      <c r="B545" s="357"/>
      <c r="F545" s="54"/>
      <c r="H545" s="38">
        <v>0</v>
      </c>
      <c r="I545" s="30">
        <v>0</v>
      </c>
      <c r="M545" s="2">
        <v>485</v>
      </c>
    </row>
    <row r="546" spans="2:13" ht="12.75" hidden="1">
      <c r="B546" s="357"/>
      <c r="F546" s="54"/>
      <c r="H546" s="38">
        <v>0</v>
      </c>
      <c r="I546" s="30">
        <v>0</v>
      </c>
      <c r="M546" s="2">
        <v>485</v>
      </c>
    </row>
    <row r="547" spans="2:13" ht="12.75" hidden="1">
      <c r="B547" s="357"/>
      <c r="F547" s="54"/>
      <c r="H547" s="38">
        <v>0</v>
      </c>
      <c r="I547" s="30">
        <v>0</v>
      </c>
      <c r="M547" s="2">
        <v>485</v>
      </c>
    </row>
    <row r="548" spans="2:13" ht="12.75" hidden="1">
      <c r="B548" s="357"/>
      <c r="F548" s="54"/>
      <c r="H548" s="38">
        <v>0</v>
      </c>
      <c r="I548" s="30">
        <v>0</v>
      </c>
      <c r="M548" s="2">
        <v>485</v>
      </c>
    </row>
    <row r="549" spans="2:13" ht="12.75" hidden="1">
      <c r="B549" s="357"/>
      <c r="F549" s="54"/>
      <c r="H549" s="38">
        <v>0</v>
      </c>
      <c r="I549" s="30">
        <v>0</v>
      </c>
      <c r="M549" s="2">
        <v>485</v>
      </c>
    </row>
    <row r="550" spans="2:13" ht="12.75" hidden="1">
      <c r="B550" s="357"/>
      <c r="F550" s="54"/>
      <c r="H550" s="38">
        <v>0</v>
      </c>
      <c r="I550" s="30">
        <v>0</v>
      </c>
      <c r="M550" s="2">
        <v>485</v>
      </c>
    </row>
    <row r="551" spans="2:13" ht="12.75" hidden="1">
      <c r="B551" s="357"/>
      <c r="F551" s="54"/>
      <c r="H551" s="38">
        <v>0</v>
      </c>
      <c r="I551" s="30">
        <v>0</v>
      </c>
      <c r="M551" s="2">
        <v>485</v>
      </c>
    </row>
    <row r="552" spans="2:13" ht="12.75" hidden="1">
      <c r="B552" s="357"/>
      <c r="F552" s="54"/>
      <c r="H552" s="38">
        <v>0</v>
      </c>
      <c r="I552" s="30">
        <v>0</v>
      </c>
      <c r="M552" s="2">
        <v>485</v>
      </c>
    </row>
    <row r="553" spans="2:13" ht="12.75" hidden="1">
      <c r="B553" s="357"/>
      <c r="F553" s="54"/>
      <c r="H553" s="38">
        <v>0</v>
      </c>
      <c r="I553" s="30">
        <v>0</v>
      </c>
      <c r="M553" s="2">
        <v>485</v>
      </c>
    </row>
    <row r="554" spans="2:13" ht="12.75" hidden="1">
      <c r="B554" s="357"/>
      <c r="F554" s="54"/>
      <c r="H554" s="38">
        <v>0</v>
      </c>
      <c r="I554" s="30">
        <v>0</v>
      </c>
      <c r="M554" s="2">
        <v>485</v>
      </c>
    </row>
    <row r="555" spans="2:13" ht="12.75" hidden="1">
      <c r="B555" s="357"/>
      <c r="F555" s="54"/>
      <c r="H555" s="38">
        <v>0</v>
      </c>
      <c r="I555" s="30">
        <v>0</v>
      </c>
      <c r="M555" s="2">
        <v>485</v>
      </c>
    </row>
    <row r="556" spans="2:13" ht="12.75" hidden="1">
      <c r="B556" s="357"/>
      <c r="F556" s="54"/>
      <c r="H556" s="38">
        <v>0</v>
      </c>
      <c r="I556" s="30">
        <v>0</v>
      </c>
      <c r="M556" s="2">
        <v>485</v>
      </c>
    </row>
    <row r="557" spans="2:13" ht="12.75" hidden="1">
      <c r="B557" s="357"/>
      <c r="F557" s="54"/>
      <c r="H557" s="38">
        <v>0</v>
      </c>
      <c r="I557" s="30">
        <v>0</v>
      </c>
      <c r="M557" s="2">
        <v>485</v>
      </c>
    </row>
    <row r="558" spans="2:13" ht="12.75" hidden="1">
      <c r="B558" s="357"/>
      <c r="F558" s="54"/>
      <c r="H558" s="38">
        <v>0</v>
      </c>
      <c r="I558" s="30">
        <v>0</v>
      </c>
      <c r="M558" s="2">
        <v>485</v>
      </c>
    </row>
    <row r="559" spans="2:13" ht="12.75" hidden="1">
      <c r="B559" s="357"/>
      <c r="F559" s="54"/>
      <c r="H559" s="38">
        <v>0</v>
      </c>
      <c r="I559" s="30">
        <v>0</v>
      </c>
      <c r="M559" s="2">
        <v>485</v>
      </c>
    </row>
    <row r="560" spans="2:13" ht="12.75" hidden="1">
      <c r="B560" s="357"/>
      <c r="F560" s="54"/>
      <c r="H560" s="38">
        <v>0</v>
      </c>
      <c r="I560" s="30">
        <v>0</v>
      </c>
      <c r="M560" s="2">
        <v>485</v>
      </c>
    </row>
    <row r="561" spans="2:13" ht="12.75" hidden="1">
      <c r="B561" s="357"/>
      <c r="F561" s="54"/>
      <c r="H561" s="38">
        <v>0</v>
      </c>
      <c r="I561" s="30">
        <v>0</v>
      </c>
      <c r="M561" s="2">
        <v>485</v>
      </c>
    </row>
    <row r="562" spans="2:13" ht="12.75" hidden="1">
      <c r="B562" s="357"/>
      <c r="F562" s="54"/>
      <c r="H562" s="38">
        <v>0</v>
      </c>
      <c r="I562" s="30">
        <v>0</v>
      </c>
      <c r="M562" s="2">
        <v>485</v>
      </c>
    </row>
    <row r="563" spans="2:13" ht="12.75" hidden="1">
      <c r="B563" s="357"/>
      <c r="F563" s="54"/>
      <c r="H563" s="38">
        <v>0</v>
      </c>
      <c r="I563" s="30">
        <v>0</v>
      </c>
      <c r="M563" s="2">
        <v>485</v>
      </c>
    </row>
    <row r="564" spans="2:13" ht="12.75" hidden="1">
      <c r="B564" s="357"/>
      <c r="F564" s="54"/>
      <c r="H564" s="38">
        <v>0</v>
      </c>
      <c r="I564" s="30">
        <v>0</v>
      </c>
      <c r="M564" s="2">
        <v>485</v>
      </c>
    </row>
    <row r="565" spans="2:13" ht="12.75" hidden="1">
      <c r="B565" s="357"/>
      <c r="F565" s="54"/>
      <c r="H565" s="38">
        <v>0</v>
      </c>
      <c r="I565" s="30">
        <v>0</v>
      </c>
      <c r="M565" s="2">
        <v>485</v>
      </c>
    </row>
    <row r="566" spans="2:13" ht="12.75" hidden="1">
      <c r="B566" s="357"/>
      <c r="F566" s="54"/>
      <c r="H566" s="38">
        <v>0</v>
      </c>
      <c r="I566" s="30">
        <v>0</v>
      </c>
      <c r="M566" s="2">
        <v>485</v>
      </c>
    </row>
    <row r="567" spans="2:13" ht="12.75" hidden="1">
      <c r="B567" s="357"/>
      <c r="F567" s="54"/>
      <c r="H567" s="38">
        <v>0</v>
      </c>
      <c r="I567" s="30">
        <v>0</v>
      </c>
      <c r="M567" s="2">
        <v>485</v>
      </c>
    </row>
    <row r="568" spans="2:13" ht="12.75" hidden="1">
      <c r="B568" s="357"/>
      <c r="F568" s="54"/>
      <c r="H568" s="38">
        <v>0</v>
      </c>
      <c r="I568" s="30">
        <v>0</v>
      </c>
      <c r="M568" s="2">
        <v>485</v>
      </c>
    </row>
    <row r="569" spans="2:13" ht="12.75" hidden="1">
      <c r="B569" s="357"/>
      <c r="F569" s="54"/>
      <c r="H569" s="38">
        <v>0</v>
      </c>
      <c r="I569" s="30">
        <v>0</v>
      </c>
      <c r="M569" s="2">
        <v>485</v>
      </c>
    </row>
    <row r="570" spans="2:13" ht="12.75" hidden="1">
      <c r="B570" s="357"/>
      <c r="F570" s="54"/>
      <c r="H570" s="38">
        <v>0</v>
      </c>
      <c r="I570" s="30">
        <v>0</v>
      </c>
      <c r="M570" s="2">
        <v>485</v>
      </c>
    </row>
    <row r="571" spans="2:13" ht="12.75" hidden="1">
      <c r="B571" s="357"/>
      <c r="F571" s="54"/>
      <c r="H571" s="38">
        <v>0</v>
      </c>
      <c r="I571" s="30">
        <v>0</v>
      </c>
      <c r="M571" s="2">
        <v>485</v>
      </c>
    </row>
    <row r="572" spans="2:13" ht="12.75" hidden="1">
      <c r="B572" s="357"/>
      <c r="F572" s="54"/>
      <c r="H572" s="38">
        <v>0</v>
      </c>
      <c r="I572" s="30">
        <v>0</v>
      </c>
      <c r="M572" s="2">
        <v>485</v>
      </c>
    </row>
    <row r="573" spans="2:13" ht="12.75" hidden="1">
      <c r="B573" s="357"/>
      <c r="F573" s="54"/>
      <c r="H573" s="38">
        <v>0</v>
      </c>
      <c r="I573" s="30">
        <v>0</v>
      </c>
      <c r="M573" s="2">
        <v>485</v>
      </c>
    </row>
    <row r="574" spans="2:13" ht="12.75" hidden="1">
      <c r="B574" s="357"/>
      <c r="F574" s="54"/>
      <c r="H574" s="38">
        <v>0</v>
      </c>
      <c r="I574" s="30">
        <v>0</v>
      </c>
      <c r="M574" s="2">
        <v>485</v>
      </c>
    </row>
    <row r="575" spans="2:13" ht="12.75" hidden="1">
      <c r="B575" s="357"/>
      <c r="F575" s="54"/>
      <c r="H575" s="38">
        <v>0</v>
      </c>
      <c r="I575" s="30">
        <v>0</v>
      </c>
      <c r="M575" s="2">
        <v>485</v>
      </c>
    </row>
    <row r="576" spans="2:13" ht="12.75" hidden="1">
      <c r="B576" s="357"/>
      <c r="F576" s="54"/>
      <c r="H576" s="38">
        <v>0</v>
      </c>
      <c r="I576" s="30">
        <v>0</v>
      </c>
      <c r="M576" s="2">
        <v>485</v>
      </c>
    </row>
    <row r="577" spans="2:13" ht="12.75" hidden="1">
      <c r="B577" s="357"/>
      <c r="F577" s="54"/>
      <c r="H577" s="38">
        <v>0</v>
      </c>
      <c r="I577" s="30">
        <v>0</v>
      </c>
      <c r="M577" s="2">
        <v>485</v>
      </c>
    </row>
    <row r="578" spans="2:13" ht="12.75" hidden="1">
      <c r="B578" s="357"/>
      <c r="F578" s="54"/>
      <c r="H578" s="38">
        <v>0</v>
      </c>
      <c r="I578" s="30">
        <v>0</v>
      </c>
      <c r="M578" s="2">
        <v>485</v>
      </c>
    </row>
    <row r="579" spans="2:13" ht="12.75" hidden="1">
      <c r="B579" s="357"/>
      <c r="F579" s="54"/>
      <c r="H579" s="38">
        <v>0</v>
      </c>
      <c r="I579" s="30">
        <v>0</v>
      </c>
      <c r="M579" s="2">
        <v>485</v>
      </c>
    </row>
    <row r="580" spans="2:13" ht="12.75" hidden="1">
      <c r="B580" s="357"/>
      <c r="F580" s="54"/>
      <c r="H580" s="38">
        <v>0</v>
      </c>
      <c r="I580" s="30">
        <v>0</v>
      </c>
      <c r="M580" s="2">
        <v>485</v>
      </c>
    </row>
    <row r="581" spans="2:13" ht="12.75" hidden="1">
      <c r="B581" s="357"/>
      <c r="F581" s="54"/>
      <c r="H581" s="38">
        <v>0</v>
      </c>
      <c r="I581" s="30">
        <v>0</v>
      </c>
      <c r="M581" s="2">
        <v>485</v>
      </c>
    </row>
    <row r="582" spans="2:13" ht="12.75" hidden="1">
      <c r="B582" s="357"/>
      <c r="F582" s="54"/>
      <c r="H582" s="38">
        <v>0</v>
      </c>
      <c r="I582" s="30">
        <v>0</v>
      </c>
      <c r="M582" s="2">
        <v>485</v>
      </c>
    </row>
    <row r="583" spans="2:13" ht="12.75" hidden="1">
      <c r="B583" s="357"/>
      <c r="F583" s="54"/>
      <c r="H583" s="38">
        <v>0</v>
      </c>
      <c r="I583" s="30">
        <v>0</v>
      </c>
      <c r="M583" s="2">
        <v>485</v>
      </c>
    </row>
    <row r="584" spans="2:13" ht="12.75" hidden="1">
      <c r="B584" s="357"/>
      <c r="F584" s="54"/>
      <c r="H584" s="38">
        <v>0</v>
      </c>
      <c r="I584" s="30">
        <v>0</v>
      </c>
      <c r="M584" s="2">
        <v>485</v>
      </c>
    </row>
    <row r="585" spans="2:13" ht="12.75" hidden="1">
      <c r="B585" s="357"/>
      <c r="F585" s="54"/>
      <c r="H585" s="38">
        <v>0</v>
      </c>
      <c r="I585" s="30">
        <v>0</v>
      </c>
      <c r="M585" s="2">
        <v>485</v>
      </c>
    </row>
    <row r="586" spans="2:13" ht="12.75" hidden="1">
      <c r="B586" s="357"/>
      <c r="F586" s="54"/>
      <c r="H586" s="38">
        <v>0</v>
      </c>
      <c r="I586" s="30">
        <v>0</v>
      </c>
      <c r="M586" s="2">
        <v>485</v>
      </c>
    </row>
    <row r="587" spans="2:13" ht="12.75" hidden="1">
      <c r="B587" s="357"/>
      <c r="F587" s="54"/>
      <c r="H587" s="38">
        <v>0</v>
      </c>
      <c r="I587" s="30">
        <v>0</v>
      </c>
      <c r="M587" s="2">
        <v>485</v>
      </c>
    </row>
    <row r="588" spans="2:13" ht="12.75" hidden="1">
      <c r="B588" s="357"/>
      <c r="F588" s="54"/>
      <c r="H588" s="38">
        <v>0</v>
      </c>
      <c r="I588" s="30">
        <v>0</v>
      </c>
      <c r="M588" s="2">
        <v>485</v>
      </c>
    </row>
    <row r="589" spans="2:13" ht="12.75" hidden="1">
      <c r="B589" s="357"/>
      <c r="F589" s="54"/>
      <c r="H589" s="38">
        <v>0</v>
      </c>
      <c r="I589" s="30">
        <v>0</v>
      </c>
      <c r="M589" s="2">
        <v>485</v>
      </c>
    </row>
    <row r="590" spans="2:13" ht="12.75" hidden="1">
      <c r="B590" s="357"/>
      <c r="F590" s="54"/>
      <c r="H590" s="38">
        <v>0</v>
      </c>
      <c r="I590" s="30">
        <v>0</v>
      </c>
      <c r="M590" s="2">
        <v>485</v>
      </c>
    </row>
    <row r="591" spans="2:13" ht="12.75" hidden="1">
      <c r="B591" s="357"/>
      <c r="F591" s="54"/>
      <c r="H591" s="38">
        <v>0</v>
      </c>
      <c r="I591" s="30">
        <v>0</v>
      </c>
      <c r="M591" s="2">
        <v>485</v>
      </c>
    </row>
    <row r="592" spans="2:13" ht="12.75" hidden="1">
      <c r="B592" s="357"/>
      <c r="F592" s="54"/>
      <c r="H592" s="38">
        <v>0</v>
      </c>
      <c r="I592" s="30">
        <v>0</v>
      </c>
      <c r="M592" s="2">
        <v>485</v>
      </c>
    </row>
    <row r="593" spans="2:13" ht="12.75" hidden="1">
      <c r="B593" s="357"/>
      <c r="F593" s="54"/>
      <c r="H593" s="38">
        <v>0</v>
      </c>
      <c r="I593" s="30">
        <v>0</v>
      </c>
      <c r="M593" s="2">
        <v>485</v>
      </c>
    </row>
    <row r="594" spans="2:13" ht="12.75" hidden="1">
      <c r="B594" s="357"/>
      <c r="F594" s="54"/>
      <c r="H594" s="38">
        <v>0</v>
      </c>
      <c r="I594" s="30">
        <v>0</v>
      </c>
      <c r="M594" s="2">
        <v>485</v>
      </c>
    </row>
    <row r="595" spans="2:13" ht="12.75" hidden="1">
      <c r="B595" s="357"/>
      <c r="F595" s="54"/>
      <c r="H595" s="38">
        <v>0</v>
      </c>
      <c r="I595" s="30">
        <v>0</v>
      </c>
      <c r="M595" s="2">
        <v>485</v>
      </c>
    </row>
    <row r="596" spans="2:13" ht="12.75" hidden="1">
      <c r="B596" s="357"/>
      <c r="F596" s="54"/>
      <c r="H596" s="38">
        <v>0</v>
      </c>
      <c r="I596" s="30">
        <v>0</v>
      </c>
      <c r="M596" s="2">
        <v>485</v>
      </c>
    </row>
    <row r="597" spans="2:13" ht="12.75" hidden="1">
      <c r="B597" s="357"/>
      <c r="F597" s="54"/>
      <c r="H597" s="38">
        <v>0</v>
      </c>
      <c r="I597" s="30">
        <v>0</v>
      </c>
      <c r="M597" s="2">
        <v>485</v>
      </c>
    </row>
    <row r="598" spans="2:13" ht="12.75" hidden="1">
      <c r="B598" s="357"/>
      <c r="F598" s="54"/>
      <c r="H598" s="38">
        <v>0</v>
      </c>
      <c r="I598" s="30">
        <v>0</v>
      </c>
      <c r="M598" s="2">
        <v>485</v>
      </c>
    </row>
    <row r="599" spans="2:13" ht="12.75" hidden="1">
      <c r="B599" s="357"/>
      <c r="F599" s="54"/>
      <c r="H599" s="38">
        <v>0</v>
      </c>
      <c r="I599" s="30">
        <v>0</v>
      </c>
      <c r="M599" s="2">
        <v>485</v>
      </c>
    </row>
    <row r="600" spans="2:13" ht="12.75" hidden="1">
      <c r="B600" s="357"/>
      <c r="F600" s="54"/>
      <c r="H600" s="38">
        <v>0</v>
      </c>
      <c r="I600" s="30">
        <v>0</v>
      </c>
      <c r="M600" s="2">
        <v>485</v>
      </c>
    </row>
    <row r="601" spans="2:13" ht="12.75" hidden="1">
      <c r="B601" s="357"/>
      <c r="F601" s="54"/>
      <c r="H601" s="38">
        <v>0</v>
      </c>
      <c r="I601" s="30">
        <v>0</v>
      </c>
      <c r="M601" s="2">
        <v>485</v>
      </c>
    </row>
    <row r="602" spans="2:13" ht="12.75" hidden="1">
      <c r="B602" s="357"/>
      <c r="F602" s="54"/>
      <c r="H602" s="38">
        <v>0</v>
      </c>
      <c r="I602" s="30">
        <v>0</v>
      </c>
      <c r="M602" s="2">
        <v>485</v>
      </c>
    </row>
    <row r="603" spans="2:13" ht="12.75" hidden="1">
      <c r="B603" s="357"/>
      <c r="F603" s="54"/>
      <c r="H603" s="38">
        <v>0</v>
      </c>
      <c r="I603" s="30">
        <v>0</v>
      </c>
      <c r="M603" s="2">
        <v>485</v>
      </c>
    </row>
    <row r="604" spans="2:13" ht="12.75" hidden="1">
      <c r="B604" s="357"/>
      <c r="F604" s="54"/>
      <c r="H604" s="38">
        <v>0</v>
      </c>
      <c r="I604" s="30">
        <v>0</v>
      </c>
      <c r="M604" s="2">
        <v>485</v>
      </c>
    </row>
    <row r="605" spans="2:13" ht="12.75" hidden="1">
      <c r="B605" s="357"/>
      <c r="F605" s="54"/>
      <c r="H605" s="38">
        <v>0</v>
      </c>
      <c r="I605" s="30">
        <v>0</v>
      </c>
      <c r="M605" s="2">
        <v>485</v>
      </c>
    </row>
    <row r="606" spans="2:13" ht="12.75" hidden="1">
      <c r="B606" s="357"/>
      <c r="F606" s="54"/>
      <c r="H606" s="38">
        <v>0</v>
      </c>
      <c r="I606" s="30">
        <v>0</v>
      </c>
      <c r="M606" s="2">
        <v>485</v>
      </c>
    </row>
    <row r="607" spans="2:13" ht="12.75" hidden="1">
      <c r="B607" s="357"/>
      <c r="F607" s="54"/>
      <c r="H607" s="38">
        <v>0</v>
      </c>
      <c r="I607" s="30">
        <v>0</v>
      </c>
      <c r="M607" s="2">
        <v>485</v>
      </c>
    </row>
    <row r="608" spans="2:13" ht="12.75" hidden="1">
      <c r="B608" s="357"/>
      <c r="F608" s="54"/>
      <c r="H608" s="38">
        <v>0</v>
      </c>
      <c r="I608" s="30">
        <v>0</v>
      </c>
      <c r="M608" s="2">
        <v>485</v>
      </c>
    </row>
    <row r="609" spans="2:13" ht="12.75" hidden="1">
      <c r="B609" s="357"/>
      <c r="F609" s="54"/>
      <c r="H609" s="38">
        <v>0</v>
      </c>
      <c r="I609" s="30">
        <v>0</v>
      </c>
      <c r="M609" s="2">
        <v>485</v>
      </c>
    </row>
    <row r="610" spans="2:13" ht="12.75" hidden="1">
      <c r="B610" s="357"/>
      <c r="F610" s="54"/>
      <c r="H610" s="38">
        <v>0</v>
      </c>
      <c r="I610" s="30">
        <v>0</v>
      </c>
      <c r="M610" s="2">
        <v>485</v>
      </c>
    </row>
    <row r="611" spans="2:13" ht="12.75" hidden="1">
      <c r="B611" s="357"/>
      <c r="F611" s="54"/>
      <c r="H611" s="38">
        <v>0</v>
      </c>
      <c r="I611" s="30">
        <v>0</v>
      </c>
      <c r="M611" s="2">
        <v>485</v>
      </c>
    </row>
    <row r="612" spans="2:13" ht="12.75" hidden="1">
      <c r="B612" s="357"/>
      <c r="F612" s="54"/>
      <c r="H612" s="38">
        <v>0</v>
      </c>
      <c r="I612" s="30">
        <v>0</v>
      </c>
      <c r="M612" s="2">
        <v>485</v>
      </c>
    </row>
    <row r="613" spans="2:13" ht="12.75" hidden="1">
      <c r="B613" s="357"/>
      <c r="F613" s="54"/>
      <c r="H613" s="38">
        <v>0</v>
      </c>
      <c r="I613" s="30">
        <v>0</v>
      </c>
      <c r="M613" s="2">
        <v>485</v>
      </c>
    </row>
    <row r="614" spans="2:13" ht="12.75" hidden="1">
      <c r="B614" s="357"/>
      <c r="F614" s="54"/>
      <c r="H614" s="38">
        <v>0</v>
      </c>
      <c r="I614" s="30">
        <v>0</v>
      </c>
      <c r="M614" s="2">
        <v>485</v>
      </c>
    </row>
    <row r="615" spans="2:13" ht="12.75" hidden="1">
      <c r="B615" s="357"/>
      <c r="F615" s="54"/>
      <c r="H615" s="38">
        <v>0</v>
      </c>
      <c r="I615" s="30">
        <v>0</v>
      </c>
      <c r="M615" s="2">
        <v>485</v>
      </c>
    </row>
    <row r="616" spans="2:13" ht="12.75" hidden="1">
      <c r="B616" s="357"/>
      <c r="F616" s="54"/>
      <c r="H616" s="38">
        <v>0</v>
      </c>
      <c r="I616" s="30">
        <v>0</v>
      </c>
      <c r="M616" s="2">
        <v>485</v>
      </c>
    </row>
    <row r="617" spans="2:13" ht="12.75" hidden="1">
      <c r="B617" s="357"/>
      <c r="F617" s="54"/>
      <c r="H617" s="38">
        <v>0</v>
      </c>
      <c r="I617" s="30">
        <v>0</v>
      </c>
      <c r="M617" s="2">
        <v>485</v>
      </c>
    </row>
    <row r="618" spans="2:13" ht="12.75" hidden="1">
      <c r="B618" s="357"/>
      <c r="F618" s="54"/>
      <c r="H618" s="38">
        <v>0</v>
      </c>
      <c r="I618" s="30">
        <v>0</v>
      </c>
      <c r="M618" s="2">
        <v>485</v>
      </c>
    </row>
    <row r="619" spans="2:13" ht="12.75" hidden="1">
      <c r="B619" s="357"/>
      <c r="F619" s="54"/>
      <c r="H619" s="38">
        <v>0</v>
      </c>
      <c r="I619" s="30">
        <v>0</v>
      </c>
      <c r="M619" s="2">
        <v>485</v>
      </c>
    </row>
    <row r="620" spans="2:13" ht="12.75" hidden="1">
      <c r="B620" s="357"/>
      <c r="F620" s="54"/>
      <c r="H620" s="38">
        <v>0</v>
      </c>
      <c r="I620" s="30">
        <v>0</v>
      </c>
      <c r="M620" s="2">
        <v>485</v>
      </c>
    </row>
    <row r="621" spans="2:13" ht="12.75" hidden="1">
      <c r="B621" s="357"/>
      <c r="F621" s="54"/>
      <c r="H621" s="38">
        <v>0</v>
      </c>
      <c r="I621" s="30">
        <v>0</v>
      </c>
      <c r="M621" s="2">
        <v>485</v>
      </c>
    </row>
    <row r="622" spans="2:13" ht="12.75" hidden="1">
      <c r="B622" s="357"/>
      <c r="F622" s="54"/>
      <c r="H622" s="38">
        <v>0</v>
      </c>
      <c r="I622" s="30">
        <v>0</v>
      </c>
      <c r="M622" s="2">
        <v>485</v>
      </c>
    </row>
    <row r="623" spans="2:13" ht="12.75" hidden="1">
      <c r="B623" s="357"/>
      <c r="F623" s="54"/>
      <c r="H623" s="38">
        <v>0</v>
      </c>
      <c r="I623" s="30">
        <v>0</v>
      </c>
      <c r="M623" s="2">
        <v>485</v>
      </c>
    </row>
    <row r="624" spans="2:13" ht="12.75" hidden="1">
      <c r="B624" s="357"/>
      <c r="F624" s="54"/>
      <c r="H624" s="38">
        <v>0</v>
      </c>
      <c r="I624" s="30">
        <v>0</v>
      </c>
      <c r="M624" s="2">
        <v>485</v>
      </c>
    </row>
    <row r="625" spans="2:13" ht="12.75" hidden="1">
      <c r="B625" s="357"/>
      <c r="F625" s="54"/>
      <c r="H625" s="38">
        <v>0</v>
      </c>
      <c r="I625" s="30">
        <v>0</v>
      </c>
      <c r="M625" s="2">
        <v>485</v>
      </c>
    </row>
    <row r="626" spans="2:13" ht="12.75" hidden="1">
      <c r="B626" s="357"/>
      <c r="F626" s="54"/>
      <c r="H626" s="38">
        <v>0</v>
      </c>
      <c r="I626" s="30">
        <v>0</v>
      </c>
      <c r="M626" s="2">
        <v>485</v>
      </c>
    </row>
    <row r="627" spans="2:13" ht="12.75" hidden="1">
      <c r="B627" s="357"/>
      <c r="F627" s="54"/>
      <c r="H627" s="38">
        <v>0</v>
      </c>
      <c r="I627" s="30">
        <v>0</v>
      </c>
      <c r="M627" s="2">
        <v>485</v>
      </c>
    </row>
    <row r="628" spans="2:13" ht="12.75" hidden="1">
      <c r="B628" s="357"/>
      <c r="F628" s="54"/>
      <c r="H628" s="38">
        <v>0</v>
      </c>
      <c r="I628" s="30">
        <v>0</v>
      </c>
      <c r="M628" s="2">
        <v>485</v>
      </c>
    </row>
    <row r="629" spans="2:13" ht="12.75" hidden="1">
      <c r="B629" s="357"/>
      <c r="F629" s="54"/>
      <c r="H629" s="38">
        <v>0</v>
      </c>
      <c r="I629" s="30">
        <v>0</v>
      </c>
      <c r="M629" s="2">
        <v>485</v>
      </c>
    </row>
    <row r="630" spans="2:13" ht="12.75" hidden="1">
      <c r="B630" s="357"/>
      <c r="F630" s="54"/>
      <c r="H630" s="38">
        <v>0</v>
      </c>
      <c r="I630" s="30">
        <v>0</v>
      </c>
      <c r="M630" s="2">
        <v>485</v>
      </c>
    </row>
    <row r="631" spans="2:13" ht="12.75" hidden="1">
      <c r="B631" s="357"/>
      <c r="F631" s="54"/>
      <c r="H631" s="38">
        <v>0</v>
      </c>
      <c r="I631" s="30">
        <v>0</v>
      </c>
      <c r="M631" s="2">
        <v>485</v>
      </c>
    </row>
    <row r="632" spans="2:13" ht="12.75" hidden="1">
      <c r="B632" s="357"/>
      <c r="F632" s="54"/>
      <c r="H632" s="38">
        <v>0</v>
      </c>
      <c r="I632" s="30">
        <v>0</v>
      </c>
      <c r="M632" s="2">
        <v>485</v>
      </c>
    </row>
    <row r="633" spans="2:13" ht="12.75" hidden="1">
      <c r="B633" s="357"/>
      <c r="F633" s="54"/>
      <c r="H633" s="38">
        <v>0</v>
      </c>
      <c r="I633" s="30">
        <v>0</v>
      </c>
      <c r="M633" s="2">
        <v>485</v>
      </c>
    </row>
    <row r="634" spans="2:13" ht="12.75" hidden="1">
      <c r="B634" s="357"/>
      <c r="F634" s="54"/>
      <c r="H634" s="38">
        <v>0</v>
      </c>
      <c r="I634" s="30">
        <v>0</v>
      </c>
      <c r="M634" s="2">
        <v>485</v>
      </c>
    </row>
    <row r="635" spans="2:13" ht="12.75" hidden="1">
      <c r="B635" s="357"/>
      <c r="F635" s="54"/>
      <c r="H635" s="38">
        <v>0</v>
      </c>
      <c r="I635" s="30">
        <v>0</v>
      </c>
      <c r="M635" s="2">
        <v>485</v>
      </c>
    </row>
    <row r="636" spans="2:13" ht="12.75" hidden="1">
      <c r="B636" s="357"/>
      <c r="F636" s="54"/>
      <c r="H636" s="38">
        <v>0</v>
      </c>
      <c r="I636" s="30">
        <v>0</v>
      </c>
      <c r="M636" s="2">
        <v>485</v>
      </c>
    </row>
    <row r="637" spans="2:13" ht="12.75" hidden="1">
      <c r="B637" s="357"/>
      <c r="F637" s="54"/>
      <c r="H637" s="38">
        <v>0</v>
      </c>
      <c r="I637" s="30">
        <v>0</v>
      </c>
      <c r="M637" s="2">
        <v>485</v>
      </c>
    </row>
    <row r="638" spans="2:13" ht="12.75" hidden="1">
      <c r="B638" s="357"/>
      <c r="F638" s="54"/>
      <c r="H638" s="38">
        <v>0</v>
      </c>
      <c r="I638" s="30">
        <v>0</v>
      </c>
      <c r="M638" s="2">
        <v>485</v>
      </c>
    </row>
    <row r="639" spans="2:13" ht="12.75" hidden="1">
      <c r="B639" s="357"/>
      <c r="F639" s="54"/>
      <c r="H639" s="38">
        <v>0</v>
      </c>
      <c r="I639" s="30">
        <v>0</v>
      </c>
      <c r="M639" s="2">
        <v>485</v>
      </c>
    </row>
    <row r="640" spans="2:13" ht="12.75" hidden="1">
      <c r="B640" s="357"/>
      <c r="F640" s="54"/>
      <c r="H640" s="38">
        <v>0</v>
      </c>
      <c r="I640" s="30">
        <v>0</v>
      </c>
      <c r="M640" s="2">
        <v>485</v>
      </c>
    </row>
    <row r="641" spans="2:13" ht="12.75" hidden="1">
      <c r="B641" s="357"/>
      <c r="F641" s="54"/>
      <c r="H641" s="38">
        <v>0</v>
      </c>
      <c r="I641" s="30">
        <v>0</v>
      </c>
      <c r="M641" s="2">
        <v>485</v>
      </c>
    </row>
    <row r="642" spans="2:13" ht="12.75" hidden="1">
      <c r="B642" s="357"/>
      <c r="F642" s="54"/>
      <c r="H642" s="38">
        <v>0</v>
      </c>
      <c r="I642" s="30">
        <v>0</v>
      </c>
      <c r="M642" s="2">
        <v>485</v>
      </c>
    </row>
    <row r="643" spans="2:13" ht="12.75" hidden="1">
      <c r="B643" s="357"/>
      <c r="F643" s="54"/>
      <c r="H643" s="38">
        <v>0</v>
      </c>
      <c r="I643" s="30">
        <v>0</v>
      </c>
      <c r="M643" s="2">
        <v>485</v>
      </c>
    </row>
    <row r="644" spans="2:13" ht="12.75" hidden="1">
      <c r="B644" s="357"/>
      <c r="F644" s="54"/>
      <c r="H644" s="38">
        <v>0</v>
      </c>
      <c r="I644" s="30">
        <v>0</v>
      </c>
      <c r="M644" s="2">
        <v>485</v>
      </c>
    </row>
    <row r="645" spans="2:13" ht="12.75" hidden="1">
      <c r="B645" s="357"/>
      <c r="F645" s="54"/>
      <c r="H645" s="38">
        <v>0</v>
      </c>
      <c r="I645" s="30">
        <v>0</v>
      </c>
      <c r="M645" s="2">
        <v>485</v>
      </c>
    </row>
    <row r="646" spans="2:13" ht="12.75" hidden="1">
      <c r="B646" s="357"/>
      <c r="F646" s="54"/>
      <c r="H646" s="38">
        <v>0</v>
      </c>
      <c r="I646" s="30">
        <v>0</v>
      </c>
      <c r="M646" s="2">
        <v>485</v>
      </c>
    </row>
    <row r="647" spans="2:13" ht="12.75" hidden="1">
      <c r="B647" s="357"/>
      <c r="F647" s="54"/>
      <c r="H647" s="38">
        <v>0</v>
      </c>
      <c r="I647" s="30">
        <v>0</v>
      </c>
      <c r="M647" s="2">
        <v>485</v>
      </c>
    </row>
    <row r="648" spans="2:13" ht="12.75" hidden="1">
      <c r="B648" s="357"/>
      <c r="F648" s="54"/>
      <c r="H648" s="38">
        <v>0</v>
      </c>
      <c r="I648" s="30">
        <v>0</v>
      </c>
      <c r="M648" s="2">
        <v>485</v>
      </c>
    </row>
    <row r="649" spans="2:13" ht="12.75" hidden="1">
      <c r="B649" s="357"/>
      <c r="F649" s="54"/>
      <c r="H649" s="38">
        <v>0</v>
      </c>
      <c r="I649" s="30">
        <v>0</v>
      </c>
      <c r="M649" s="2">
        <v>485</v>
      </c>
    </row>
    <row r="650" spans="2:13" ht="12.75" hidden="1">
      <c r="B650" s="357"/>
      <c r="F650" s="54"/>
      <c r="H650" s="38">
        <v>0</v>
      </c>
      <c r="I650" s="30">
        <v>0</v>
      </c>
      <c r="M650" s="2">
        <v>485</v>
      </c>
    </row>
    <row r="651" spans="2:13" ht="12.75" hidden="1">
      <c r="B651" s="357"/>
      <c r="F651" s="54"/>
      <c r="H651" s="38">
        <v>0</v>
      </c>
      <c r="I651" s="30">
        <v>0</v>
      </c>
      <c r="M651" s="2">
        <v>485</v>
      </c>
    </row>
    <row r="652" spans="2:13" ht="12.75" hidden="1">
      <c r="B652" s="357"/>
      <c r="F652" s="54"/>
      <c r="H652" s="38">
        <v>0</v>
      </c>
      <c r="I652" s="30">
        <v>0</v>
      </c>
      <c r="M652" s="2">
        <v>485</v>
      </c>
    </row>
    <row r="653" spans="2:13" ht="12.75" hidden="1">
      <c r="B653" s="357"/>
      <c r="F653" s="54"/>
      <c r="H653" s="38">
        <v>0</v>
      </c>
      <c r="I653" s="30">
        <v>0</v>
      </c>
      <c r="M653" s="2">
        <v>485</v>
      </c>
    </row>
    <row r="654" spans="2:13" ht="12.75" hidden="1">
      <c r="B654" s="357"/>
      <c r="F654" s="54"/>
      <c r="H654" s="38">
        <v>0</v>
      </c>
      <c r="I654" s="30">
        <v>0</v>
      </c>
      <c r="M654" s="2">
        <v>485</v>
      </c>
    </row>
    <row r="655" spans="2:13" ht="12.75" hidden="1">
      <c r="B655" s="357"/>
      <c r="F655" s="54"/>
      <c r="H655" s="38">
        <v>0</v>
      </c>
      <c r="I655" s="30">
        <v>0</v>
      </c>
      <c r="M655" s="2">
        <v>485</v>
      </c>
    </row>
    <row r="656" spans="2:13" ht="12.75" hidden="1">
      <c r="B656" s="357"/>
      <c r="F656" s="54"/>
      <c r="H656" s="38">
        <v>0</v>
      </c>
      <c r="I656" s="30">
        <v>0</v>
      </c>
      <c r="M656" s="2">
        <v>485</v>
      </c>
    </row>
    <row r="657" spans="2:13" ht="12.75" hidden="1">
      <c r="B657" s="357"/>
      <c r="F657" s="54"/>
      <c r="H657" s="38">
        <v>0</v>
      </c>
      <c r="I657" s="30">
        <v>0</v>
      </c>
      <c r="M657" s="2">
        <v>485</v>
      </c>
    </row>
    <row r="658" spans="2:13" ht="12.75" hidden="1">
      <c r="B658" s="357"/>
      <c r="F658" s="54"/>
      <c r="H658" s="38">
        <v>0</v>
      </c>
      <c r="I658" s="30">
        <v>0</v>
      </c>
      <c r="M658" s="2">
        <v>485</v>
      </c>
    </row>
    <row r="659" spans="2:13" ht="12.75" hidden="1">
      <c r="B659" s="357"/>
      <c r="F659" s="54"/>
      <c r="H659" s="38">
        <v>0</v>
      </c>
      <c r="I659" s="30">
        <v>0</v>
      </c>
      <c r="M659" s="2">
        <v>485</v>
      </c>
    </row>
    <row r="660" spans="2:13" ht="12.75" hidden="1">
      <c r="B660" s="357"/>
      <c r="F660" s="54"/>
      <c r="H660" s="38">
        <v>0</v>
      </c>
      <c r="I660" s="30">
        <v>0</v>
      </c>
      <c r="M660" s="2">
        <v>485</v>
      </c>
    </row>
    <row r="661" spans="2:13" ht="12.75" hidden="1">
      <c r="B661" s="357"/>
      <c r="F661" s="54"/>
      <c r="H661" s="38">
        <v>0</v>
      </c>
      <c r="I661" s="30">
        <v>0</v>
      </c>
      <c r="M661" s="2">
        <v>485</v>
      </c>
    </row>
    <row r="662" spans="2:13" ht="12.75" hidden="1">
      <c r="B662" s="357"/>
      <c r="F662" s="54"/>
      <c r="H662" s="38">
        <v>0</v>
      </c>
      <c r="I662" s="30">
        <v>0</v>
      </c>
      <c r="M662" s="2">
        <v>485</v>
      </c>
    </row>
    <row r="663" spans="2:13" ht="12.75" hidden="1">
      <c r="B663" s="357"/>
      <c r="F663" s="54"/>
      <c r="H663" s="38">
        <v>0</v>
      </c>
      <c r="I663" s="30">
        <v>0</v>
      </c>
      <c r="M663" s="2">
        <v>485</v>
      </c>
    </row>
    <row r="664" spans="2:13" ht="12.75" hidden="1">
      <c r="B664" s="357"/>
      <c r="F664" s="54"/>
      <c r="H664" s="38">
        <v>0</v>
      </c>
      <c r="I664" s="30">
        <v>0</v>
      </c>
      <c r="M664" s="2">
        <v>485</v>
      </c>
    </row>
    <row r="665" spans="2:13" ht="12.75" hidden="1">
      <c r="B665" s="357"/>
      <c r="F665" s="54"/>
      <c r="H665" s="38">
        <v>0</v>
      </c>
      <c r="I665" s="30">
        <v>0</v>
      </c>
      <c r="M665" s="2">
        <v>485</v>
      </c>
    </row>
    <row r="666" spans="2:13" ht="12.75" hidden="1">
      <c r="B666" s="357"/>
      <c r="F666" s="54"/>
      <c r="H666" s="38">
        <v>0</v>
      </c>
      <c r="I666" s="30">
        <v>0</v>
      </c>
      <c r="M666" s="2">
        <v>485</v>
      </c>
    </row>
    <row r="667" spans="2:13" ht="12.75" hidden="1">
      <c r="B667" s="357"/>
      <c r="F667" s="54"/>
      <c r="H667" s="38">
        <v>0</v>
      </c>
      <c r="I667" s="30">
        <v>0</v>
      </c>
      <c r="M667" s="2">
        <v>485</v>
      </c>
    </row>
    <row r="668" spans="2:13" ht="12.75" hidden="1">
      <c r="B668" s="357"/>
      <c r="F668" s="54"/>
      <c r="H668" s="38">
        <v>0</v>
      </c>
      <c r="I668" s="30">
        <v>0</v>
      </c>
      <c r="M668" s="2">
        <v>485</v>
      </c>
    </row>
    <row r="669" spans="2:13" ht="12.75" hidden="1">
      <c r="B669" s="357"/>
      <c r="F669" s="54"/>
      <c r="H669" s="38">
        <v>0</v>
      </c>
      <c r="I669" s="30">
        <v>0</v>
      </c>
      <c r="M669" s="2">
        <v>485</v>
      </c>
    </row>
    <row r="670" spans="2:13" ht="12.75" hidden="1">
      <c r="B670" s="357"/>
      <c r="F670" s="54"/>
      <c r="H670" s="38">
        <v>0</v>
      </c>
      <c r="I670" s="30">
        <v>0</v>
      </c>
      <c r="M670" s="2">
        <v>485</v>
      </c>
    </row>
    <row r="671" spans="2:13" ht="12.75" hidden="1">
      <c r="B671" s="357"/>
      <c r="F671" s="54"/>
      <c r="H671" s="38">
        <v>0</v>
      </c>
      <c r="I671" s="30">
        <v>0</v>
      </c>
      <c r="M671" s="2">
        <v>485</v>
      </c>
    </row>
    <row r="672" spans="2:13" ht="12.75" hidden="1">
      <c r="B672" s="357"/>
      <c r="F672" s="54"/>
      <c r="H672" s="38">
        <v>0</v>
      </c>
      <c r="I672" s="30">
        <v>0</v>
      </c>
      <c r="M672" s="2">
        <v>485</v>
      </c>
    </row>
    <row r="673" spans="2:13" ht="12.75" hidden="1">
      <c r="B673" s="357"/>
      <c r="F673" s="54"/>
      <c r="H673" s="38">
        <v>0</v>
      </c>
      <c r="I673" s="30">
        <v>0</v>
      </c>
      <c r="M673" s="2">
        <v>485</v>
      </c>
    </row>
    <row r="674" spans="2:13" ht="12.75" hidden="1">
      <c r="B674" s="357"/>
      <c r="F674" s="54"/>
      <c r="H674" s="38">
        <v>0</v>
      </c>
      <c r="I674" s="30">
        <v>0</v>
      </c>
      <c r="M674" s="2">
        <v>485</v>
      </c>
    </row>
    <row r="675" spans="2:13" ht="12.75" hidden="1">
      <c r="B675" s="357"/>
      <c r="F675" s="54"/>
      <c r="H675" s="38">
        <v>0</v>
      </c>
      <c r="I675" s="30">
        <v>0</v>
      </c>
      <c r="M675" s="2">
        <v>485</v>
      </c>
    </row>
    <row r="676" spans="2:13" ht="12.75" hidden="1">
      <c r="B676" s="357"/>
      <c r="F676" s="54"/>
      <c r="H676" s="38">
        <v>0</v>
      </c>
      <c r="I676" s="30">
        <v>0</v>
      </c>
      <c r="M676" s="2">
        <v>485</v>
      </c>
    </row>
    <row r="677" spans="2:13" ht="12.75" hidden="1">
      <c r="B677" s="357"/>
      <c r="F677" s="54"/>
      <c r="H677" s="38">
        <v>0</v>
      </c>
      <c r="I677" s="30">
        <v>0</v>
      </c>
      <c r="M677" s="2">
        <v>485</v>
      </c>
    </row>
    <row r="678" spans="2:13" ht="12.75" hidden="1">
      <c r="B678" s="357"/>
      <c r="F678" s="54"/>
      <c r="H678" s="38">
        <v>0</v>
      </c>
      <c r="I678" s="30">
        <v>0</v>
      </c>
      <c r="M678" s="2">
        <v>485</v>
      </c>
    </row>
    <row r="679" spans="2:13" ht="12.75" hidden="1">
      <c r="B679" s="357"/>
      <c r="F679" s="54"/>
      <c r="H679" s="38">
        <v>0</v>
      </c>
      <c r="I679" s="30">
        <v>0</v>
      </c>
      <c r="M679" s="2">
        <v>485</v>
      </c>
    </row>
    <row r="680" spans="2:13" ht="12.75" hidden="1">
      <c r="B680" s="357"/>
      <c r="F680" s="54"/>
      <c r="H680" s="38">
        <v>0</v>
      </c>
      <c r="I680" s="30">
        <v>0</v>
      </c>
      <c r="M680" s="2">
        <v>485</v>
      </c>
    </row>
    <row r="681" spans="2:13" ht="12.75" hidden="1">
      <c r="B681" s="357"/>
      <c r="F681" s="54"/>
      <c r="H681" s="38">
        <v>0</v>
      </c>
      <c r="I681" s="30">
        <v>0</v>
      </c>
      <c r="M681" s="2">
        <v>485</v>
      </c>
    </row>
    <row r="682" spans="2:13" ht="12.75" hidden="1">
      <c r="B682" s="357"/>
      <c r="F682" s="54"/>
      <c r="H682" s="38">
        <v>0</v>
      </c>
      <c r="I682" s="30">
        <v>0</v>
      </c>
      <c r="M682" s="2">
        <v>485</v>
      </c>
    </row>
    <row r="683" spans="2:13" ht="12.75" hidden="1">
      <c r="B683" s="357"/>
      <c r="F683" s="54"/>
      <c r="H683" s="38">
        <v>0</v>
      </c>
      <c r="I683" s="30">
        <v>0</v>
      </c>
      <c r="M683" s="2">
        <v>485</v>
      </c>
    </row>
    <row r="684" spans="2:13" ht="12.75" hidden="1">
      <c r="B684" s="357"/>
      <c r="F684" s="54"/>
      <c r="H684" s="38">
        <v>0</v>
      </c>
      <c r="I684" s="30">
        <v>0</v>
      </c>
      <c r="M684" s="2">
        <v>485</v>
      </c>
    </row>
    <row r="685" spans="2:13" ht="12.75" hidden="1">
      <c r="B685" s="357"/>
      <c r="F685" s="54"/>
      <c r="H685" s="38">
        <v>0</v>
      </c>
      <c r="I685" s="30">
        <v>0</v>
      </c>
      <c r="M685" s="2">
        <v>485</v>
      </c>
    </row>
    <row r="686" spans="2:13" ht="12.75" hidden="1">
      <c r="B686" s="357"/>
      <c r="F686" s="54"/>
      <c r="H686" s="38">
        <v>0</v>
      </c>
      <c r="I686" s="30">
        <v>0</v>
      </c>
      <c r="M686" s="2">
        <v>485</v>
      </c>
    </row>
    <row r="687" spans="2:13" ht="12.75" hidden="1">
      <c r="B687" s="357"/>
      <c r="F687" s="54"/>
      <c r="H687" s="38">
        <v>0</v>
      </c>
      <c r="I687" s="30">
        <v>0</v>
      </c>
      <c r="M687" s="2">
        <v>485</v>
      </c>
    </row>
    <row r="688" spans="2:13" ht="12.75" hidden="1">
      <c r="B688" s="357"/>
      <c r="F688" s="54"/>
      <c r="H688" s="38">
        <v>0</v>
      </c>
      <c r="I688" s="30">
        <v>0</v>
      </c>
      <c r="M688" s="2">
        <v>485</v>
      </c>
    </row>
    <row r="689" spans="2:13" ht="12.75" hidden="1">
      <c r="B689" s="357"/>
      <c r="F689" s="54"/>
      <c r="H689" s="38">
        <v>0</v>
      </c>
      <c r="I689" s="30">
        <v>0</v>
      </c>
      <c r="M689" s="2">
        <v>485</v>
      </c>
    </row>
    <row r="690" spans="2:13" ht="12.75" hidden="1">
      <c r="B690" s="357"/>
      <c r="F690" s="54"/>
      <c r="H690" s="38">
        <v>0</v>
      </c>
      <c r="I690" s="30">
        <v>0</v>
      </c>
      <c r="M690" s="2">
        <v>485</v>
      </c>
    </row>
    <row r="691" spans="2:13" ht="12.75" hidden="1">
      <c r="B691" s="357"/>
      <c r="F691" s="54"/>
      <c r="H691" s="38">
        <v>0</v>
      </c>
      <c r="I691" s="30">
        <v>0</v>
      </c>
      <c r="M691" s="2">
        <v>485</v>
      </c>
    </row>
    <row r="692" spans="2:13" ht="12.75" hidden="1">
      <c r="B692" s="357"/>
      <c r="F692" s="54"/>
      <c r="H692" s="38">
        <v>0</v>
      </c>
      <c r="I692" s="30">
        <v>0</v>
      </c>
      <c r="M692" s="2">
        <v>485</v>
      </c>
    </row>
    <row r="693" spans="2:13" ht="12.75" hidden="1">
      <c r="B693" s="357"/>
      <c r="F693" s="54"/>
      <c r="H693" s="38">
        <v>0</v>
      </c>
      <c r="I693" s="30">
        <v>0</v>
      </c>
      <c r="M693" s="2">
        <v>485</v>
      </c>
    </row>
    <row r="694" spans="2:13" ht="12.75" hidden="1">
      <c r="B694" s="357"/>
      <c r="F694" s="54"/>
      <c r="H694" s="38">
        <v>0</v>
      </c>
      <c r="I694" s="30">
        <v>0</v>
      </c>
      <c r="M694" s="2">
        <v>485</v>
      </c>
    </row>
    <row r="695" spans="2:13" ht="12.75" hidden="1">
      <c r="B695" s="357"/>
      <c r="F695" s="54"/>
      <c r="H695" s="38">
        <v>0</v>
      </c>
      <c r="I695" s="30">
        <v>0</v>
      </c>
      <c r="M695" s="2">
        <v>485</v>
      </c>
    </row>
    <row r="696" spans="2:13" ht="12.75" hidden="1">
      <c r="B696" s="357"/>
      <c r="F696" s="54"/>
      <c r="H696" s="38">
        <v>0</v>
      </c>
      <c r="I696" s="30">
        <v>0</v>
      </c>
      <c r="M696" s="2">
        <v>485</v>
      </c>
    </row>
    <row r="697" spans="2:13" ht="12.75" hidden="1">
      <c r="B697" s="357"/>
      <c r="F697" s="54"/>
      <c r="H697" s="38">
        <v>0</v>
      </c>
      <c r="I697" s="30">
        <v>0</v>
      </c>
      <c r="M697" s="2">
        <v>485</v>
      </c>
    </row>
    <row r="698" spans="2:13" ht="12.75" hidden="1">
      <c r="B698" s="357"/>
      <c r="F698" s="54"/>
      <c r="H698" s="38">
        <v>0</v>
      </c>
      <c r="I698" s="30">
        <v>0</v>
      </c>
      <c r="M698" s="2">
        <v>485</v>
      </c>
    </row>
    <row r="699" spans="2:13" ht="12.75" hidden="1">
      <c r="B699" s="357"/>
      <c r="F699" s="54"/>
      <c r="H699" s="38">
        <v>0</v>
      </c>
      <c r="I699" s="30">
        <v>0</v>
      </c>
      <c r="M699" s="2">
        <v>485</v>
      </c>
    </row>
    <row r="700" spans="2:13" ht="12.75" hidden="1">
      <c r="B700" s="357"/>
      <c r="F700" s="54"/>
      <c r="H700" s="38">
        <v>0</v>
      </c>
      <c r="I700" s="30">
        <v>0</v>
      </c>
      <c r="M700" s="2">
        <v>485</v>
      </c>
    </row>
    <row r="701" spans="2:13" ht="12.75" hidden="1">
      <c r="B701" s="357"/>
      <c r="F701" s="54"/>
      <c r="H701" s="38">
        <v>0</v>
      </c>
      <c r="I701" s="30">
        <v>0</v>
      </c>
      <c r="M701" s="2">
        <v>485</v>
      </c>
    </row>
    <row r="702" spans="2:13" ht="12.75" hidden="1">
      <c r="B702" s="357"/>
      <c r="F702" s="54"/>
      <c r="H702" s="38">
        <v>0</v>
      </c>
      <c r="I702" s="30">
        <v>0</v>
      </c>
      <c r="M702" s="2">
        <v>485</v>
      </c>
    </row>
    <row r="703" spans="2:13" ht="12.75" hidden="1">
      <c r="B703" s="357"/>
      <c r="F703" s="54"/>
      <c r="H703" s="38">
        <v>0</v>
      </c>
      <c r="I703" s="30">
        <v>0</v>
      </c>
      <c r="M703" s="2">
        <v>485</v>
      </c>
    </row>
    <row r="704" spans="2:13" ht="12.75" hidden="1">
      <c r="B704" s="357"/>
      <c r="F704" s="54"/>
      <c r="H704" s="38">
        <v>0</v>
      </c>
      <c r="I704" s="30">
        <v>0</v>
      </c>
      <c r="M704" s="2">
        <v>485</v>
      </c>
    </row>
    <row r="705" spans="2:13" ht="12.75" hidden="1">
      <c r="B705" s="357"/>
      <c r="F705" s="54"/>
      <c r="H705" s="38">
        <v>0</v>
      </c>
      <c r="I705" s="30">
        <v>0</v>
      </c>
      <c r="M705" s="2">
        <v>485</v>
      </c>
    </row>
    <row r="706" spans="2:13" ht="12.75" hidden="1">
      <c r="B706" s="357"/>
      <c r="F706" s="54"/>
      <c r="H706" s="38">
        <v>0</v>
      </c>
      <c r="I706" s="30">
        <v>0</v>
      </c>
      <c r="M706" s="2">
        <v>485</v>
      </c>
    </row>
    <row r="707" spans="2:13" ht="12.75" hidden="1">
      <c r="B707" s="357"/>
      <c r="F707" s="54"/>
      <c r="H707" s="38">
        <v>0</v>
      </c>
      <c r="I707" s="30">
        <v>0</v>
      </c>
      <c r="M707" s="2">
        <v>485</v>
      </c>
    </row>
    <row r="708" spans="2:13" ht="12.75" hidden="1">
      <c r="B708" s="357"/>
      <c r="F708" s="54"/>
      <c r="H708" s="38">
        <v>0</v>
      </c>
      <c r="I708" s="30">
        <v>0</v>
      </c>
      <c r="M708" s="2">
        <v>485</v>
      </c>
    </row>
    <row r="709" spans="2:13" ht="12.75" hidden="1">
      <c r="B709" s="357"/>
      <c r="F709" s="54"/>
      <c r="H709" s="38">
        <v>0</v>
      </c>
      <c r="I709" s="30">
        <v>0</v>
      </c>
      <c r="M709" s="2">
        <v>485</v>
      </c>
    </row>
    <row r="710" spans="2:13" ht="12.75" hidden="1">
      <c r="B710" s="357"/>
      <c r="F710" s="54"/>
      <c r="H710" s="38">
        <v>0</v>
      </c>
      <c r="I710" s="30">
        <v>0</v>
      </c>
      <c r="M710" s="2">
        <v>485</v>
      </c>
    </row>
    <row r="711" spans="2:13" ht="12.75" hidden="1">
      <c r="B711" s="357"/>
      <c r="F711" s="54"/>
      <c r="H711" s="38">
        <v>0</v>
      </c>
      <c r="I711" s="30">
        <v>0</v>
      </c>
      <c r="M711" s="2">
        <v>485</v>
      </c>
    </row>
    <row r="712" spans="2:13" ht="12.75" hidden="1">
      <c r="B712" s="357"/>
      <c r="F712" s="54"/>
      <c r="H712" s="38">
        <v>0</v>
      </c>
      <c r="I712" s="30">
        <v>0</v>
      </c>
      <c r="M712" s="2">
        <v>485</v>
      </c>
    </row>
    <row r="713" spans="2:13" ht="12.75" hidden="1">
      <c r="B713" s="357"/>
      <c r="F713" s="54"/>
      <c r="H713" s="38">
        <v>0</v>
      </c>
      <c r="I713" s="30">
        <v>0</v>
      </c>
      <c r="M713" s="2">
        <v>485</v>
      </c>
    </row>
    <row r="714" spans="2:13" ht="12.75" hidden="1">
      <c r="B714" s="357"/>
      <c r="F714" s="54"/>
      <c r="H714" s="38">
        <v>0</v>
      </c>
      <c r="I714" s="30">
        <v>0</v>
      </c>
      <c r="M714" s="2">
        <v>485</v>
      </c>
    </row>
    <row r="715" spans="2:13" ht="12.75" hidden="1">
      <c r="B715" s="357"/>
      <c r="F715" s="54"/>
      <c r="H715" s="38">
        <v>0</v>
      </c>
      <c r="I715" s="30">
        <v>0</v>
      </c>
      <c r="M715" s="2">
        <v>485</v>
      </c>
    </row>
    <row r="716" spans="2:13" ht="12.75" hidden="1">
      <c r="B716" s="357"/>
      <c r="F716" s="54"/>
      <c r="H716" s="38">
        <v>0</v>
      </c>
      <c r="I716" s="30">
        <v>0</v>
      </c>
      <c r="M716" s="2">
        <v>485</v>
      </c>
    </row>
    <row r="717" spans="2:13" ht="12.75" hidden="1">
      <c r="B717" s="357"/>
      <c r="F717" s="54"/>
      <c r="H717" s="38">
        <v>0</v>
      </c>
      <c r="I717" s="30">
        <v>0</v>
      </c>
      <c r="M717" s="2">
        <v>485</v>
      </c>
    </row>
    <row r="718" spans="2:13" ht="12.75" hidden="1">
      <c r="B718" s="357"/>
      <c r="F718" s="54"/>
      <c r="H718" s="38">
        <v>0</v>
      </c>
      <c r="I718" s="30">
        <v>0</v>
      </c>
      <c r="M718" s="2">
        <v>485</v>
      </c>
    </row>
    <row r="719" spans="2:13" ht="12.75" hidden="1">
      <c r="B719" s="357"/>
      <c r="F719" s="54"/>
      <c r="H719" s="38">
        <v>0</v>
      </c>
      <c r="I719" s="30">
        <v>0</v>
      </c>
      <c r="M719" s="2">
        <v>485</v>
      </c>
    </row>
    <row r="720" spans="2:13" ht="12.75" hidden="1">
      <c r="B720" s="357"/>
      <c r="F720" s="54"/>
      <c r="H720" s="38">
        <v>0</v>
      </c>
      <c r="I720" s="30">
        <v>0</v>
      </c>
      <c r="M720" s="2">
        <v>485</v>
      </c>
    </row>
    <row r="721" spans="2:13" ht="12.75" hidden="1">
      <c r="B721" s="357"/>
      <c r="F721" s="54"/>
      <c r="H721" s="38">
        <v>0</v>
      </c>
      <c r="I721" s="30">
        <v>0</v>
      </c>
      <c r="M721" s="2">
        <v>485</v>
      </c>
    </row>
    <row r="722" spans="2:13" ht="12.75" hidden="1">
      <c r="B722" s="357"/>
      <c r="F722" s="54"/>
      <c r="H722" s="38">
        <v>0</v>
      </c>
      <c r="I722" s="30">
        <v>0</v>
      </c>
      <c r="M722" s="2">
        <v>485</v>
      </c>
    </row>
    <row r="723" spans="2:13" ht="12.75" hidden="1">
      <c r="B723" s="357"/>
      <c r="F723" s="54"/>
      <c r="H723" s="38">
        <v>0</v>
      </c>
      <c r="I723" s="30">
        <v>0</v>
      </c>
      <c r="M723" s="2">
        <v>485</v>
      </c>
    </row>
    <row r="724" spans="2:13" ht="12.75" hidden="1">
      <c r="B724" s="357"/>
      <c r="F724" s="54"/>
      <c r="H724" s="38">
        <v>0</v>
      </c>
      <c r="I724" s="30">
        <v>0</v>
      </c>
      <c r="M724" s="2">
        <v>485</v>
      </c>
    </row>
    <row r="725" spans="2:13" ht="12.75" hidden="1">
      <c r="B725" s="357"/>
      <c r="F725" s="54"/>
      <c r="H725" s="38">
        <v>0</v>
      </c>
      <c r="I725" s="30">
        <v>0</v>
      </c>
      <c r="M725" s="2">
        <v>485</v>
      </c>
    </row>
    <row r="726" spans="2:13" ht="12.75" hidden="1">
      <c r="B726" s="357"/>
      <c r="F726" s="54"/>
      <c r="H726" s="38">
        <v>0</v>
      </c>
      <c r="I726" s="30">
        <v>0</v>
      </c>
      <c r="M726" s="2">
        <v>485</v>
      </c>
    </row>
    <row r="727" spans="2:13" ht="12.75" hidden="1">
      <c r="B727" s="357"/>
      <c r="F727" s="54"/>
      <c r="H727" s="38">
        <v>0</v>
      </c>
      <c r="I727" s="30">
        <v>0</v>
      </c>
      <c r="M727" s="2">
        <v>485</v>
      </c>
    </row>
    <row r="728" spans="2:13" ht="12.75" hidden="1">
      <c r="B728" s="357"/>
      <c r="F728" s="54"/>
      <c r="H728" s="38">
        <v>0</v>
      </c>
      <c r="I728" s="30">
        <v>0</v>
      </c>
      <c r="M728" s="2">
        <v>485</v>
      </c>
    </row>
    <row r="729" spans="2:13" ht="12.75" hidden="1">
      <c r="B729" s="357"/>
      <c r="F729" s="54"/>
      <c r="H729" s="38">
        <v>0</v>
      </c>
      <c r="I729" s="30">
        <v>0</v>
      </c>
      <c r="M729" s="2">
        <v>485</v>
      </c>
    </row>
    <row r="730" spans="2:13" ht="12.75" hidden="1">
      <c r="B730" s="357"/>
      <c r="F730" s="54"/>
      <c r="H730" s="38">
        <v>0</v>
      </c>
      <c r="I730" s="30">
        <v>0</v>
      </c>
      <c r="M730" s="2">
        <v>485</v>
      </c>
    </row>
    <row r="731" spans="2:13" ht="12.75" hidden="1">
      <c r="B731" s="357"/>
      <c r="F731" s="54"/>
      <c r="H731" s="38">
        <v>0</v>
      </c>
      <c r="I731" s="30">
        <v>0</v>
      </c>
      <c r="M731" s="2">
        <v>485</v>
      </c>
    </row>
    <row r="732" spans="2:13" ht="12.75" hidden="1">
      <c r="B732" s="357"/>
      <c r="F732" s="54"/>
      <c r="H732" s="38">
        <v>0</v>
      </c>
      <c r="I732" s="30">
        <v>0</v>
      </c>
      <c r="M732" s="2">
        <v>485</v>
      </c>
    </row>
    <row r="733" spans="2:13" ht="12.75" hidden="1">
      <c r="B733" s="357"/>
      <c r="F733" s="54"/>
      <c r="H733" s="38">
        <v>0</v>
      </c>
      <c r="I733" s="30">
        <v>0</v>
      </c>
      <c r="M733" s="2">
        <v>485</v>
      </c>
    </row>
    <row r="734" spans="2:13" ht="12.75" hidden="1">
      <c r="B734" s="357"/>
      <c r="F734" s="54"/>
      <c r="H734" s="38">
        <v>0</v>
      </c>
      <c r="I734" s="30">
        <v>0</v>
      </c>
      <c r="M734" s="2">
        <v>485</v>
      </c>
    </row>
    <row r="735" spans="2:13" ht="12.75" hidden="1">
      <c r="B735" s="357"/>
      <c r="F735" s="54"/>
      <c r="H735" s="38">
        <v>0</v>
      </c>
      <c r="I735" s="30">
        <v>0</v>
      </c>
      <c r="M735" s="2">
        <v>485</v>
      </c>
    </row>
    <row r="736" spans="2:13" ht="12.75" hidden="1">
      <c r="B736" s="357"/>
      <c r="F736" s="54"/>
      <c r="H736" s="38">
        <v>0</v>
      </c>
      <c r="I736" s="30">
        <v>0</v>
      </c>
      <c r="M736" s="2">
        <v>485</v>
      </c>
    </row>
    <row r="737" spans="2:13" ht="12.75" hidden="1">
      <c r="B737" s="357"/>
      <c r="F737" s="54"/>
      <c r="H737" s="38">
        <v>0</v>
      </c>
      <c r="I737" s="30">
        <v>0</v>
      </c>
      <c r="M737" s="2">
        <v>485</v>
      </c>
    </row>
    <row r="738" spans="2:13" ht="12.75" hidden="1">
      <c r="B738" s="357"/>
      <c r="F738" s="54"/>
      <c r="H738" s="38">
        <v>0</v>
      </c>
      <c r="I738" s="30">
        <v>0</v>
      </c>
      <c r="M738" s="2">
        <v>485</v>
      </c>
    </row>
    <row r="739" spans="2:13" ht="12.75" hidden="1">
      <c r="B739" s="357"/>
      <c r="F739" s="54"/>
      <c r="H739" s="38">
        <v>0</v>
      </c>
      <c r="I739" s="30">
        <v>0</v>
      </c>
      <c r="M739" s="2">
        <v>485</v>
      </c>
    </row>
    <row r="740" spans="2:13" ht="12.75" hidden="1">
      <c r="B740" s="357"/>
      <c r="F740" s="54"/>
      <c r="H740" s="38">
        <v>0</v>
      </c>
      <c r="I740" s="30">
        <v>0</v>
      </c>
      <c r="M740" s="2">
        <v>485</v>
      </c>
    </row>
    <row r="741" spans="2:13" ht="12.75" hidden="1">
      <c r="B741" s="357"/>
      <c r="F741" s="54"/>
      <c r="H741" s="38">
        <v>0</v>
      </c>
      <c r="I741" s="30">
        <v>0</v>
      </c>
      <c r="M741" s="2">
        <v>485</v>
      </c>
    </row>
    <row r="742" spans="2:13" ht="12.75" hidden="1">
      <c r="B742" s="357"/>
      <c r="F742" s="54"/>
      <c r="H742" s="38">
        <v>0</v>
      </c>
      <c r="I742" s="30">
        <v>0</v>
      </c>
      <c r="M742" s="2">
        <v>485</v>
      </c>
    </row>
    <row r="743" spans="2:13" ht="12.75" hidden="1">
      <c r="B743" s="357"/>
      <c r="F743" s="54"/>
      <c r="H743" s="38">
        <v>0</v>
      </c>
      <c r="I743" s="30">
        <v>0</v>
      </c>
      <c r="M743" s="2">
        <v>485</v>
      </c>
    </row>
    <row r="744" spans="2:13" ht="12.75" hidden="1">
      <c r="B744" s="357"/>
      <c r="F744" s="54"/>
      <c r="H744" s="38">
        <v>0</v>
      </c>
      <c r="I744" s="30">
        <v>0</v>
      </c>
      <c r="M744" s="2">
        <v>485</v>
      </c>
    </row>
    <row r="745" spans="2:13" ht="12.75" hidden="1">
      <c r="B745" s="357"/>
      <c r="F745" s="54"/>
      <c r="H745" s="38">
        <v>0</v>
      </c>
      <c r="I745" s="30">
        <v>0</v>
      </c>
      <c r="M745" s="2">
        <v>485</v>
      </c>
    </row>
    <row r="746" spans="2:13" ht="12.75" hidden="1">
      <c r="B746" s="357"/>
      <c r="F746" s="54"/>
      <c r="H746" s="38">
        <v>0</v>
      </c>
      <c r="I746" s="30">
        <v>0</v>
      </c>
      <c r="M746" s="2">
        <v>485</v>
      </c>
    </row>
    <row r="747" spans="2:13" ht="12.75" hidden="1">
      <c r="B747" s="357"/>
      <c r="F747" s="54"/>
      <c r="H747" s="38">
        <v>0</v>
      </c>
      <c r="I747" s="30">
        <v>0</v>
      </c>
      <c r="M747" s="2">
        <v>485</v>
      </c>
    </row>
    <row r="748" spans="2:13" ht="12.75" hidden="1">
      <c r="B748" s="357"/>
      <c r="F748" s="54"/>
      <c r="H748" s="38">
        <v>0</v>
      </c>
      <c r="I748" s="30">
        <v>0</v>
      </c>
      <c r="M748" s="2">
        <v>485</v>
      </c>
    </row>
    <row r="749" spans="2:13" ht="12.75" hidden="1">
      <c r="B749" s="357"/>
      <c r="F749" s="54"/>
      <c r="H749" s="38">
        <v>0</v>
      </c>
      <c r="I749" s="30">
        <v>0</v>
      </c>
      <c r="M749" s="2">
        <v>485</v>
      </c>
    </row>
    <row r="750" spans="2:13" ht="12.75" hidden="1">
      <c r="B750" s="357"/>
      <c r="F750" s="54"/>
      <c r="H750" s="38">
        <v>0</v>
      </c>
      <c r="I750" s="30">
        <v>0</v>
      </c>
      <c r="M750" s="2">
        <v>485</v>
      </c>
    </row>
    <row r="751" spans="2:13" ht="12.75" hidden="1">
      <c r="B751" s="357"/>
      <c r="F751" s="54"/>
      <c r="H751" s="38">
        <v>0</v>
      </c>
      <c r="I751" s="30">
        <v>0</v>
      </c>
      <c r="M751" s="2">
        <v>485</v>
      </c>
    </row>
    <row r="752" spans="2:13" ht="12.75" hidden="1">
      <c r="B752" s="357"/>
      <c r="F752" s="54"/>
      <c r="H752" s="38">
        <v>0</v>
      </c>
      <c r="I752" s="30">
        <v>0</v>
      </c>
      <c r="M752" s="2">
        <v>485</v>
      </c>
    </row>
    <row r="753" spans="2:13" ht="12.75" hidden="1">
      <c r="B753" s="357"/>
      <c r="F753" s="54"/>
      <c r="H753" s="38">
        <v>0</v>
      </c>
      <c r="I753" s="30">
        <v>0</v>
      </c>
      <c r="M753" s="2">
        <v>485</v>
      </c>
    </row>
    <row r="754" spans="2:13" ht="12.75" hidden="1">
      <c r="B754" s="357"/>
      <c r="F754" s="54"/>
      <c r="H754" s="38">
        <v>0</v>
      </c>
      <c r="I754" s="30">
        <v>0</v>
      </c>
      <c r="M754" s="2">
        <v>485</v>
      </c>
    </row>
    <row r="755" spans="2:13" ht="12.75" hidden="1">
      <c r="B755" s="357"/>
      <c r="F755" s="54"/>
      <c r="H755" s="38">
        <v>0</v>
      </c>
      <c r="I755" s="30">
        <v>0</v>
      </c>
      <c r="M755" s="2">
        <v>485</v>
      </c>
    </row>
    <row r="756" spans="2:13" ht="12.75" hidden="1">
      <c r="B756" s="357"/>
      <c r="F756" s="54"/>
      <c r="H756" s="38">
        <v>0</v>
      </c>
      <c r="I756" s="30">
        <v>0</v>
      </c>
      <c r="M756" s="2">
        <v>485</v>
      </c>
    </row>
    <row r="757" spans="2:13" ht="12.75" hidden="1">
      <c r="B757" s="357"/>
      <c r="F757" s="54"/>
      <c r="H757" s="38">
        <v>0</v>
      </c>
      <c r="I757" s="30">
        <v>0</v>
      </c>
      <c r="M757" s="2">
        <v>485</v>
      </c>
    </row>
    <row r="758" spans="2:13" ht="12.75" hidden="1">
      <c r="B758" s="357"/>
      <c r="F758" s="54"/>
      <c r="H758" s="38">
        <v>0</v>
      </c>
      <c r="I758" s="30">
        <v>0</v>
      </c>
      <c r="M758" s="2">
        <v>485</v>
      </c>
    </row>
    <row r="759" spans="2:13" ht="12.75" hidden="1">
      <c r="B759" s="357"/>
      <c r="F759" s="54"/>
      <c r="H759" s="38">
        <v>0</v>
      </c>
      <c r="I759" s="30">
        <v>0</v>
      </c>
      <c r="M759" s="2">
        <v>485</v>
      </c>
    </row>
    <row r="760" spans="2:13" ht="12.75" hidden="1">
      <c r="B760" s="357"/>
      <c r="F760" s="54"/>
      <c r="H760" s="38">
        <v>0</v>
      </c>
      <c r="I760" s="30">
        <v>0</v>
      </c>
      <c r="M760" s="2">
        <v>485</v>
      </c>
    </row>
    <row r="761" spans="2:13" ht="12.75" hidden="1">
      <c r="B761" s="357"/>
      <c r="F761" s="54"/>
      <c r="H761" s="38">
        <v>0</v>
      </c>
      <c r="I761" s="30">
        <v>0</v>
      </c>
      <c r="M761" s="2">
        <v>485</v>
      </c>
    </row>
    <row r="762" spans="2:13" ht="12.75" hidden="1">
      <c r="B762" s="357"/>
      <c r="F762" s="54"/>
      <c r="H762" s="38">
        <v>0</v>
      </c>
      <c r="I762" s="30">
        <v>0</v>
      </c>
      <c r="M762" s="2">
        <v>485</v>
      </c>
    </row>
    <row r="763" spans="2:13" ht="12.75" hidden="1">
      <c r="B763" s="357"/>
      <c r="F763" s="54"/>
      <c r="H763" s="38">
        <v>0</v>
      </c>
      <c r="I763" s="30">
        <v>0</v>
      </c>
      <c r="M763" s="2">
        <v>485</v>
      </c>
    </row>
    <row r="764" spans="2:13" ht="12.75" hidden="1">
      <c r="B764" s="357"/>
      <c r="F764" s="54"/>
      <c r="H764" s="38">
        <v>0</v>
      </c>
      <c r="I764" s="30">
        <v>0</v>
      </c>
      <c r="M764" s="2">
        <v>485</v>
      </c>
    </row>
    <row r="765" spans="2:13" ht="12.75" hidden="1">
      <c r="B765" s="357"/>
      <c r="F765" s="54"/>
      <c r="H765" s="38">
        <v>0</v>
      </c>
      <c r="I765" s="30">
        <v>0</v>
      </c>
      <c r="M765" s="2">
        <v>485</v>
      </c>
    </row>
    <row r="766" spans="2:13" ht="12.75" hidden="1">
      <c r="B766" s="357"/>
      <c r="F766" s="54"/>
      <c r="H766" s="38">
        <v>0</v>
      </c>
      <c r="I766" s="30">
        <v>0</v>
      </c>
      <c r="M766" s="2">
        <v>485</v>
      </c>
    </row>
    <row r="767" spans="2:13" ht="12.75" hidden="1">
      <c r="B767" s="357"/>
      <c r="F767" s="54"/>
      <c r="H767" s="38">
        <v>0</v>
      </c>
      <c r="I767" s="30">
        <v>0</v>
      </c>
      <c r="M767" s="2">
        <v>485</v>
      </c>
    </row>
    <row r="768" spans="2:13" ht="12.75" hidden="1">
      <c r="B768" s="357"/>
      <c r="F768" s="54"/>
      <c r="H768" s="38">
        <v>0</v>
      </c>
      <c r="I768" s="30">
        <v>0</v>
      </c>
      <c r="M768" s="2">
        <v>485</v>
      </c>
    </row>
    <row r="769" spans="2:13" ht="12.75" hidden="1">
      <c r="B769" s="357"/>
      <c r="F769" s="54"/>
      <c r="H769" s="38">
        <v>0</v>
      </c>
      <c r="I769" s="30">
        <v>0</v>
      </c>
      <c r="M769" s="2">
        <v>485</v>
      </c>
    </row>
    <row r="770" spans="2:13" ht="12.75" hidden="1">
      <c r="B770" s="357"/>
      <c r="F770" s="54"/>
      <c r="H770" s="38">
        <v>0</v>
      </c>
      <c r="I770" s="30">
        <v>0</v>
      </c>
      <c r="M770" s="2">
        <v>485</v>
      </c>
    </row>
    <row r="771" spans="2:13" ht="12.75" hidden="1">
      <c r="B771" s="357"/>
      <c r="F771" s="54"/>
      <c r="H771" s="38">
        <v>0</v>
      </c>
      <c r="I771" s="30">
        <v>0</v>
      </c>
      <c r="M771" s="2">
        <v>485</v>
      </c>
    </row>
    <row r="772" spans="2:13" ht="12.75" hidden="1">
      <c r="B772" s="357"/>
      <c r="F772" s="54"/>
      <c r="H772" s="38">
        <v>0</v>
      </c>
      <c r="I772" s="30">
        <v>0</v>
      </c>
      <c r="M772" s="2">
        <v>485</v>
      </c>
    </row>
    <row r="773" spans="2:13" ht="12.75" hidden="1">
      <c r="B773" s="357"/>
      <c r="F773" s="54"/>
      <c r="H773" s="38">
        <v>0</v>
      </c>
      <c r="I773" s="30">
        <v>0</v>
      </c>
      <c r="M773" s="2">
        <v>485</v>
      </c>
    </row>
    <row r="774" spans="2:13" ht="12.75" hidden="1">
      <c r="B774" s="357"/>
      <c r="F774" s="54"/>
      <c r="H774" s="38">
        <v>0</v>
      </c>
      <c r="I774" s="30">
        <v>0</v>
      </c>
      <c r="M774" s="2">
        <v>485</v>
      </c>
    </row>
    <row r="775" spans="2:13" ht="12.75" hidden="1">
      <c r="B775" s="357"/>
      <c r="F775" s="54"/>
      <c r="H775" s="38">
        <v>0</v>
      </c>
      <c r="I775" s="30">
        <v>0</v>
      </c>
      <c r="M775" s="2">
        <v>485</v>
      </c>
    </row>
    <row r="776" spans="2:13" ht="12.75" hidden="1">
      <c r="B776" s="357"/>
      <c r="F776" s="54"/>
      <c r="H776" s="38">
        <v>0</v>
      </c>
      <c r="I776" s="30">
        <v>0</v>
      </c>
      <c r="M776" s="2">
        <v>485</v>
      </c>
    </row>
    <row r="777" spans="2:13" ht="12.75" hidden="1">
      <c r="B777" s="357"/>
      <c r="F777" s="54"/>
      <c r="H777" s="38">
        <v>0</v>
      </c>
      <c r="I777" s="30">
        <v>0</v>
      </c>
      <c r="M777" s="2">
        <v>485</v>
      </c>
    </row>
    <row r="778" spans="2:13" ht="12.75" hidden="1">
      <c r="B778" s="357"/>
      <c r="F778" s="54"/>
      <c r="H778" s="38">
        <v>0</v>
      </c>
      <c r="I778" s="30">
        <v>0</v>
      </c>
      <c r="M778" s="2">
        <v>485</v>
      </c>
    </row>
    <row r="779" spans="2:13" ht="12.75" hidden="1">
      <c r="B779" s="357"/>
      <c r="F779" s="54"/>
      <c r="H779" s="38">
        <v>0</v>
      </c>
      <c r="I779" s="30">
        <v>0</v>
      </c>
      <c r="M779" s="2">
        <v>485</v>
      </c>
    </row>
    <row r="780" spans="2:13" ht="12.75" hidden="1">
      <c r="B780" s="357"/>
      <c r="F780" s="54"/>
      <c r="H780" s="38">
        <v>0</v>
      </c>
      <c r="I780" s="30">
        <v>0</v>
      </c>
      <c r="M780" s="2">
        <v>485</v>
      </c>
    </row>
    <row r="781" spans="2:13" ht="12.75" hidden="1">
      <c r="B781" s="357"/>
      <c r="F781" s="54"/>
      <c r="H781" s="38">
        <v>0</v>
      </c>
      <c r="I781" s="30">
        <v>0</v>
      </c>
      <c r="M781" s="2">
        <v>485</v>
      </c>
    </row>
    <row r="782" spans="2:13" ht="12.75" hidden="1">
      <c r="B782" s="357"/>
      <c r="F782" s="54"/>
      <c r="H782" s="38">
        <v>0</v>
      </c>
      <c r="I782" s="30">
        <v>0</v>
      </c>
      <c r="M782" s="2">
        <v>485</v>
      </c>
    </row>
    <row r="783" spans="2:13" ht="12.75" hidden="1">
      <c r="B783" s="357"/>
      <c r="F783" s="54"/>
      <c r="H783" s="38">
        <v>0</v>
      </c>
      <c r="I783" s="30">
        <v>0</v>
      </c>
      <c r="M783" s="2">
        <v>485</v>
      </c>
    </row>
    <row r="784" spans="2:13" ht="12.75" hidden="1">
      <c r="B784" s="357"/>
      <c r="F784" s="54"/>
      <c r="H784" s="38">
        <v>0</v>
      </c>
      <c r="I784" s="30">
        <v>0</v>
      </c>
      <c r="M784" s="2">
        <v>485</v>
      </c>
    </row>
    <row r="785" spans="2:13" ht="12.75" hidden="1">
      <c r="B785" s="357"/>
      <c r="F785" s="54"/>
      <c r="H785" s="38">
        <v>0</v>
      </c>
      <c r="I785" s="30">
        <v>0</v>
      </c>
      <c r="M785" s="2">
        <v>485</v>
      </c>
    </row>
    <row r="786" spans="2:13" ht="12.75" hidden="1">
      <c r="B786" s="357"/>
      <c r="F786" s="54"/>
      <c r="H786" s="38">
        <v>0</v>
      </c>
      <c r="I786" s="30">
        <v>0</v>
      </c>
      <c r="M786" s="2">
        <v>485</v>
      </c>
    </row>
    <row r="787" spans="2:13" ht="12.75" hidden="1">
      <c r="B787" s="357"/>
      <c r="F787" s="54"/>
      <c r="H787" s="38">
        <v>0</v>
      </c>
      <c r="I787" s="30">
        <v>0</v>
      </c>
      <c r="M787" s="2">
        <v>485</v>
      </c>
    </row>
    <row r="788" spans="2:13" ht="12.75" hidden="1">
      <c r="B788" s="357"/>
      <c r="F788" s="54"/>
      <c r="H788" s="38">
        <v>0</v>
      </c>
      <c r="I788" s="30">
        <v>0</v>
      </c>
      <c r="M788" s="2">
        <v>485</v>
      </c>
    </row>
    <row r="789" spans="2:13" ht="12.75" hidden="1">
      <c r="B789" s="357"/>
      <c r="F789" s="54"/>
      <c r="H789" s="38">
        <v>0</v>
      </c>
      <c r="I789" s="30">
        <v>0</v>
      </c>
      <c r="M789" s="2">
        <v>485</v>
      </c>
    </row>
    <row r="790" spans="2:13" ht="12.75" hidden="1">
      <c r="B790" s="357"/>
      <c r="F790" s="54"/>
      <c r="H790" s="38">
        <v>0</v>
      </c>
      <c r="I790" s="30">
        <v>0</v>
      </c>
      <c r="M790" s="2">
        <v>485</v>
      </c>
    </row>
    <row r="791" spans="2:13" ht="12.75" hidden="1">
      <c r="B791" s="357"/>
      <c r="F791" s="54"/>
      <c r="H791" s="38">
        <v>0</v>
      </c>
      <c r="I791" s="30">
        <v>0</v>
      </c>
      <c r="M791" s="2">
        <v>485</v>
      </c>
    </row>
    <row r="792" spans="2:13" ht="12.75" hidden="1">
      <c r="B792" s="357"/>
      <c r="F792" s="54"/>
      <c r="H792" s="38">
        <v>0</v>
      </c>
      <c r="I792" s="30">
        <v>0</v>
      </c>
      <c r="M792" s="2">
        <v>485</v>
      </c>
    </row>
    <row r="793" spans="2:13" ht="12.75" hidden="1">
      <c r="B793" s="357"/>
      <c r="F793" s="54"/>
      <c r="H793" s="38">
        <v>0</v>
      </c>
      <c r="I793" s="30">
        <v>0</v>
      </c>
      <c r="M793" s="2">
        <v>485</v>
      </c>
    </row>
    <row r="794" spans="2:13" ht="12.75" hidden="1">
      <c r="B794" s="357"/>
      <c r="F794" s="54"/>
      <c r="H794" s="38">
        <v>0</v>
      </c>
      <c r="I794" s="30">
        <v>0</v>
      </c>
      <c r="M794" s="2">
        <v>485</v>
      </c>
    </row>
    <row r="795" spans="2:13" ht="12.75" hidden="1">
      <c r="B795" s="357"/>
      <c r="F795" s="54"/>
      <c r="H795" s="38">
        <v>0</v>
      </c>
      <c r="I795" s="30">
        <v>0</v>
      </c>
      <c r="M795" s="2">
        <v>485</v>
      </c>
    </row>
    <row r="796" spans="2:13" ht="12.75" hidden="1">
      <c r="B796" s="357"/>
      <c r="F796" s="54"/>
      <c r="H796" s="38">
        <v>0</v>
      </c>
      <c r="I796" s="30">
        <v>0</v>
      </c>
      <c r="M796" s="2">
        <v>485</v>
      </c>
    </row>
    <row r="797" spans="2:13" ht="12.75" hidden="1">
      <c r="B797" s="357"/>
      <c r="F797" s="54"/>
      <c r="H797" s="38">
        <v>0</v>
      </c>
      <c r="I797" s="30">
        <v>0</v>
      </c>
      <c r="M797" s="2">
        <v>485</v>
      </c>
    </row>
    <row r="798" spans="2:13" ht="12.75" hidden="1">
      <c r="B798" s="357"/>
      <c r="F798" s="54"/>
      <c r="H798" s="38">
        <v>0</v>
      </c>
      <c r="I798" s="30">
        <v>0</v>
      </c>
      <c r="M798" s="2">
        <v>485</v>
      </c>
    </row>
    <row r="799" spans="2:13" ht="12.75" hidden="1">
      <c r="B799" s="357"/>
      <c r="F799" s="54"/>
      <c r="H799" s="38">
        <v>0</v>
      </c>
      <c r="I799" s="30">
        <v>0</v>
      </c>
      <c r="M799" s="2">
        <v>485</v>
      </c>
    </row>
    <row r="800" spans="2:13" ht="12.75" hidden="1">
      <c r="B800" s="357"/>
      <c r="F800" s="54"/>
      <c r="H800" s="38">
        <v>0</v>
      </c>
      <c r="I800" s="30">
        <v>0</v>
      </c>
      <c r="M800" s="2">
        <v>485</v>
      </c>
    </row>
    <row r="801" spans="2:13" ht="12.75" hidden="1">
      <c r="B801" s="357"/>
      <c r="F801" s="54"/>
      <c r="H801" s="38">
        <v>0</v>
      </c>
      <c r="I801" s="30">
        <v>0</v>
      </c>
      <c r="M801" s="2">
        <v>485</v>
      </c>
    </row>
    <row r="802" spans="2:13" ht="12.75" hidden="1">
      <c r="B802" s="357"/>
      <c r="F802" s="54"/>
      <c r="H802" s="38">
        <v>0</v>
      </c>
      <c r="I802" s="30">
        <v>0</v>
      </c>
      <c r="M802" s="2">
        <v>485</v>
      </c>
    </row>
    <row r="803" spans="2:13" ht="12.75" hidden="1">
      <c r="B803" s="357"/>
      <c r="F803" s="54"/>
      <c r="H803" s="38">
        <v>0</v>
      </c>
      <c r="I803" s="30">
        <v>0</v>
      </c>
      <c r="M803" s="2">
        <v>485</v>
      </c>
    </row>
    <row r="804" spans="2:13" ht="12.75" hidden="1">
      <c r="B804" s="357"/>
      <c r="F804" s="54"/>
      <c r="H804" s="38">
        <v>0</v>
      </c>
      <c r="I804" s="30">
        <v>0</v>
      </c>
      <c r="M804" s="2">
        <v>485</v>
      </c>
    </row>
    <row r="805" spans="2:13" ht="12.75" hidden="1">
      <c r="B805" s="357"/>
      <c r="F805" s="54"/>
      <c r="H805" s="38">
        <v>0</v>
      </c>
      <c r="I805" s="30">
        <v>0</v>
      </c>
      <c r="M805" s="2">
        <v>485</v>
      </c>
    </row>
    <row r="806" spans="2:13" ht="12.75" hidden="1">
      <c r="B806" s="357"/>
      <c r="F806" s="54"/>
      <c r="H806" s="38">
        <v>0</v>
      </c>
      <c r="I806" s="30">
        <v>0</v>
      </c>
      <c r="M806" s="2">
        <v>485</v>
      </c>
    </row>
    <row r="807" spans="2:13" ht="12.75" hidden="1">
      <c r="B807" s="357"/>
      <c r="F807" s="54"/>
      <c r="H807" s="38">
        <v>0</v>
      </c>
      <c r="I807" s="30">
        <v>0</v>
      </c>
      <c r="M807" s="2">
        <v>485</v>
      </c>
    </row>
    <row r="808" spans="2:13" ht="12.75" hidden="1">
      <c r="B808" s="357"/>
      <c r="F808" s="54"/>
      <c r="H808" s="38">
        <v>0</v>
      </c>
      <c r="I808" s="30">
        <v>0</v>
      </c>
      <c r="M808" s="2">
        <v>485</v>
      </c>
    </row>
    <row r="809" spans="2:13" ht="12.75" hidden="1">
      <c r="B809" s="357"/>
      <c r="F809" s="54"/>
      <c r="H809" s="38">
        <v>0</v>
      </c>
      <c r="I809" s="30">
        <v>0</v>
      </c>
      <c r="M809" s="2">
        <v>485</v>
      </c>
    </row>
    <row r="810" spans="2:13" ht="12.75" hidden="1">
      <c r="B810" s="357"/>
      <c r="F810" s="54"/>
      <c r="H810" s="38">
        <v>0</v>
      </c>
      <c r="I810" s="30">
        <v>0</v>
      </c>
      <c r="M810" s="2">
        <v>485</v>
      </c>
    </row>
    <row r="811" spans="2:13" ht="12.75" hidden="1">
      <c r="B811" s="357"/>
      <c r="F811" s="54"/>
      <c r="H811" s="38">
        <v>0</v>
      </c>
      <c r="I811" s="30">
        <v>0</v>
      </c>
      <c r="M811" s="2">
        <v>485</v>
      </c>
    </row>
    <row r="812" spans="2:13" ht="12.75" hidden="1">
      <c r="B812" s="357"/>
      <c r="F812" s="54"/>
      <c r="H812" s="38">
        <v>0</v>
      </c>
      <c r="I812" s="30">
        <v>0</v>
      </c>
      <c r="M812" s="2">
        <v>485</v>
      </c>
    </row>
    <row r="813" spans="2:13" ht="12.75" hidden="1">
      <c r="B813" s="357"/>
      <c r="F813" s="54"/>
      <c r="H813" s="38">
        <v>0</v>
      </c>
      <c r="I813" s="30">
        <v>0</v>
      </c>
      <c r="M813" s="2">
        <v>485</v>
      </c>
    </row>
    <row r="814" spans="2:13" ht="12.75" hidden="1">
      <c r="B814" s="357"/>
      <c r="F814" s="54"/>
      <c r="H814" s="38">
        <v>0</v>
      </c>
      <c r="I814" s="30">
        <v>0</v>
      </c>
      <c r="M814" s="2">
        <v>485</v>
      </c>
    </row>
    <row r="815" spans="2:13" ht="12.75" hidden="1">
      <c r="B815" s="357"/>
      <c r="F815" s="54"/>
      <c r="H815" s="38">
        <v>0</v>
      </c>
      <c r="I815" s="30">
        <v>0</v>
      </c>
      <c r="M815" s="2">
        <v>485</v>
      </c>
    </row>
    <row r="816" spans="2:13" ht="12.75" hidden="1">
      <c r="B816" s="357"/>
      <c r="F816" s="54"/>
      <c r="H816" s="38">
        <v>0</v>
      </c>
      <c r="I816" s="30">
        <v>0</v>
      </c>
      <c r="M816" s="2">
        <v>485</v>
      </c>
    </row>
    <row r="817" spans="2:13" ht="12.75" hidden="1">
      <c r="B817" s="357"/>
      <c r="F817" s="54"/>
      <c r="H817" s="38">
        <v>0</v>
      </c>
      <c r="I817" s="30">
        <v>0</v>
      </c>
      <c r="M817" s="2">
        <v>485</v>
      </c>
    </row>
    <row r="818" spans="2:13" ht="12.75" hidden="1">
      <c r="B818" s="357"/>
      <c r="F818" s="54"/>
      <c r="H818" s="38">
        <v>0</v>
      </c>
      <c r="I818" s="30">
        <v>0</v>
      </c>
      <c r="M818" s="2">
        <v>485</v>
      </c>
    </row>
    <row r="819" spans="2:13" ht="12.75" hidden="1">
      <c r="B819" s="357"/>
      <c r="F819" s="54"/>
      <c r="H819" s="38">
        <v>0</v>
      </c>
      <c r="I819" s="30">
        <v>0</v>
      </c>
      <c r="M819" s="2">
        <v>485</v>
      </c>
    </row>
    <row r="820" spans="2:13" ht="12.75" hidden="1">
      <c r="B820" s="357"/>
      <c r="F820" s="54"/>
      <c r="H820" s="38">
        <v>0</v>
      </c>
      <c r="I820" s="30">
        <v>0</v>
      </c>
      <c r="M820" s="2">
        <v>485</v>
      </c>
    </row>
    <row r="821" spans="2:13" ht="12.75" hidden="1">
      <c r="B821" s="357"/>
      <c r="F821" s="54"/>
      <c r="H821" s="38">
        <v>0</v>
      </c>
      <c r="I821" s="30">
        <v>0</v>
      </c>
      <c r="M821" s="2">
        <v>485</v>
      </c>
    </row>
    <row r="822" spans="2:13" ht="12.75" hidden="1">
      <c r="B822" s="357"/>
      <c r="F822" s="54"/>
      <c r="H822" s="38">
        <v>0</v>
      </c>
      <c r="I822" s="30">
        <v>0</v>
      </c>
      <c r="M822" s="2">
        <v>485</v>
      </c>
    </row>
    <row r="823" spans="2:13" ht="12.75" hidden="1">
      <c r="B823" s="357"/>
      <c r="F823" s="54"/>
      <c r="H823" s="38">
        <v>0</v>
      </c>
      <c r="I823" s="30">
        <v>0</v>
      </c>
      <c r="M823" s="2">
        <v>485</v>
      </c>
    </row>
    <row r="824" spans="2:13" ht="12.75" hidden="1">
      <c r="B824" s="357"/>
      <c r="F824" s="54"/>
      <c r="H824" s="38">
        <v>0</v>
      </c>
      <c r="I824" s="30">
        <v>0</v>
      </c>
      <c r="M824" s="2">
        <v>485</v>
      </c>
    </row>
    <row r="825" spans="2:13" ht="12.75" hidden="1">
      <c r="B825" s="357"/>
      <c r="F825" s="54"/>
      <c r="H825" s="38">
        <v>0</v>
      </c>
      <c r="I825" s="30">
        <v>0</v>
      </c>
      <c r="M825" s="2">
        <v>485</v>
      </c>
    </row>
    <row r="826" spans="2:13" ht="12.75" hidden="1">
      <c r="B826" s="357"/>
      <c r="F826" s="54"/>
      <c r="H826" s="38">
        <v>0</v>
      </c>
      <c r="I826" s="30">
        <v>0</v>
      </c>
      <c r="M826" s="2">
        <v>485</v>
      </c>
    </row>
    <row r="827" spans="2:13" ht="12.75" hidden="1">
      <c r="B827" s="357"/>
      <c r="F827" s="54"/>
      <c r="H827" s="38">
        <v>0</v>
      </c>
      <c r="I827" s="30">
        <v>0</v>
      </c>
      <c r="M827" s="2">
        <v>485</v>
      </c>
    </row>
    <row r="828" spans="2:13" ht="12.75" hidden="1">
      <c r="B828" s="357"/>
      <c r="F828" s="54"/>
      <c r="H828" s="38">
        <v>0</v>
      </c>
      <c r="I828" s="30">
        <v>0</v>
      </c>
      <c r="M828" s="2">
        <v>485</v>
      </c>
    </row>
    <row r="829" spans="2:13" ht="12.75" hidden="1">
      <c r="B829" s="357"/>
      <c r="F829" s="54"/>
      <c r="H829" s="38">
        <v>0</v>
      </c>
      <c r="I829" s="30">
        <v>0</v>
      </c>
      <c r="M829" s="2">
        <v>485</v>
      </c>
    </row>
    <row r="830" spans="2:13" ht="12.75" hidden="1">
      <c r="B830" s="357"/>
      <c r="F830" s="54"/>
      <c r="H830" s="38">
        <v>0</v>
      </c>
      <c r="I830" s="30">
        <v>0</v>
      </c>
      <c r="M830" s="2">
        <v>485</v>
      </c>
    </row>
    <row r="831" spans="2:13" ht="12.75" hidden="1">
      <c r="B831" s="357"/>
      <c r="F831" s="54"/>
      <c r="H831" s="38">
        <v>0</v>
      </c>
      <c r="I831" s="30">
        <v>0</v>
      </c>
      <c r="M831" s="2">
        <v>485</v>
      </c>
    </row>
    <row r="832" spans="2:13" ht="12.75" hidden="1">
      <c r="B832" s="357"/>
      <c r="F832" s="54"/>
      <c r="H832" s="38">
        <v>0</v>
      </c>
      <c r="I832" s="30">
        <v>0</v>
      </c>
      <c r="M832" s="2">
        <v>485</v>
      </c>
    </row>
    <row r="833" spans="2:13" ht="12.75" hidden="1">
      <c r="B833" s="357"/>
      <c r="F833" s="54"/>
      <c r="H833" s="38">
        <v>0</v>
      </c>
      <c r="I833" s="30">
        <v>0</v>
      </c>
      <c r="M833" s="2">
        <v>485</v>
      </c>
    </row>
    <row r="834" spans="2:13" ht="12.75" hidden="1">
      <c r="B834" s="357"/>
      <c r="F834" s="54"/>
      <c r="H834" s="38">
        <v>0</v>
      </c>
      <c r="I834" s="30">
        <v>0</v>
      </c>
      <c r="M834" s="2">
        <v>485</v>
      </c>
    </row>
    <row r="835" spans="2:13" ht="12.75" hidden="1">
      <c r="B835" s="357"/>
      <c r="F835" s="54"/>
      <c r="H835" s="38">
        <v>0</v>
      </c>
      <c r="I835" s="30">
        <v>0</v>
      </c>
      <c r="M835" s="2">
        <v>485</v>
      </c>
    </row>
    <row r="836" spans="2:13" ht="12.75" hidden="1">
      <c r="B836" s="357"/>
      <c r="F836" s="54"/>
      <c r="H836" s="38">
        <v>0</v>
      </c>
      <c r="I836" s="30">
        <v>0</v>
      </c>
      <c r="M836" s="2">
        <v>485</v>
      </c>
    </row>
    <row r="837" spans="2:13" ht="12.75" hidden="1">
      <c r="B837" s="357"/>
      <c r="F837" s="54"/>
      <c r="H837" s="38">
        <v>0</v>
      </c>
      <c r="I837" s="30">
        <v>0</v>
      </c>
      <c r="M837" s="2">
        <v>485</v>
      </c>
    </row>
    <row r="838" spans="2:13" ht="12.75" hidden="1">
      <c r="B838" s="357"/>
      <c r="F838" s="54"/>
      <c r="H838" s="38">
        <v>0</v>
      </c>
      <c r="I838" s="30">
        <v>0</v>
      </c>
      <c r="M838" s="2">
        <v>485</v>
      </c>
    </row>
    <row r="839" spans="2:13" ht="12.75" hidden="1">
      <c r="B839" s="357"/>
      <c r="F839" s="54"/>
      <c r="H839" s="38">
        <v>0</v>
      </c>
      <c r="I839" s="30">
        <v>0</v>
      </c>
      <c r="M839" s="2">
        <v>485</v>
      </c>
    </row>
    <row r="840" spans="2:13" ht="12.75" hidden="1">
      <c r="B840" s="357"/>
      <c r="F840" s="54"/>
      <c r="H840" s="38">
        <v>0</v>
      </c>
      <c r="I840" s="30">
        <v>0</v>
      </c>
      <c r="M840" s="2">
        <v>485</v>
      </c>
    </row>
    <row r="841" spans="2:13" ht="12.75" hidden="1">
      <c r="B841" s="357"/>
      <c r="F841" s="54"/>
      <c r="H841" s="38">
        <v>0</v>
      </c>
      <c r="I841" s="30">
        <v>0</v>
      </c>
      <c r="M841" s="2">
        <v>485</v>
      </c>
    </row>
    <row r="842" spans="2:13" ht="12.75" hidden="1">
      <c r="B842" s="357"/>
      <c r="F842" s="54"/>
      <c r="H842" s="38">
        <v>0</v>
      </c>
      <c r="I842" s="30">
        <v>0</v>
      </c>
      <c r="M842" s="2">
        <v>485</v>
      </c>
    </row>
    <row r="843" spans="2:13" ht="12.75" hidden="1">
      <c r="B843" s="357"/>
      <c r="F843" s="54"/>
      <c r="H843" s="38">
        <v>0</v>
      </c>
      <c r="I843" s="30">
        <v>0</v>
      </c>
      <c r="M843" s="2">
        <v>485</v>
      </c>
    </row>
    <row r="844" spans="2:13" ht="12.75" hidden="1">
      <c r="B844" s="357"/>
      <c r="F844" s="54"/>
      <c r="H844" s="38">
        <v>0</v>
      </c>
      <c r="I844" s="30">
        <v>0</v>
      </c>
      <c r="M844" s="2">
        <v>485</v>
      </c>
    </row>
    <row r="845" spans="2:13" ht="12.75" hidden="1">
      <c r="B845" s="357"/>
      <c r="F845" s="54"/>
      <c r="H845" s="38">
        <v>0</v>
      </c>
      <c r="I845" s="30">
        <v>0</v>
      </c>
      <c r="M845" s="2">
        <v>485</v>
      </c>
    </row>
    <row r="846" spans="2:13" ht="12.75" hidden="1">
      <c r="B846" s="357"/>
      <c r="F846" s="54"/>
      <c r="H846" s="38">
        <v>0</v>
      </c>
      <c r="I846" s="30">
        <v>0</v>
      </c>
      <c r="M846" s="2">
        <v>485</v>
      </c>
    </row>
    <row r="847" spans="2:13" ht="12.75" hidden="1">
      <c r="B847" s="357"/>
      <c r="F847" s="54"/>
      <c r="H847" s="38">
        <v>0</v>
      </c>
      <c r="I847" s="30">
        <v>0</v>
      </c>
      <c r="M847" s="2">
        <v>485</v>
      </c>
    </row>
    <row r="848" spans="2:13" ht="12.75" hidden="1">
      <c r="B848" s="357"/>
      <c r="F848" s="54"/>
      <c r="H848" s="38">
        <v>0</v>
      </c>
      <c r="I848" s="30">
        <v>0</v>
      </c>
      <c r="M848" s="2">
        <v>485</v>
      </c>
    </row>
    <row r="849" spans="2:13" ht="12.75" hidden="1">
      <c r="B849" s="357"/>
      <c r="F849" s="54"/>
      <c r="H849" s="38">
        <v>0</v>
      </c>
      <c r="I849" s="30">
        <v>0</v>
      </c>
      <c r="M849" s="2">
        <v>485</v>
      </c>
    </row>
    <row r="850" spans="2:13" ht="12.75" hidden="1">
      <c r="B850" s="357"/>
      <c r="F850" s="54"/>
      <c r="H850" s="38">
        <v>0</v>
      </c>
      <c r="I850" s="30">
        <v>0</v>
      </c>
      <c r="M850" s="2">
        <v>485</v>
      </c>
    </row>
    <row r="851" spans="2:13" ht="12.75" hidden="1">
      <c r="B851" s="357"/>
      <c r="F851" s="54"/>
      <c r="H851" s="38">
        <v>0</v>
      </c>
      <c r="I851" s="30">
        <v>0</v>
      </c>
      <c r="M851" s="2">
        <v>485</v>
      </c>
    </row>
    <row r="852" spans="2:13" ht="12.75" hidden="1">
      <c r="B852" s="357"/>
      <c r="F852" s="54"/>
      <c r="H852" s="38">
        <v>0</v>
      </c>
      <c r="I852" s="30">
        <v>0</v>
      </c>
      <c r="M852" s="2">
        <v>485</v>
      </c>
    </row>
    <row r="853" spans="2:13" ht="12.75" hidden="1">
      <c r="B853" s="357"/>
      <c r="F853" s="54"/>
      <c r="H853" s="38">
        <v>0</v>
      </c>
      <c r="I853" s="30">
        <v>0</v>
      </c>
      <c r="M853" s="2">
        <v>485</v>
      </c>
    </row>
    <row r="854" spans="2:13" ht="12.75" hidden="1">
      <c r="B854" s="357"/>
      <c r="F854" s="54"/>
      <c r="H854" s="38">
        <v>0</v>
      </c>
      <c r="I854" s="30">
        <v>0</v>
      </c>
      <c r="M854" s="2">
        <v>485</v>
      </c>
    </row>
    <row r="855" spans="2:13" ht="12.75" hidden="1">
      <c r="B855" s="357"/>
      <c r="F855" s="54"/>
      <c r="H855" s="38">
        <v>0</v>
      </c>
      <c r="I855" s="30">
        <v>0</v>
      </c>
      <c r="M855" s="2">
        <v>485</v>
      </c>
    </row>
    <row r="856" spans="2:13" ht="12.75" hidden="1">
      <c r="B856" s="357"/>
      <c r="F856" s="54"/>
      <c r="H856" s="38">
        <v>0</v>
      </c>
      <c r="I856" s="30">
        <v>0</v>
      </c>
      <c r="M856" s="2">
        <v>485</v>
      </c>
    </row>
    <row r="857" spans="2:13" ht="12.75" hidden="1">
      <c r="B857" s="357"/>
      <c r="F857" s="54"/>
      <c r="H857" s="38">
        <v>0</v>
      </c>
      <c r="I857" s="30">
        <v>0</v>
      </c>
      <c r="M857" s="2">
        <v>485</v>
      </c>
    </row>
    <row r="858" spans="2:13" ht="12.75" hidden="1">
      <c r="B858" s="357"/>
      <c r="F858" s="54"/>
      <c r="H858" s="38">
        <v>0</v>
      </c>
      <c r="I858" s="30">
        <v>0</v>
      </c>
      <c r="M858" s="2">
        <v>485</v>
      </c>
    </row>
    <row r="859" spans="2:13" ht="12.75" hidden="1">
      <c r="B859" s="357"/>
      <c r="F859" s="54"/>
      <c r="H859" s="38">
        <v>0</v>
      </c>
      <c r="I859" s="30">
        <v>0</v>
      </c>
      <c r="M859" s="2">
        <v>485</v>
      </c>
    </row>
    <row r="860" spans="2:13" ht="12.75" hidden="1">
      <c r="B860" s="357"/>
      <c r="F860" s="54"/>
      <c r="H860" s="38">
        <v>0</v>
      </c>
      <c r="I860" s="30">
        <v>0</v>
      </c>
      <c r="M860" s="2">
        <v>485</v>
      </c>
    </row>
    <row r="861" spans="2:13" ht="12.75" hidden="1">
      <c r="B861" s="357"/>
      <c r="F861" s="54"/>
      <c r="H861" s="38">
        <v>0</v>
      </c>
      <c r="I861" s="30">
        <v>0</v>
      </c>
      <c r="M861" s="2">
        <v>485</v>
      </c>
    </row>
    <row r="862" spans="2:13" ht="12.75" hidden="1">
      <c r="B862" s="357"/>
      <c r="F862" s="54"/>
      <c r="H862" s="38">
        <v>0</v>
      </c>
      <c r="I862" s="30">
        <v>0</v>
      </c>
      <c r="M862" s="2">
        <v>485</v>
      </c>
    </row>
    <row r="863" spans="2:13" ht="12.75" hidden="1">
      <c r="B863" s="357"/>
      <c r="F863" s="54"/>
      <c r="H863" s="38">
        <v>0</v>
      </c>
      <c r="I863" s="30">
        <v>0</v>
      </c>
      <c r="M863" s="2">
        <v>485</v>
      </c>
    </row>
    <row r="864" spans="2:13" ht="12.75" hidden="1">
      <c r="B864" s="357"/>
      <c r="F864" s="54"/>
      <c r="H864" s="38">
        <v>0</v>
      </c>
      <c r="I864" s="30">
        <v>0</v>
      </c>
      <c r="M864" s="2">
        <v>485</v>
      </c>
    </row>
    <row r="865" spans="2:13" ht="12.75" hidden="1">
      <c r="B865" s="357"/>
      <c r="F865" s="54"/>
      <c r="H865" s="38">
        <v>0</v>
      </c>
      <c r="I865" s="30">
        <v>0</v>
      </c>
      <c r="M865" s="2">
        <v>485</v>
      </c>
    </row>
    <row r="866" spans="2:13" ht="12.75" hidden="1">
      <c r="B866" s="357"/>
      <c r="F866" s="54"/>
      <c r="H866" s="38">
        <v>0</v>
      </c>
      <c r="I866" s="30">
        <v>0</v>
      </c>
      <c r="M866" s="2">
        <v>485</v>
      </c>
    </row>
    <row r="867" spans="2:13" ht="12.75" hidden="1">
      <c r="B867" s="357"/>
      <c r="F867" s="54"/>
      <c r="H867" s="38">
        <v>0</v>
      </c>
      <c r="I867" s="30">
        <v>0</v>
      </c>
      <c r="M867" s="2">
        <v>485</v>
      </c>
    </row>
    <row r="868" spans="2:13" ht="12.75" hidden="1">
      <c r="B868" s="357"/>
      <c r="F868" s="54"/>
      <c r="H868" s="38">
        <v>0</v>
      </c>
      <c r="I868" s="30">
        <v>0</v>
      </c>
      <c r="M868" s="2">
        <v>485</v>
      </c>
    </row>
    <row r="869" spans="2:13" ht="12.75" hidden="1">
      <c r="B869" s="357"/>
      <c r="F869" s="54"/>
      <c r="H869" s="38">
        <v>0</v>
      </c>
      <c r="I869" s="30">
        <v>0</v>
      </c>
      <c r="M869" s="2">
        <v>485</v>
      </c>
    </row>
    <row r="870" spans="2:13" ht="12.75" hidden="1">
      <c r="B870" s="357"/>
      <c r="F870" s="54"/>
      <c r="H870" s="38">
        <v>0</v>
      </c>
      <c r="I870" s="30">
        <v>0</v>
      </c>
      <c r="M870" s="2">
        <v>485</v>
      </c>
    </row>
    <row r="871" spans="2:13" ht="12.75" hidden="1">
      <c r="B871" s="357"/>
      <c r="F871" s="54"/>
      <c r="H871" s="38">
        <v>0</v>
      </c>
      <c r="I871" s="30">
        <v>0</v>
      </c>
      <c r="M871" s="2">
        <v>485</v>
      </c>
    </row>
    <row r="872" spans="2:13" ht="12.75" hidden="1">
      <c r="B872" s="357"/>
      <c r="F872" s="54"/>
      <c r="H872" s="38">
        <v>0</v>
      </c>
      <c r="I872" s="30">
        <v>0</v>
      </c>
      <c r="M872" s="2">
        <v>485</v>
      </c>
    </row>
    <row r="873" spans="2:13" ht="12.75" hidden="1">
      <c r="B873" s="357"/>
      <c r="F873" s="54"/>
      <c r="H873" s="38">
        <v>0</v>
      </c>
      <c r="I873" s="30">
        <v>0</v>
      </c>
      <c r="M873" s="2">
        <v>485</v>
      </c>
    </row>
    <row r="874" spans="2:13" ht="12.75" hidden="1">
      <c r="B874" s="357"/>
      <c r="F874" s="54"/>
      <c r="H874" s="38">
        <v>0</v>
      </c>
      <c r="I874" s="30">
        <v>0</v>
      </c>
      <c r="M874" s="2">
        <v>485</v>
      </c>
    </row>
    <row r="875" spans="2:13" ht="12.75" hidden="1">
      <c r="B875" s="357"/>
      <c r="F875" s="54"/>
      <c r="H875" s="38">
        <v>0</v>
      </c>
      <c r="I875" s="30">
        <v>0</v>
      </c>
      <c r="M875" s="2">
        <v>485</v>
      </c>
    </row>
    <row r="876" spans="2:13" ht="12.75" hidden="1">
      <c r="B876" s="357"/>
      <c r="F876" s="54"/>
      <c r="H876" s="38">
        <v>0</v>
      </c>
      <c r="I876" s="30">
        <v>0</v>
      </c>
      <c r="M876" s="2">
        <v>485</v>
      </c>
    </row>
    <row r="877" spans="2:13" ht="12.75" hidden="1">
      <c r="B877" s="357"/>
      <c r="F877" s="54"/>
      <c r="H877" s="38">
        <v>0</v>
      </c>
      <c r="I877" s="30">
        <v>0</v>
      </c>
      <c r="M877" s="2">
        <v>485</v>
      </c>
    </row>
    <row r="878" spans="2:13" ht="12.75" hidden="1">
      <c r="B878" s="357"/>
      <c r="F878" s="54"/>
      <c r="H878" s="38">
        <v>0</v>
      </c>
      <c r="I878" s="30">
        <v>0</v>
      </c>
      <c r="M878" s="2">
        <v>485</v>
      </c>
    </row>
    <row r="879" spans="2:13" ht="12.75" hidden="1">
      <c r="B879" s="357"/>
      <c r="F879" s="54"/>
      <c r="H879" s="38">
        <v>0</v>
      </c>
      <c r="I879" s="30">
        <v>0</v>
      </c>
      <c r="M879" s="2">
        <v>485</v>
      </c>
    </row>
    <row r="880" spans="2:13" ht="12.75" hidden="1">
      <c r="B880" s="357"/>
      <c r="F880" s="54"/>
      <c r="H880" s="38">
        <v>0</v>
      </c>
      <c r="I880" s="30">
        <v>0</v>
      </c>
      <c r="M880" s="2">
        <v>485</v>
      </c>
    </row>
    <row r="881" spans="2:13" ht="12.75" hidden="1">
      <c r="B881" s="357"/>
      <c r="F881" s="54"/>
      <c r="H881" s="38">
        <v>0</v>
      </c>
      <c r="I881" s="30">
        <v>0</v>
      </c>
      <c r="M881" s="2">
        <v>485</v>
      </c>
    </row>
    <row r="882" spans="2:13" ht="12.75" hidden="1">
      <c r="B882" s="357"/>
      <c r="F882" s="54"/>
      <c r="H882" s="38">
        <v>0</v>
      </c>
      <c r="I882" s="30">
        <v>0</v>
      </c>
      <c r="M882" s="2">
        <v>485</v>
      </c>
    </row>
    <row r="883" spans="2:13" ht="12.75" hidden="1">
      <c r="B883" s="357"/>
      <c r="F883" s="54"/>
      <c r="H883" s="38">
        <v>0</v>
      </c>
      <c r="I883" s="30">
        <v>0</v>
      </c>
      <c r="M883" s="2">
        <v>485</v>
      </c>
    </row>
    <row r="884" spans="2:13" ht="12.75" hidden="1">
      <c r="B884" s="357"/>
      <c r="F884" s="54"/>
      <c r="H884" s="38">
        <v>0</v>
      </c>
      <c r="I884" s="30">
        <v>0</v>
      </c>
      <c r="M884" s="2">
        <v>485</v>
      </c>
    </row>
    <row r="885" spans="2:13" ht="12.75" hidden="1">
      <c r="B885" s="357"/>
      <c r="F885" s="54"/>
      <c r="H885" s="38">
        <v>0</v>
      </c>
      <c r="I885" s="30">
        <v>0</v>
      </c>
      <c r="M885" s="2">
        <v>485</v>
      </c>
    </row>
    <row r="886" spans="2:13" ht="12.75" hidden="1">
      <c r="B886" s="357"/>
      <c r="F886" s="54"/>
      <c r="H886" s="38">
        <v>0</v>
      </c>
      <c r="I886" s="30">
        <v>0</v>
      </c>
      <c r="M886" s="2">
        <v>485</v>
      </c>
    </row>
    <row r="887" spans="2:13" ht="12.75" hidden="1">
      <c r="B887" s="357"/>
      <c r="F887" s="54"/>
      <c r="H887" s="38">
        <v>0</v>
      </c>
      <c r="I887" s="30">
        <v>0</v>
      </c>
      <c r="M887" s="2">
        <v>485</v>
      </c>
    </row>
    <row r="888" spans="2:13" ht="12.75" hidden="1">
      <c r="B888" s="357"/>
      <c r="F888" s="54"/>
      <c r="H888" s="38">
        <v>0</v>
      </c>
      <c r="I888" s="30">
        <v>0</v>
      </c>
      <c r="M888" s="2">
        <v>485</v>
      </c>
    </row>
    <row r="889" spans="2:13" ht="12.75" hidden="1">
      <c r="B889" s="357"/>
      <c r="F889" s="54"/>
      <c r="H889" s="38">
        <v>0</v>
      </c>
      <c r="I889" s="30">
        <v>0</v>
      </c>
      <c r="M889" s="2">
        <v>485</v>
      </c>
    </row>
    <row r="890" spans="2:13" ht="12.75" hidden="1">
      <c r="B890" s="357"/>
      <c r="F890" s="54"/>
      <c r="H890" s="38">
        <v>0</v>
      </c>
      <c r="I890" s="30">
        <v>0</v>
      </c>
      <c r="M890" s="2">
        <v>485</v>
      </c>
    </row>
    <row r="891" spans="2:13" ht="12.75" hidden="1">
      <c r="B891" s="357"/>
      <c r="F891" s="54"/>
      <c r="H891" s="38">
        <v>0</v>
      </c>
      <c r="I891" s="30">
        <v>0</v>
      </c>
      <c r="M891" s="2">
        <v>485</v>
      </c>
    </row>
    <row r="892" spans="2:13" ht="12.75" hidden="1">
      <c r="B892" s="357"/>
      <c r="F892" s="54"/>
      <c r="H892" s="38">
        <v>0</v>
      </c>
      <c r="I892" s="30">
        <v>0</v>
      </c>
      <c r="M892" s="2">
        <v>485</v>
      </c>
    </row>
    <row r="893" spans="2:13" ht="12.75" hidden="1">
      <c r="B893" s="357"/>
      <c r="F893" s="54"/>
      <c r="H893" s="38">
        <v>0</v>
      </c>
      <c r="I893" s="30">
        <v>0</v>
      </c>
      <c r="M893" s="2">
        <v>485</v>
      </c>
    </row>
    <row r="894" spans="2:13" ht="12.75" hidden="1">
      <c r="B894" s="357"/>
      <c r="F894" s="54"/>
      <c r="H894" s="38">
        <v>0</v>
      </c>
      <c r="I894" s="30">
        <v>0</v>
      </c>
      <c r="M894" s="2">
        <v>485</v>
      </c>
    </row>
    <row r="895" spans="2:13" ht="12.75" hidden="1">
      <c r="B895" s="357"/>
      <c r="F895" s="54"/>
      <c r="H895" s="38">
        <v>0</v>
      </c>
      <c r="I895" s="30">
        <v>0</v>
      </c>
      <c r="M895" s="2">
        <v>485</v>
      </c>
    </row>
    <row r="896" spans="2:13" ht="12.75" hidden="1">
      <c r="B896" s="357"/>
      <c r="F896" s="54"/>
      <c r="H896" s="38">
        <v>0</v>
      </c>
      <c r="I896" s="30">
        <v>0</v>
      </c>
      <c r="M896" s="2">
        <v>485</v>
      </c>
    </row>
    <row r="897" spans="2:13" ht="12.75" hidden="1">
      <c r="B897" s="357"/>
      <c r="F897" s="54"/>
      <c r="H897" s="38">
        <v>0</v>
      </c>
      <c r="I897" s="30">
        <v>0</v>
      </c>
      <c r="M897" s="2">
        <v>485</v>
      </c>
    </row>
    <row r="898" spans="2:13" ht="12.75" hidden="1">
      <c r="B898" s="357"/>
      <c r="F898" s="54"/>
      <c r="H898" s="38">
        <v>0</v>
      </c>
      <c r="I898" s="30">
        <v>0</v>
      </c>
      <c r="M898" s="2">
        <v>485</v>
      </c>
    </row>
    <row r="899" spans="2:13" ht="12.75" hidden="1">
      <c r="B899" s="357"/>
      <c r="F899" s="54"/>
      <c r="H899" s="38">
        <v>0</v>
      </c>
      <c r="I899" s="30">
        <v>0</v>
      </c>
      <c r="M899" s="2">
        <v>485</v>
      </c>
    </row>
    <row r="900" spans="2:13" ht="12.75" hidden="1">
      <c r="B900" s="357"/>
      <c r="F900" s="54"/>
      <c r="H900" s="38">
        <v>0</v>
      </c>
      <c r="I900" s="30">
        <v>0</v>
      </c>
      <c r="M900" s="2">
        <v>485</v>
      </c>
    </row>
    <row r="901" spans="2:13" ht="12.75" hidden="1">
      <c r="B901" s="357"/>
      <c r="F901" s="54"/>
      <c r="H901" s="38">
        <v>0</v>
      </c>
      <c r="I901" s="30">
        <v>0</v>
      </c>
      <c r="M901" s="2">
        <v>485</v>
      </c>
    </row>
    <row r="902" spans="2:13" ht="12.75" hidden="1">
      <c r="B902" s="357"/>
      <c r="F902" s="54"/>
      <c r="H902" s="38">
        <v>0</v>
      </c>
      <c r="I902" s="30">
        <v>0</v>
      </c>
      <c r="M902" s="2">
        <v>485</v>
      </c>
    </row>
    <row r="903" spans="2:13" ht="12.75" hidden="1">
      <c r="B903" s="357"/>
      <c r="F903" s="54"/>
      <c r="H903" s="38">
        <v>0</v>
      </c>
      <c r="I903" s="30">
        <v>0</v>
      </c>
      <c r="M903" s="2">
        <v>485</v>
      </c>
    </row>
    <row r="904" spans="2:13" ht="12.75" hidden="1">
      <c r="B904" s="357"/>
      <c r="F904" s="54"/>
      <c r="H904" s="38">
        <v>0</v>
      </c>
      <c r="I904" s="30">
        <v>0</v>
      </c>
      <c r="M904" s="2">
        <v>485</v>
      </c>
    </row>
    <row r="905" spans="2:13" ht="12.75" hidden="1">
      <c r="B905" s="357"/>
      <c r="F905" s="54"/>
      <c r="H905" s="38">
        <v>0</v>
      </c>
      <c r="I905" s="30">
        <v>0</v>
      </c>
      <c r="M905" s="2">
        <v>485</v>
      </c>
    </row>
    <row r="906" spans="2:13" ht="12.75" hidden="1">
      <c r="B906" s="357"/>
      <c r="F906" s="54"/>
      <c r="H906" s="38">
        <v>0</v>
      </c>
      <c r="I906" s="30">
        <v>0</v>
      </c>
      <c r="M906" s="2">
        <v>485</v>
      </c>
    </row>
    <row r="907" spans="2:13" ht="12.75" hidden="1">
      <c r="B907" s="357"/>
      <c r="F907" s="54"/>
      <c r="H907" s="38">
        <v>0</v>
      </c>
      <c r="I907" s="30">
        <v>0</v>
      </c>
      <c r="M907" s="2">
        <v>485</v>
      </c>
    </row>
    <row r="908" spans="2:13" ht="12.75" hidden="1">
      <c r="B908" s="357"/>
      <c r="F908" s="54"/>
      <c r="H908" s="38">
        <v>0</v>
      </c>
      <c r="I908" s="30">
        <v>0</v>
      </c>
      <c r="M908" s="2">
        <v>485</v>
      </c>
    </row>
    <row r="909" spans="2:13" ht="12.75" hidden="1">
      <c r="B909" s="357"/>
      <c r="F909" s="54"/>
      <c r="H909" s="38">
        <v>0</v>
      </c>
      <c r="I909" s="30">
        <v>0</v>
      </c>
      <c r="M909" s="2">
        <v>485</v>
      </c>
    </row>
    <row r="910" spans="2:13" ht="12.75" hidden="1">
      <c r="B910" s="357"/>
      <c r="F910" s="54"/>
      <c r="H910" s="38">
        <v>0</v>
      </c>
      <c r="I910" s="30">
        <v>0</v>
      </c>
      <c r="M910" s="2">
        <v>485</v>
      </c>
    </row>
    <row r="911" spans="2:13" ht="12.75" hidden="1">
      <c r="B911" s="357"/>
      <c r="F911" s="54"/>
      <c r="H911" s="38">
        <v>0</v>
      </c>
      <c r="I911" s="30">
        <v>0</v>
      </c>
      <c r="M911" s="2">
        <v>485</v>
      </c>
    </row>
    <row r="912" spans="2:13" ht="12.75" hidden="1">
      <c r="B912" s="357"/>
      <c r="F912" s="54"/>
      <c r="H912" s="38">
        <v>0</v>
      </c>
      <c r="I912" s="30">
        <v>0</v>
      </c>
      <c r="M912" s="2">
        <v>485</v>
      </c>
    </row>
    <row r="913" spans="2:13" ht="12.75" hidden="1">
      <c r="B913" s="357"/>
      <c r="F913" s="54"/>
      <c r="H913" s="38">
        <v>0</v>
      </c>
      <c r="I913" s="30">
        <v>0</v>
      </c>
      <c r="M913" s="2">
        <v>485</v>
      </c>
    </row>
    <row r="914" spans="2:13" ht="12.75" hidden="1">
      <c r="B914" s="357"/>
      <c r="F914" s="54"/>
      <c r="H914" s="38">
        <v>0</v>
      </c>
      <c r="I914" s="30">
        <v>0</v>
      </c>
      <c r="M914" s="2">
        <v>485</v>
      </c>
    </row>
    <row r="915" spans="2:13" ht="12.75" hidden="1">
      <c r="B915" s="357"/>
      <c r="F915" s="54"/>
      <c r="H915" s="38">
        <v>0</v>
      </c>
      <c r="I915" s="30">
        <v>0</v>
      </c>
      <c r="M915" s="2">
        <v>485</v>
      </c>
    </row>
    <row r="916" spans="2:13" ht="12.75" hidden="1">
      <c r="B916" s="357"/>
      <c r="F916" s="54"/>
      <c r="H916" s="38">
        <v>0</v>
      </c>
      <c r="I916" s="30">
        <v>0</v>
      </c>
      <c r="M916" s="2">
        <v>485</v>
      </c>
    </row>
    <row r="917" spans="2:13" ht="12.75" hidden="1">
      <c r="B917" s="357"/>
      <c r="F917" s="54"/>
      <c r="H917" s="38">
        <v>0</v>
      </c>
      <c r="I917" s="30">
        <v>0</v>
      </c>
      <c r="M917" s="2">
        <v>485</v>
      </c>
    </row>
    <row r="918" spans="2:13" ht="12.75" hidden="1">
      <c r="B918" s="357"/>
      <c r="F918" s="54"/>
      <c r="H918" s="38">
        <v>0</v>
      </c>
      <c r="I918" s="30">
        <v>0</v>
      </c>
      <c r="M918" s="2">
        <v>485</v>
      </c>
    </row>
    <row r="919" spans="2:13" ht="12.75" hidden="1">
      <c r="B919" s="357"/>
      <c r="F919" s="54"/>
      <c r="H919" s="38">
        <v>0</v>
      </c>
      <c r="I919" s="30">
        <v>0</v>
      </c>
      <c r="M919" s="2">
        <v>485</v>
      </c>
    </row>
    <row r="920" spans="2:13" ht="12.75" hidden="1">
      <c r="B920" s="357"/>
      <c r="F920" s="54"/>
      <c r="H920" s="38">
        <v>0</v>
      </c>
      <c r="I920" s="30">
        <v>0</v>
      </c>
      <c r="M920" s="2">
        <v>485</v>
      </c>
    </row>
    <row r="921" spans="2:13" ht="12.75" hidden="1">
      <c r="B921" s="357"/>
      <c r="F921" s="54"/>
      <c r="H921" s="38">
        <v>0</v>
      </c>
      <c r="I921" s="30">
        <v>0</v>
      </c>
      <c r="M921" s="2">
        <v>485</v>
      </c>
    </row>
    <row r="922" spans="2:13" ht="12.75" hidden="1">
      <c r="B922" s="357"/>
      <c r="F922" s="54"/>
      <c r="H922" s="38">
        <v>0</v>
      </c>
      <c r="I922" s="30">
        <v>0</v>
      </c>
      <c r="M922" s="2">
        <v>485</v>
      </c>
    </row>
    <row r="923" spans="2:13" ht="12.75" hidden="1">
      <c r="B923" s="357"/>
      <c r="F923" s="54"/>
      <c r="H923" s="38">
        <v>0</v>
      </c>
      <c r="I923" s="30">
        <v>0</v>
      </c>
      <c r="M923" s="2">
        <v>485</v>
      </c>
    </row>
    <row r="924" spans="2:13" ht="12.75" hidden="1">
      <c r="B924" s="357"/>
      <c r="F924" s="54"/>
      <c r="H924" s="38">
        <v>0</v>
      </c>
      <c r="I924" s="30">
        <v>0</v>
      </c>
      <c r="M924" s="2">
        <v>485</v>
      </c>
    </row>
    <row r="925" spans="2:13" ht="12.75" hidden="1">
      <c r="B925" s="357"/>
      <c r="F925" s="54"/>
      <c r="H925" s="38">
        <v>0</v>
      </c>
      <c r="I925" s="30">
        <v>0</v>
      </c>
      <c r="M925" s="2">
        <v>485</v>
      </c>
    </row>
    <row r="926" spans="2:13" ht="12.75" hidden="1">
      <c r="B926" s="357"/>
      <c r="F926" s="54"/>
      <c r="H926" s="38">
        <v>0</v>
      </c>
      <c r="I926" s="30">
        <v>0</v>
      </c>
      <c r="M926" s="2">
        <v>485</v>
      </c>
    </row>
    <row r="927" spans="2:13" ht="12.75" hidden="1">
      <c r="B927" s="357"/>
      <c r="F927" s="54"/>
      <c r="H927" s="38">
        <v>0</v>
      </c>
      <c r="I927" s="30">
        <v>0</v>
      </c>
      <c r="M927" s="2">
        <v>485</v>
      </c>
    </row>
    <row r="928" spans="2:13" ht="12.75" hidden="1">
      <c r="B928" s="357"/>
      <c r="F928" s="54"/>
      <c r="H928" s="38">
        <v>0</v>
      </c>
      <c r="I928" s="30">
        <v>0</v>
      </c>
      <c r="M928" s="2">
        <v>485</v>
      </c>
    </row>
    <row r="929" spans="2:13" ht="12.75" hidden="1">
      <c r="B929" s="357"/>
      <c r="F929" s="54"/>
      <c r="H929" s="38">
        <v>0</v>
      </c>
      <c r="I929" s="30">
        <v>0</v>
      </c>
      <c r="M929" s="2">
        <v>485</v>
      </c>
    </row>
    <row r="930" spans="2:13" ht="12.75" hidden="1">
      <c r="B930" s="357"/>
      <c r="F930" s="54"/>
      <c r="H930" s="38">
        <v>0</v>
      </c>
      <c r="I930" s="30">
        <v>0</v>
      </c>
      <c r="M930" s="2">
        <v>485</v>
      </c>
    </row>
    <row r="931" spans="2:13" ht="12.75" hidden="1">
      <c r="B931" s="357"/>
      <c r="F931" s="54"/>
      <c r="H931" s="38">
        <v>0</v>
      </c>
      <c r="I931" s="30">
        <v>0</v>
      </c>
      <c r="M931" s="2">
        <v>485</v>
      </c>
    </row>
    <row r="932" spans="2:13" ht="12.75" hidden="1">
      <c r="B932" s="357"/>
      <c r="F932" s="54"/>
      <c r="H932" s="38">
        <v>0</v>
      </c>
      <c r="I932" s="30">
        <v>0</v>
      </c>
      <c r="M932" s="2">
        <v>485</v>
      </c>
    </row>
    <row r="933" spans="2:13" ht="12.75" hidden="1">
      <c r="B933" s="357"/>
      <c r="F933" s="54"/>
      <c r="H933" s="38">
        <v>0</v>
      </c>
      <c r="I933" s="30">
        <v>0</v>
      </c>
      <c r="M933" s="2">
        <v>485</v>
      </c>
    </row>
    <row r="934" spans="2:13" ht="12.75" hidden="1">
      <c r="B934" s="357"/>
      <c r="F934" s="54"/>
      <c r="H934" s="38">
        <v>0</v>
      </c>
      <c r="I934" s="30">
        <v>0</v>
      </c>
      <c r="M934" s="2">
        <v>485</v>
      </c>
    </row>
    <row r="935" spans="2:13" ht="12.75" hidden="1">
      <c r="B935" s="357"/>
      <c r="F935" s="54"/>
      <c r="H935" s="38">
        <v>0</v>
      </c>
      <c r="I935" s="30">
        <v>0</v>
      </c>
      <c r="M935" s="2">
        <v>485</v>
      </c>
    </row>
    <row r="936" spans="2:13" ht="12.75" hidden="1">
      <c r="B936" s="357"/>
      <c r="F936" s="54"/>
      <c r="H936" s="38">
        <v>0</v>
      </c>
      <c r="I936" s="30">
        <v>0</v>
      </c>
      <c r="M936" s="2">
        <v>485</v>
      </c>
    </row>
    <row r="937" spans="2:13" ht="12.75" hidden="1">
      <c r="B937" s="357"/>
      <c r="F937" s="54"/>
      <c r="H937" s="38">
        <v>0</v>
      </c>
      <c r="I937" s="30">
        <v>0</v>
      </c>
      <c r="M937" s="2">
        <v>485</v>
      </c>
    </row>
    <row r="938" spans="2:13" ht="12.75" hidden="1">
      <c r="B938" s="357"/>
      <c r="F938" s="54"/>
      <c r="H938" s="38">
        <v>0</v>
      </c>
      <c r="I938" s="30">
        <v>0</v>
      </c>
      <c r="M938" s="2">
        <v>485</v>
      </c>
    </row>
    <row r="939" spans="2:13" ht="12.75" hidden="1">
      <c r="B939" s="357"/>
      <c r="F939" s="54"/>
      <c r="H939" s="38">
        <v>0</v>
      </c>
      <c r="I939" s="30">
        <v>0</v>
      </c>
      <c r="M939" s="2">
        <v>485</v>
      </c>
    </row>
    <row r="940" spans="2:13" ht="12.75" hidden="1">
      <c r="B940" s="357"/>
      <c r="F940" s="54"/>
      <c r="H940" s="38">
        <v>0</v>
      </c>
      <c r="I940" s="30">
        <v>0</v>
      </c>
      <c r="M940" s="2">
        <v>485</v>
      </c>
    </row>
    <row r="941" spans="2:13" ht="12.75" hidden="1">
      <c r="B941" s="357"/>
      <c r="F941" s="54"/>
      <c r="H941" s="38">
        <v>0</v>
      </c>
      <c r="I941" s="30">
        <v>0</v>
      </c>
      <c r="M941" s="2">
        <v>485</v>
      </c>
    </row>
    <row r="942" spans="2:13" ht="12.75" hidden="1">
      <c r="B942" s="357"/>
      <c r="F942" s="54"/>
      <c r="H942" s="38">
        <v>0</v>
      </c>
      <c r="I942" s="30">
        <v>0</v>
      </c>
      <c r="M942" s="2">
        <v>485</v>
      </c>
    </row>
    <row r="943" spans="2:13" ht="12.75" hidden="1">
      <c r="B943" s="357"/>
      <c r="F943" s="54"/>
      <c r="H943" s="38">
        <v>0</v>
      </c>
      <c r="I943" s="30">
        <v>0</v>
      </c>
      <c r="M943" s="2">
        <v>485</v>
      </c>
    </row>
    <row r="944" spans="2:13" ht="12.75" hidden="1">
      <c r="B944" s="357"/>
      <c r="F944" s="54"/>
      <c r="H944" s="38">
        <v>0</v>
      </c>
      <c r="I944" s="30">
        <v>0</v>
      </c>
      <c r="M944" s="2">
        <v>485</v>
      </c>
    </row>
    <row r="945" spans="2:13" ht="12.75" hidden="1">
      <c r="B945" s="357"/>
      <c r="F945" s="54"/>
      <c r="H945" s="38">
        <v>0</v>
      </c>
      <c r="I945" s="30">
        <v>0</v>
      </c>
      <c r="M945" s="2">
        <v>485</v>
      </c>
    </row>
    <row r="946" spans="2:13" ht="12.75" hidden="1">
      <c r="B946" s="357"/>
      <c r="F946" s="54"/>
      <c r="H946" s="38">
        <v>0</v>
      </c>
      <c r="I946" s="30">
        <v>0</v>
      </c>
      <c r="M946" s="2">
        <v>485</v>
      </c>
    </row>
    <row r="947" spans="2:13" ht="12.75" hidden="1">
      <c r="B947" s="357"/>
      <c r="F947" s="54"/>
      <c r="H947" s="38">
        <v>0</v>
      </c>
      <c r="I947" s="30">
        <v>0</v>
      </c>
      <c r="M947" s="2">
        <v>485</v>
      </c>
    </row>
    <row r="948" spans="2:13" ht="12.75" hidden="1">
      <c r="B948" s="357"/>
      <c r="F948" s="54"/>
      <c r="H948" s="38">
        <v>0</v>
      </c>
      <c r="I948" s="30">
        <v>0</v>
      </c>
      <c r="M948" s="2">
        <v>485</v>
      </c>
    </row>
    <row r="949" spans="2:13" ht="12.75" hidden="1">
      <c r="B949" s="357"/>
      <c r="F949" s="54"/>
      <c r="H949" s="38">
        <v>0</v>
      </c>
      <c r="I949" s="30">
        <v>0</v>
      </c>
      <c r="M949" s="2">
        <v>485</v>
      </c>
    </row>
    <row r="950" spans="2:13" ht="12.75" hidden="1">
      <c r="B950" s="357"/>
      <c r="F950" s="54"/>
      <c r="H950" s="38">
        <v>0</v>
      </c>
      <c r="I950" s="30">
        <v>0</v>
      </c>
      <c r="M950" s="2">
        <v>485</v>
      </c>
    </row>
    <row r="951" spans="2:13" ht="12.75" hidden="1">
      <c r="B951" s="357"/>
      <c r="F951" s="54"/>
      <c r="H951" s="38">
        <v>0</v>
      </c>
      <c r="I951" s="30">
        <v>0</v>
      </c>
      <c r="M951" s="2">
        <v>485</v>
      </c>
    </row>
    <row r="952" spans="2:13" ht="12.75" hidden="1">
      <c r="B952" s="357"/>
      <c r="F952" s="54"/>
      <c r="H952" s="38">
        <v>0</v>
      </c>
      <c r="I952" s="30">
        <v>0</v>
      </c>
      <c r="M952" s="2">
        <v>485</v>
      </c>
    </row>
    <row r="953" spans="2:13" ht="12.75" hidden="1">
      <c r="B953" s="357"/>
      <c r="F953" s="54"/>
      <c r="H953" s="38">
        <v>0</v>
      </c>
      <c r="I953" s="30">
        <v>0</v>
      </c>
      <c r="M953" s="2">
        <v>485</v>
      </c>
    </row>
    <row r="954" spans="2:13" ht="12.75" hidden="1">
      <c r="B954" s="357"/>
      <c r="F954" s="54"/>
      <c r="H954" s="38">
        <v>0</v>
      </c>
      <c r="I954" s="30">
        <v>0</v>
      </c>
      <c r="M954" s="2">
        <v>485</v>
      </c>
    </row>
    <row r="955" spans="2:13" ht="12.75" hidden="1">
      <c r="B955" s="357"/>
      <c r="F955" s="54"/>
      <c r="H955" s="38">
        <v>0</v>
      </c>
      <c r="I955" s="30">
        <v>0</v>
      </c>
      <c r="M955" s="2">
        <v>485</v>
      </c>
    </row>
    <row r="956" spans="2:13" ht="12.75" hidden="1">
      <c r="B956" s="357"/>
      <c r="F956" s="54"/>
      <c r="H956" s="38">
        <v>0</v>
      </c>
      <c r="I956" s="30">
        <v>0</v>
      </c>
      <c r="M956" s="2">
        <v>485</v>
      </c>
    </row>
    <row r="957" spans="2:13" ht="12.75" hidden="1">
      <c r="B957" s="357"/>
      <c r="F957" s="54"/>
      <c r="H957" s="38">
        <v>0</v>
      </c>
      <c r="I957" s="30">
        <v>0</v>
      </c>
      <c r="M957" s="2">
        <v>485</v>
      </c>
    </row>
    <row r="958" spans="2:13" ht="12.75" hidden="1">
      <c r="B958" s="357"/>
      <c r="F958" s="54"/>
      <c r="H958" s="38">
        <v>0</v>
      </c>
      <c r="I958" s="30">
        <v>0</v>
      </c>
      <c r="M958" s="2">
        <v>485</v>
      </c>
    </row>
    <row r="959" spans="2:13" ht="12.75" hidden="1">
      <c r="B959" s="357"/>
      <c r="F959" s="54"/>
      <c r="H959" s="38">
        <v>0</v>
      </c>
      <c r="I959" s="30">
        <v>0</v>
      </c>
      <c r="M959" s="2">
        <v>485</v>
      </c>
    </row>
    <row r="960" spans="2:13" ht="12.75" hidden="1">
      <c r="B960" s="357"/>
      <c r="F960" s="54"/>
      <c r="H960" s="38">
        <v>0</v>
      </c>
      <c r="I960" s="30">
        <v>0</v>
      </c>
      <c r="M960" s="2">
        <v>485</v>
      </c>
    </row>
    <row r="961" spans="2:13" ht="12.75" hidden="1">
      <c r="B961" s="357"/>
      <c r="F961" s="54"/>
      <c r="H961" s="38">
        <v>0</v>
      </c>
      <c r="I961" s="30">
        <v>0</v>
      </c>
      <c r="M961" s="2">
        <v>485</v>
      </c>
    </row>
    <row r="962" spans="2:13" ht="12.75" hidden="1">
      <c r="B962" s="357"/>
      <c r="F962" s="54"/>
      <c r="H962" s="38">
        <v>0</v>
      </c>
      <c r="I962" s="30">
        <v>0</v>
      </c>
      <c r="M962" s="2">
        <v>485</v>
      </c>
    </row>
    <row r="963" spans="2:13" ht="12.75" hidden="1">
      <c r="B963" s="357"/>
      <c r="F963" s="54"/>
      <c r="H963" s="38">
        <v>0</v>
      </c>
      <c r="I963" s="30">
        <v>0</v>
      </c>
      <c r="M963" s="2">
        <v>485</v>
      </c>
    </row>
    <row r="964" spans="2:13" ht="13.5" hidden="1" thickBot="1">
      <c r="B964" s="364"/>
      <c r="F964" s="54"/>
      <c r="H964" s="38">
        <v>0</v>
      </c>
      <c r="I964" s="30">
        <v>0</v>
      </c>
      <c r="M964" s="2">
        <v>485</v>
      </c>
    </row>
    <row r="965" spans="2:13" ht="13.5" hidden="1" thickBot="1">
      <c r="B965" s="365">
        <f>SUM(B7:B964)</f>
        <v>24223984</v>
      </c>
      <c r="F965" s="54"/>
      <c r="H965" s="38">
        <v>0</v>
      </c>
      <c r="I965" s="30">
        <v>0</v>
      </c>
      <c r="M965" s="2">
        <v>485</v>
      </c>
    </row>
    <row r="966" spans="2:13" ht="12.75" hidden="1">
      <c r="B966" s="366"/>
      <c r="F966" s="54"/>
      <c r="H966" s="38">
        <v>0</v>
      </c>
      <c r="I966" s="30">
        <v>0</v>
      </c>
      <c r="M966" s="2">
        <v>485</v>
      </c>
    </row>
    <row r="967" spans="1:13" ht="13.5" hidden="1" thickBot="1">
      <c r="A967" s="3"/>
      <c r="B967" s="365"/>
      <c r="C967" s="3"/>
      <c r="D967" s="3"/>
      <c r="E967" s="3"/>
      <c r="F967" s="101"/>
      <c r="G967" s="36"/>
      <c r="H967" s="38">
        <v>0</v>
      </c>
      <c r="I967" s="30">
        <v>0</v>
      </c>
      <c r="M967" s="2">
        <v>485</v>
      </c>
    </row>
    <row r="968" spans="2:13" ht="12.75" hidden="1">
      <c r="B968" s="357"/>
      <c r="F968" s="54"/>
      <c r="H968" s="38">
        <v>0</v>
      </c>
      <c r="I968" s="30">
        <v>0</v>
      </c>
      <c r="M968" s="2">
        <v>485</v>
      </c>
    </row>
    <row r="969" spans="2:13" ht="12.75" hidden="1">
      <c r="B969" s="357">
        <v>0</v>
      </c>
      <c r="C969" s="1" t="s">
        <v>0</v>
      </c>
      <c r="E969" s="1" t="s">
        <v>2</v>
      </c>
      <c r="F969" s="54"/>
      <c r="H969" s="38">
        <v>0</v>
      </c>
      <c r="I969" s="30">
        <v>0</v>
      </c>
      <c r="M969" s="2">
        <v>485</v>
      </c>
    </row>
    <row r="970" spans="2:13" ht="12.75" hidden="1">
      <c r="B970" s="357">
        <v>0</v>
      </c>
      <c r="C970" s="1" t="s">
        <v>1</v>
      </c>
      <c r="E970" s="1" t="s">
        <v>2</v>
      </c>
      <c r="F970" s="54"/>
      <c r="H970" s="38">
        <v>0</v>
      </c>
      <c r="I970" s="30">
        <v>0</v>
      </c>
      <c r="M970" s="2">
        <v>485</v>
      </c>
    </row>
    <row r="971" spans="2:13" ht="12.75" hidden="1">
      <c r="B971" s="357"/>
      <c r="F971" s="54"/>
      <c r="H971" s="38">
        <v>0</v>
      </c>
      <c r="I971" s="30">
        <v>0</v>
      </c>
      <c r="M971" s="2">
        <v>485</v>
      </c>
    </row>
    <row r="972" spans="2:13" ht="12.75" hidden="1">
      <c r="B972" s="357"/>
      <c r="F972" s="54"/>
      <c r="H972" s="38">
        <v>0</v>
      </c>
      <c r="I972" s="30">
        <v>0</v>
      </c>
      <c r="M972" s="2">
        <v>485</v>
      </c>
    </row>
    <row r="973" spans="2:13" ht="12.75" hidden="1">
      <c r="B973" s="357">
        <v>0</v>
      </c>
      <c r="F973" s="54"/>
      <c r="H973" s="38">
        <v>0</v>
      </c>
      <c r="I973" s="30">
        <v>0</v>
      </c>
      <c r="M973" s="2">
        <v>485</v>
      </c>
    </row>
    <row r="974" spans="2:13" ht="12.75" hidden="1">
      <c r="B974" s="357">
        <v>0</v>
      </c>
      <c r="F974" s="54"/>
      <c r="H974" s="38">
        <v>0</v>
      </c>
      <c r="I974" s="30">
        <v>0</v>
      </c>
      <c r="M974" s="2">
        <v>485</v>
      </c>
    </row>
    <row r="975" spans="2:13" ht="12.75" hidden="1">
      <c r="B975" s="357">
        <v>0</v>
      </c>
      <c r="F975" s="54"/>
      <c r="H975" s="38">
        <v>0</v>
      </c>
      <c r="I975" s="30">
        <v>0</v>
      </c>
      <c r="M975" s="2">
        <v>485</v>
      </c>
    </row>
    <row r="976" spans="2:13" ht="12.75" hidden="1">
      <c r="B976" s="357">
        <v>0</v>
      </c>
      <c r="F976" s="54"/>
      <c r="H976" s="38">
        <v>0</v>
      </c>
      <c r="I976" s="30">
        <v>0</v>
      </c>
      <c r="M976" s="2">
        <v>485</v>
      </c>
    </row>
    <row r="977" spans="2:13" ht="12.75" hidden="1">
      <c r="B977" s="357">
        <v>0</v>
      </c>
      <c r="F977" s="54"/>
      <c r="H977" s="38">
        <v>0</v>
      </c>
      <c r="I977" s="30">
        <v>0</v>
      </c>
      <c r="M977" s="2">
        <v>485</v>
      </c>
    </row>
    <row r="978" spans="2:13" ht="12.75" hidden="1">
      <c r="B978" s="357">
        <v>0</v>
      </c>
      <c r="F978" s="54"/>
      <c r="H978" s="38">
        <v>0</v>
      </c>
      <c r="I978" s="30">
        <v>0</v>
      </c>
      <c r="M978" s="2">
        <v>485</v>
      </c>
    </row>
    <row r="979" spans="2:13" ht="12.75" hidden="1">
      <c r="B979" s="357">
        <v>0</v>
      </c>
      <c r="F979" s="54"/>
      <c r="H979" s="38">
        <v>0</v>
      </c>
      <c r="I979" s="30">
        <v>0</v>
      </c>
      <c r="M979" s="2">
        <v>485</v>
      </c>
    </row>
    <row r="980" spans="2:13" ht="12.75" hidden="1">
      <c r="B980" s="357">
        <v>0</v>
      </c>
      <c r="F980" s="54"/>
      <c r="H980" s="38">
        <v>0</v>
      </c>
      <c r="I980" s="30">
        <v>0</v>
      </c>
      <c r="M980" s="2">
        <v>485</v>
      </c>
    </row>
    <row r="981" spans="2:13" ht="12.75" hidden="1">
      <c r="B981" s="357">
        <v>0</v>
      </c>
      <c r="F981" s="54"/>
      <c r="H981" s="38">
        <v>0</v>
      </c>
      <c r="I981" s="30">
        <v>0</v>
      </c>
      <c r="M981" s="2">
        <v>485</v>
      </c>
    </row>
    <row r="982" spans="2:13" ht="12.75" hidden="1">
      <c r="B982" s="357">
        <v>0</v>
      </c>
      <c r="F982" s="54"/>
      <c r="H982" s="38">
        <v>0</v>
      </c>
      <c r="I982" s="30">
        <v>0</v>
      </c>
      <c r="M982" s="2">
        <v>485</v>
      </c>
    </row>
    <row r="983" spans="2:13" ht="12.75" hidden="1">
      <c r="B983" s="357">
        <v>0</v>
      </c>
      <c r="F983" s="54"/>
      <c r="H983" s="38">
        <v>0</v>
      </c>
      <c r="I983" s="30">
        <v>0</v>
      </c>
      <c r="M983" s="2">
        <v>485</v>
      </c>
    </row>
    <row r="984" spans="2:13" ht="12.75" hidden="1">
      <c r="B984" s="357">
        <v>0</v>
      </c>
      <c r="F984" s="54"/>
      <c r="H984" s="38">
        <v>0</v>
      </c>
      <c r="I984" s="30">
        <v>0</v>
      </c>
      <c r="M984" s="2">
        <v>485</v>
      </c>
    </row>
    <row r="985" spans="2:13" ht="12.75" hidden="1">
      <c r="B985" s="357">
        <v>0</v>
      </c>
      <c r="F985" s="54"/>
      <c r="H985" s="38">
        <v>0</v>
      </c>
      <c r="I985" s="30">
        <v>0</v>
      </c>
      <c r="M985" s="2">
        <v>485</v>
      </c>
    </row>
    <row r="986" spans="2:13" ht="12.75" hidden="1">
      <c r="B986" s="357">
        <v>0</v>
      </c>
      <c r="F986" s="54"/>
      <c r="H986" s="38">
        <v>0</v>
      </c>
      <c r="I986" s="30">
        <v>0</v>
      </c>
      <c r="M986" s="2">
        <v>485</v>
      </c>
    </row>
    <row r="987" spans="2:13" ht="12.75" hidden="1">
      <c r="B987" s="357"/>
      <c r="F987" s="54"/>
      <c r="H987" s="38">
        <v>0</v>
      </c>
      <c r="I987" s="30">
        <v>0</v>
      </c>
      <c r="M987" s="2">
        <v>485</v>
      </c>
    </row>
    <row r="988" spans="2:13" ht="13.5" hidden="1" thickBot="1">
      <c r="B988" s="365"/>
      <c r="F988" s="54"/>
      <c r="H988" s="38">
        <v>0</v>
      </c>
      <c r="I988" s="30">
        <v>0</v>
      </c>
      <c r="M988" s="2">
        <v>485</v>
      </c>
    </row>
    <row r="989" spans="2:13" ht="13.5" hidden="1" thickBot="1">
      <c r="B989" s="367"/>
      <c r="F989" s="54"/>
      <c r="H989" s="38">
        <v>0</v>
      </c>
      <c r="I989" s="30">
        <v>0</v>
      </c>
      <c r="M989" s="2">
        <v>485</v>
      </c>
    </row>
    <row r="990" spans="2:13" ht="12.75">
      <c r="B990" s="357"/>
      <c r="F990" s="54"/>
      <c r="H990" s="38">
        <v>0</v>
      </c>
      <c r="I990" s="30">
        <v>0</v>
      </c>
      <c r="M990" s="2">
        <v>485</v>
      </c>
    </row>
    <row r="991" spans="2:13" ht="12.75">
      <c r="B991" s="357"/>
      <c r="F991" s="54"/>
      <c r="H991" s="38">
        <v>0</v>
      </c>
      <c r="I991" s="30">
        <v>0</v>
      </c>
      <c r="M991" s="2">
        <v>485</v>
      </c>
    </row>
    <row r="992" spans="2:13" ht="12.75">
      <c r="B992" s="357"/>
      <c r="F992" s="54"/>
      <c r="H992" s="38">
        <v>0</v>
      </c>
      <c r="I992" s="30">
        <v>0</v>
      </c>
      <c r="M992" s="2">
        <v>485</v>
      </c>
    </row>
    <row r="993" spans="2:13" ht="12.75">
      <c r="B993" s="357"/>
      <c r="F993" s="54"/>
      <c r="H993" s="38">
        <v>0</v>
      </c>
      <c r="I993" s="30">
        <v>0</v>
      </c>
      <c r="M993" s="2">
        <v>485</v>
      </c>
    </row>
    <row r="994" spans="1:13" ht="13.5" thickBot="1">
      <c r="A994" s="69"/>
      <c r="B994" s="356">
        <f>+B997+B1053</f>
        <v>474400</v>
      </c>
      <c r="C994" s="69"/>
      <c r="D994" s="79" t="s">
        <v>19</v>
      </c>
      <c r="E994" s="72"/>
      <c r="F994" s="73"/>
      <c r="G994" s="74"/>
      <c r="H994" s="75">
        <v>0</v>
      </c>
      <c r="I994" s="76">
        <f>+B994/M994</f>
        <v>978.1443298969073</v>
      </c>
      <c r="J994" s="77"/>
      <c r="K994" s="77"/>
      <c r="L994" s="77"/>
      <c r="M994" s="2">
        <v>485</v>
      </c>
    </row>
    <row r="995" spans="2:13" ht="12.75">
      <c r="B995" s="357"/>
      <c r="D995" s="20"/>
      <c r="F995" s="54"/>
      <c r="H995" s="8">
        <f>H994-B995</f>
        <v>0</v>
      </c>
      <c r="I995" s="30">
        <f>+B995/M995</f>
        <v>0</v>
      </c>
      <c r="M995" s="2">
        <v>485</v>
      </c>
    </row>
    <row r="996" spans="2:13" ht="12.75">
      <c r="B996" s="357"/>
      <c r="D996" s="20"/>
      <c r="F996" s="54"/>
      <c r="H996" s="8">
        <f>H995-B996</f>
        <v>0</v>
      </c>
      <c r="I996" s="30">
        <f>+B996/M996</f>
        <v>0</v>
      </c>
      <c r="M996" s="2">
        <v>485</v>
      </c>
    </row>
    <row r="997" spans="1:13" s="88" customFormat="1" ht="12.75">
      <c r="A997" s="19"/>
      <c r="B997" s="358">
        <f>+B1005+B1010+B1021+B1028+B1037+B1043+B1047</f>
        <v>164400</v>
      </c>
      <c r="C997" s="82" t="s">
        <v>120</v>
      </c>
      <c r="D997" s="83" t="s">
        <v>117</v>
      </c>
      <c r="E997" s="82" t="s">
        <v>30</v>
      </c>
      <c r="F997" s="84" t="s">
        <v>107</v>
      </c>
      <c r="G997" s="85" t="s">
        <v>63</v>
      </c>
      <c r="H997" s="86"/>
      <c r="I997" s="87">
        <f>+B997/M997</f>
        <v>338.96907216494844</v>
      </c>
      <c r="J997" s="87"/>
      <c r="K997" s="87"/>
      <c r="M997" s="2">
        <v>485</v>
      </c>
    </row>
    <row r="998" spans="2:13" ht="12.75">
      <c r="B998" s="357"/>
      <c r="F998" s="54"/>
      <c r="M998" s="2">
        <v>485</v>
      </c>
    </row>
    <row r="999" spans="1:13" s="23" customFormat="1" ht="12.75">
      <c r="A999" s="20"/>
      <c r="B999" s="359">
        <v>3000</v>
      </c>
      <c r="C999" s="20" t="s">
        <v>33</v>
      </c>
      <c r="D999" s="20" t="s">
        <v>242</v>
      </c>
      <c r="E999" s="20" t="s">
        <v>243</v>
      </c>
      <c r="F999" s="91" t="s">
        <v>244</v>
      </c>
      <c r="G999" s="39" t="s">
        <v>102</v>
      </c>
      <c r="H999" s="38">
        <f>H998-B999</f>
        <v>-3000</v>
      </c>
      <c r="I999" s="92">
        <v>6</v>
      </c>
      <c r="K999" s="23" t="s">
        <v>33</v>
      </c>
      <c r="L999" s="23">
        <v>7</v>
      </c>
      <c r="M999" s="2">
        <v>485</v>
      </c>
    </row>
    <row r="1000" spans="1:13" s="23" customFormat="1" ht="12.75">
      <c r="A1000" s="20"/>
      <c r="B1000" s="359">
        <v>3000</v>
      </c>
      <c r="C1000" s="20" t="s">
        <v>33</v>
      </c>
      <c r="D1000" s="20" t="s">
        <v>242</v>
      </c>
      <c r="E1000" s="20" t="s">
        <v>243</v>
      </c>
      <c r="F1000" s="91" t="s">
        <v>245</v>
      </c>
      <c r="G1000" s="39" t="s">
        <v>123</v>
      </c>
      <c r="H1000" s="38">
        <f>H999-B1000</f>
        <v>-6000</v>
      </c>
      <c r="I1000" s="92">
        <v>6</v>
      </c>
      <c r="K1000" s="23" t="s">
        <v>33</v>
      </c>
      <c r="L1000" s="23">
        <v>7</v>
      </c>
      <c r="M1000" s="2">
        <v>485</v>
      </c>
    </row>
    <row r="1001" spans="1:13" s="23" customFormat="1" ht="12.75">
      <c r="A1001" s="20"/>
      <c r="B1001" s="359">
        <v>3000</v>
      </c>
      <c r="C1001" s="20" t="s">
        <v>33</v>
      </c>
      <c r="D1001" s="20" t="s">
        <v>242</v>
      </c>
      <c r="E1001" s="20" t="s">
        <v>243</v>
      </c>
      <c r="F1001" s="91" t="s">
        <v>246</v>
      </c>
      <c r="G1001" s="39" t="s">
        <v>125</v>
      </c>
      <c r="H1001" s="38">
        <f>H1000-B1001</f>
        <v>-9000</v>
      </c>
      <c r="I1001" s="92">
        <v>6</v>
      </c>
      <c r="K1001" s="23" t="s">
        <v>33</v>
      </c>
      <c r="L1001" s="23">
        <v>7</v>
      </c>
      <c r="M1001" s="2">
        <v>485</v>
      </c>
    </row>
    <row r="1002" spans="1:13" s="23" customFormat="1" ht="12.75">
      <c r="A1002" s="20"/>
      <c r="B1002" s="359">
        <v>2500</v>
      </c>
      <c r="C1002" s="20" t="s">
        <v>33</v>
      </c>
      <c r="D1002" s="20" t="s">
        <v>242</v>
      </c>
      <c r="E1002" s="20" t="s">
        <v>243</v>
      </c>
      <c r="F1002" s="91" t="s">
        <v>247</v>
      </c>
      <c r="G1002" s="39" t="s">
        <v>127</v>
      </c>
      <c r="H1002" s="38">
        <f>H1001-B1002</f>
        <v>-11500</v>
      </c>
      <c r="I1002" s="92">
        <v>5</v>
      </c>
      <c r="K1002" s="23" t="s">
        <v>33</v>
      </c>
      <c r="L1002" s="23">
        <v>7</v>
      </c>
      <c r="M1002" s="2">
        <v>485</v>
      </c>
    </row>
    <row r="1003" spans="1:13" s="23" customFormat="1" ht="12.75">
      <c r="A1003" s="1"/>
      <c r="B1003" s="357">
        <v>2500</v>
      </c>
      <c r="C1003" s="20" t="s">
        <v>33</v>
      </c>
      <c r="D1003" s="1" t="s">
        <v>242</v>
      </c>
      <c r="E1003" s="1" t="s">
        <v>248</v>
      </c>
      <c r="F1003" s="54" t="s">
        <v>249</v>
      </c>
      <c r="G1003" s="35" t="s">
        <v>125</v>
      </c>
      <c r="H1003" s="8">
        <v>-427500</v>
      </c>
      <c r="I1003" s="30">
        <v>5</v>
      </c>
      <c r="J1003"/>
      <c r="K1003" t="s">
        <v>33</v>
      </c>
      <c r="L1003">
        <v>7</v>
      </c>
      <c r="M1003" s="2">
        <v>485</v>
      </c>
    </row>
    <row r="1004" spans="1:13" s="23" customFormat="1" ht="12.75">
      <c r="A1004" s="1"/>
      <c r="B1004" s="357">
        <v>2500</v>
      </c>
      <c r="C1004" s="20" t="s">
        <v>33</v>
      </c>
      <c r="D1004" s="1" t="s">
        <v>242</v>
      </c>
      <c r="E1004" s="1" t="s">
        <v>250</v>
      </c>
      <c r="F1004" s="54" t="s">
        <v>251</v>
      </c>
      <c r="G1004" s="35" t="s">
        <v>125</v>
      </c>
      <c r="H1004" s="8">
        <v>-432500</v>
      </c>
      <c r="I1004" s="30">
        <v>5</v>
      </c>
      <c r="J1004"/>
      <c r="K1004" t="s">
        <v>33</v>
      </c>
      <c r="L1004">
        <v>7</v>
      </c>
      <c r="M1004" s="2">
        <v>485</v>
      </c>
    </row>
    <row r="1005" spans="1:13" s="88" customFormat="1" ht="12.75">
      <c r="A1005" s="19"/>
      <c r="B1005" s="358">
        <f>SUM(B999:B1004)</f>
        <v>16500</v>
      </c>
      <c r="C1005" s="19" t="s">
        <v>33</v>
      </c>
      <c r="D1005" s="19"/>
      <c r="E1005" s="19"/>
      <c r="F1005" s="90"/>
      <c r="G1005" s="26"/>
      <c r="H1005" s="89">
        <v>0</v>
      </c>
      <c r="I1005" s="87">
        <f>+B1005/M1005</f>
        <v>34.02061855670103</v>
      </c>
      <c r="M1005" s="2">
        <v>485</v>
      </c>
    </row>
    <row r="1006" spans="1:13" s="23" customFormat="1" ht="12.75">
      <c r="A1006" s="20"/>
      <c r="B1006" s="359"/>
      <c r="C1006" s="20"/>
      <c r="D1006" s="20"/>
      <c r="E1006" s="20"/>
      <c r="F1006" s="91"/>
      <c r="G1006" s="39"/>
      <c r="H1006" s="8">
        <v>0</v>
      </c>
      <c r="I1006" s="30">
        <f>+B1006/M1006</f>
        <v>0</v>
      </c>
      <c r="M1006" s="2">
        <v>485</v>
      </c>
    </row>
    <row r="1007" spans="1:13" s="23" customFormat="1" ht="12.75">
      <c r="A1007" s="20"/>
      <c r="B1007" s="359"/>
      <c r="C1007" s="20"/>
      <c r="D1007" s="20"/>
      <c r="E1007" s="20"/>
      <c r="F1007" s="91"/>
      <c r="G1007" s="39"/>
      <c r="H1007" s="8">
        <v>0</v>
      </c>
      <c r="I1007" s="30">
        <f>+B1007/M1007</f>
        <v>0</v>
      </c>
      <c r="M1007" s="2">
        <v>485</v>
      </c>
    </row>
    <row r="1008" spans="2:13" ht="12.75">
      <c r="B1008" s="359">
        <v>3000</v>
      </c>
      <c r="C1008" s="20" t="s">
        <v>39</v>
      </c>
      <c r="D1008" s="20" t="s">
        <v>19</v>
      </c>
      <c r="E1008" s="44" t="s">
        <v>40</v>
      </c>
      <c r="F1008" s="54" t="s">
        <v>252</v>
      </c>
      <c r="G1008" s="45" t="s">
        <v>123</v>
      </c>
      <c r="H1008" s="8">
        <f>H1007-B1008</f>
        <v>-3000</v>
      </c>
      <c r="I1008" s="30">
        <f>+B1008/M1008</f>
        <v>6.185567010309279</v>
      </c>
      <c r="K1008" t="s">
        <v>253</v>
      </c>
      <c r="L1008">
        <v>7</v>
      </c>
      <c r="M1008" s="2">
        <v>485</v>
      </c>
    </row>
    <row r="1009" spans="2:13" ht="12.75">
      <c r="B1009" s="357">
        <v>3000</v>
      </c>
      <c r="C1009" s="1" t="s">
        <v>113</v>
      </c>
      <c r="D1009" s="20" t="s">
        <v>19</v>
      </c>
      <c r="E1009" s="1" t="s">
        <v>40</v>
      </c>
      <c r="F1009" s="54" t="s">
        <v>254</v>
      </c>
      <c r="G1009" s="35" t="s">
        <v>127</v>
      </c>
      <c r="H1009" s="8">
        <f>H1008-B1009</f>
        <v>-6000</v>
      </c>
      <c r="I1009" s="30">
        <f>+B1009/M1009</f>
        <v>6.185567010309279</v>
      </c>
      <c r="K1009" t="s">
        <v>253</v>
      </c>
      <c r="L1009">
        <v>7</v>
      </c>
      <c r="M1009" s="2">
        <v>485</v>
      </c>
    </row>
    <row r="1010" spans="1:13" s="88" customFormat="1" ht="12.75">
      <c r="A1010" s="19"/>
      <c r="B1010" s="358">
        <f>SUM(B1008:B1009)</f>
        <v>6000</v>
      </c>
      <c r="C1010" s="19" t="s">
        <v>255</v>
      </c>
      <c r="D1010" s="19"/>
      <c r="E1010" s="19"/>
      <c r="F1010" s="90"/>
      <c r="G1010" s="26"/>
      <c r="H1010" s="89"/>
      <c r="I1010" s="28"/>
      <c r="M1010" s="2">
        <v>485</v>
      </c>
    </row>
    <row r="1011" spans="2:13" ht="12.75">
      <c r="B1011" s="357"/>
      <c r="F1011" s="54"/>
      <c r="H1011" s="8">
        <f>H1010-B1011</f>
        <v>0</v>
      </c>
      <c r="I1011" s="30">
        <f>+B1011/M1011</f>
        <v>0</v>
      </c>
      <c r="M1011" s="2">
        <v>485</v>
      </c>
    </row>
    <row r="1012" spans="2:13" ht="12.75">
      <c r="B1012" s="357"/>
      <c r="F1012" s="54"/>
      <c r="H1012" s="8">
        <f>H1011-B1012</f>
        <v>0</v>
      </c>
      <c r="I1012" s="30">
        <f>+B1012/M1012</f>
        <v>0</v>
      </c>
      <c r="M1012" s="2">
        <v>485</v>
      </c>
    </row>
    <row r="1013" spans="1:13" ht="12.75">
      <c r="A1013" s="20"/>
      <c r="B1013" s="359">
        <v>1900</v>
      </c>
      <c r="C1013" s="20" t="s">
        <v>52</v>
      </c>
      <c r="D1013" s="20" t="s">
        <v>19</v>
      </c>
      <c r="E1013" s="20" t="s">
        <v>53</v>
      </c>
      <c r="F1013" s="54" t="s">
        <v>256</v>
      </c>
      <c r="G1013" s="39" t="s">
        <v>123</v>
      </c>
      <c r="H1013" s="8">
        <v>-11900</v>
      </c>
      <c r="I1013" s="30">
        <v>3.8</v>
      </c>
      <c r="J1013" s="23"/>
      <c r="K1013" t="s">
        <v>253</v>
      </c>
      <c r="L1013">
        <v>7</v>
      </c>
      <c r="M1013" s="2">
        <v>485</v>
      </c>
    </row>
    <row r="1014" spans="2:13" ht="12.75">
      <c r="B1014" s="357">
        <v>2000</v>
      </c>
      <c r="C1014" s="1" t="s">
        <v>52</v>
      </c>
      <c r="D1014" s="20" t="s">
        <v>19</v>
      </c>
      <c r="E1014" s="1" t="s">
        <v>53</v>
      </c>
      <c r="F1014" s="54" t="s">
        <v>256</v>
      </c>
      <c r="G1014" s="35" t="s">
        <v>125</v>
      </c>
      <c r="H1014" s="8">
        <v>-22900</v>
      </c>
      <c r="I1014" s="30">
        <v>4</v>
      </c>
      <c r="K1014" t="s">
        <v>253</v>
      </c>
      <c r="L1014">
        <v>7</v>
      </c>
      <c r="M1014" s="2">
        <v>485</v>
      </c>
    </row>
    <row r="1015" spans="2:13" ht="12.75">
      <c r="B1015" s="357">
        <v>5000</v>
      </c>
      <c r="C1015" s="1" t="s">
        <v>52</v>
      </c>
      <c r="D1015" s="20" t="s">
        <v>19</v>
      </c>
      <c r="E1015" s="1" t="s">
        <v>40</v>
      </c>
      <c r="F1015" s="54" t="s">
        <v>256</v>
      </c>
      <c r="G1015" s="35" t="s">
        <v>125</v>
      </c>
      <c r="H1015" s="8">
        <f>H1014-B1015</f>
        <v>-27900</v>
      </c>
      <c r="I1015" s="30">
        <f>+B1015/M1015</f>
        <v>10.309278350515465</v>
      </c>
      <c r="K1015" t="s">
        <v>253</v>
      </c>
      <c r="L1015">
        <v>7</v>
      </c>
      <c r="M1015" s="2">
        <v>485</v>
      </c>
    </row>
    <row r="1016" spans="1:13" s="23" customFormat="1" ht="12.75">
      <c r="A1016" s="20"/>
      <c r="B1016" s="359">
        <v>5000</v>
      </c>
      <c r="C1016" s="20" t="s">
        <v>52</v>
      </c>
      <c r="D1016" s="20" t="s">
        <v>19</v>
      </c>
      <c r="E1016" s="20" t="s">
        <v>53</v>
      </c>
      <c r="F1016" s="91" t="s">
        <v>134</v>
      </c>
      <c r="G1016" s="39" t="s">
        <v>125</v>
      </c>
      <c r="H1016" s="38">
        <v>-52000</v>
      </c>
      <c r="I1016" s="92">
        <v>10</v>
      </c>
      <c r="K1016" s="23" t="s">
        <v>64</v>
      </c>
      <c r="L1016" s="23">
        <v>7</v>
      </c>
      <c r="M1016" s="2">
        <v>485</v>
      </c>
    </row>
    <row r="1017" spans="2:13" ht="12.75">
      <c r="B1017" s="357">
        <v>1400</v>
      </c>
      <c r="C1017" s="1" t="s">
        <v>52</v>
      </c>
      <c r="D1017" s="20" t="s">
        <v>19</v>
      </c>
      <c r="E1017" s="1" t="s">
        <v>53</v>
      </c>
      <c r="F1017" s="54" t="s">
        <v>256</v>
      </c>
      <c r="G1017" s="35" t="s">
        <v>127</v>
      </c>
      <c r="H1017" s="8">
        <v>-34300</v>
      </c>
      <c r="I1017" s="30">
        <v>2.8</v>
      </c>
      <c r="K1017" t="s">
        <v>253</v>
      </c>
      <c r="L1017">
        <v>7</v>
      </c>
      <c r="M1017" s="2">
        <v>485</v>
      </c>
    </row>
    <row r="1018" spans="1:13" s="23" customFormat="1" ht="12.75">
      <c r="A1018" s="20"/>
      <c r="B1018" s="359">
        <v>1300</v>
      </c>
      <c r="C1018" s="20" t="s">
        <v>52</v>
      </c>
      <c r="D1018" s="20" t="s">
        <v>19</v>
      </c>
      <c r="E1018" s="20" t="s">
        <v>53</v>
      </c>
      <c r="F1018" s="54" t="s">
        <v>257</v>
      </c>
      <c r="G1018" s="39" t="s">
        <v>123</v>
      </c>
      <c r="H1018" s="8">
        <f>H1017-B1018</f>
        <v>-35600</v>
      </c>
      <c r="I1018" s="30">
        <f>+B1018/M1018</f>
        <v>2.6804123711340204</v>
      </c>
      <c r="K1018" t="s">
        <v>248</v>
      </c>
      <c r="L1018">
        <v>7</v>
      </c>
      <c r="M1018" s="2">
        <v>485</v>
      </c>
    </row>
    <row r="1019" spans="2:13" ht="12.75">
      <c r="B1019" s="357">
        <v>1900</v>
      </c>
      <c r="C1019" s="1" t="s">
        <v>52</v>
      </c>
      <c r="D1019" s="20" t="s">
        <v>19</v>
      </c>
      <c r="E1019" s="1" t="s">
        <v>53</v>
      </c>
      <c r="F1019" s="54" t="s">
        <v>257</v>
      </c>
      <c r="G1019" s="35" t="s">
        <v>125</v>
      </c>
      <c r="H1019" s="8">
        <f>H1018-B1019</f>
        <v>-37500</v>
      </c>
      <c r="I1019" s="30">
        <f>+B1019/M1019</f>
        <v>3.917525773195876</v>
      </c>
      <c r="K1019" t="s">
        <v>248</v>
      </c>
      <c r="L1019">
        <v>7</v>
      </c>
      <c r="M1019" s="2">
        <v>485</v>
      </c>
    </row>
    <row r="1020" spans="2:13" ht="12.75">
      <c r="B1020" s="357">
        <v>1400</v>
      </c>
      <c r="C1020" s="1" t="s">
        <v>52</v>
      </c>
      <c r="D1020" s="20" t="s">
        <v>19</v>
      </c>
      <c r="E1020" s="1" t="s">
        <v>53</v>
      </c>
      <c r="F1020" s="54" t="s">
        <v>257</v>
      </c>
      <c r="G1020" s="35" t="s">
        <v>127</v>
      </c>
      <c r="H1020" s="8">
        <f>H1019-B1020</f>
        <v>-38900</v>
      </c>
      <c r="I1020" s="30">
        <f>+B1020/M1020</f>
        <v>2.88659793814433</v>
      </c>
      <c r="K1020" t="s">
        <v>248</v>
      </c>
      <c r="L1020">
        <v>7</v>
      </c>
      <c r="M1020" s="2">
        <v>485</v>
      </c>
    </row>
    <row r="1021" spans="1:13" s="88" customFormat="1" ht="12.75">
      <c r="A1021" s="19"/>
      <c r="B1021" s="358">
        <f>SUM(B1013:B1020)</f>
        <v>19900</v>
      </c>
      <c r="C1021" s="19"/>
      <c r="D1021" s="19"/>
      <c r="E1021" s="19" t="s">
        <v>53</v>
      </c>
      <c r="F1021" s="90"/>
      <c r="G1021" s="26"/>
      <c r="H1021" s="89"/>
      <c r="I1021" s="87"/>
      <c r="M1021" s="2">
        <v>485</v>
      </c>
    </row>
    <row r="1022" spans="2:13" ht="12.75">
      <c r="B1022" s="359"/>
      <c r="C1022" s="20"/>
      <c r="D1022" s="20"/>
      <c r="E1022" s="20"/>
      <c r="F1022" s="54"/>
      <c r="G1022" s="39"/>
      <c r="H1022" s="8">
        <f>H1021-B1022</f>
        <v>0</v>
      </c>
      <c r="I1022" s="30">
        <f>+B1022/M1022</f>
        <v>0</v>
      </c>
      <c r="M1022" s="2">
        <v>485</v>
      </c>
    </row>
    <row r="1023" spans="2:13" ht="12.75">
      <c r="B1023" s="357"/>
      <c r="F1023" s="54"/>
      <c r="H1023" s="8">
        <f>H1022-B1023</f>
        <v>0</v>
      </c>
      <c r="I1023" s="30">
        <f>+B1023/M1023</f>
        <v>0</v>
      </c>
      <c r="M1023" s="2">
        <v>485</v>
      </c>
    </row>
    <row r="1024" spans="1:13" ht="12.75">
      <c r="A1024" s="20"/>
      <c r="B1024" s="359">
        <v>7000</v>
      </c>
      <c r="C1024" s="20" t="s">
        <v>54</v>
      </c>
      <c r="D1024" s="20" t="s">
        <v>19</v>
      </c>
      <c r="E1024" s="20" t="s">
        <v>40</v>
      </c>
      <c r="F1024" s="54" t="s">
        <v>258</v>
      </c>
      <c r="G1024" s="39" t="s">
        <v>123</v>
      </c>
      <c r="H1024" s="8">
        <v>-10000</v>
      </c>
      <c r="I1024" s="30">
        <v>14</v>
      </c>
      <c r="K1024" t="s">
        <v>253</v>
      </c>
      <c r="L1024">
        <v>7</v>
      </c>
      <c r="M1024" s="2">
        <v>485</v>
      </c>
    </row>
    <row r="1025" spans="1:13" ht="12.75">
      <c r="A1025" s="20"/>
      <c r="B1025" s="359">
        <v>7000</v>
      </c>
      <c r="C1025" s="1" t="s">
        <v>54</v>
      </c>
      <c r="D1025" s="20" t="s">
        <v>19</v>
      </c>
      <c r="E1025" s="1" t="s">
        <v>40</v>
      </c>
      <c r="F1025" s="54" t="s">
        <v>258</v>
      </c>
      <c r="G1025" s="35" t="s">
        <v>125</v>
      </c>
      <c r="H1025" s="8">
        <v>-20900</v>
      </c>
      <c r="I1025" s="30">
        <v>14</v>
      </c>
      <c r="K1025" t="s">
        <v>253</v>
      </c>
      <c r="L1025">
        <v>7</v>
      </c>
      <c r="M1025" s="2">
        <v>485</v>
      </c>
    </row>
    <row r="1026" spans="1:13" ht="12.75">
      <c r="A1026" s="20"/>
      <c r="B1026" s="359">
        <v>7000</v>
      </c>
      <c r="C1026" s="20" t="s">
        <v>54</v>
      </c>
      <c r="D1026" s="20" t="s">
        <v>19</v>
      </c>
      <c r="E1026" s="20" t="s">
        <v>40</v>
      </c>
      <c r="F1026" s="54" t="s">
        <v>259</v>
      </c>
      <c r="G1026" s="39" t="s">
        <v>123</v>
      </c>
      <c r="H1026" s="8">
        <v>-10000</v>
      </c>
      <c r="I1026" s="30">
        <v>14</v>
      </c>
      <c r="K1026" t="s">
        <v>248</v>
      </c>
      <c r="L1026">
        <v>7</v>
      </c>
      <c r="M1026" s="2">
        <v>485</v>
      </c>
    </row>
    <row r="1027" spans="1:13" ht="12.75">
      <c r="A1027" s="20"/>
      <c r="B1027" s="359">
        <v>7000</v>
      </c>
      <c r="C1027" s="1" t="s">
        <v>54</v>
      </c>
      <c r="D1027" s="20" t="s">
        <v>19</v>
      </c>
      <c r="E1027" s="1" t="s">
        <v>40</v>
      </c>
      <c r="F1027" s="54" t="s">
        <v>259</v>
      </c>
      <c r="G1027" s="35" t="s">
        <v>125</v>
      </c>
      <c r="H1027" s="8">
        <v>-20900</v>
      </c>
      <c r="I1027" s="30">
        <v>14</v>
      </c>
      <c r="K1027" t="s">
        <v>248</v>
      </c>
      <c r="L1027">
        <v>7</v>
      </c>
      <c r="M1027" s="2">
        <v>485</v>
      </c>
    </row>
    <row r="1028" spans="1:13" s="88" customFormat="1" ht="12.75">
      <c r="A1028" s="19"/>
      <c r="B1028" s="358">
        <f>SUM(B1024:B1027)</f>
        <v>28000</v>
      </c>
      <c r="C1028" s="19" t="s">
        <v>54</v>
      </c>
      <c r="D1028" s="19"/>
      <c r="E1028" s="19"/>
      <c r="F1028" s="90"/>
      <c r="G1028" s="26"/>
      <c r="H1028" s="89"/>
      <c r="I1028" s="28"/>
      <c r="M1028" s="2">
        <v>485</v>
      </c>
    </row>
    <row r="1029" spans="2:13" ht="12.75">
      <c r="B1029" s="357"/>
      <c r="F1029" s="54"/>
      <c r="H1029" s="8">
        <f>H1028-B1029</f>
        <v>0</v>
      </c>
      <c r="I1029" s="30">
        <f>+B1029/M1029</f>
        <v>0</v>
      </c>
      <c r="M1029" s="2">
        <v>485</v>
      </c>
    </row>
    <row r="1030" spans="2:13" ht="12.75">
      <c r="B1030" s="357"/>
      <c r="F1030" s="54"/>
      <c r="H1030" s="8">
        <f>H1029-B1030</f>
        <v>0</v>
      </c>
      <c r="I1030" s="30">
        <f>+B1030/M1030</f>
        <v>0</v>
      </c>
      <c r="M1030" s="2">
        <v>485</v>
      </c>
    </row>
    <row r="1031" spans="2:13" ht="12.75">
      <c r="B1031" s="357">
        <v>2000</v>
      </c>
      <c r="C1031" s="20" t="s">
        <v>57</v>
      </c>
      <c r="D1031" s="20" t="s">
        <v>19</v>
      </c>
      <c r="E1031" s="1" t="s">
        <v>40</v>
      </c>
      <c r="F1031" s="54" t="s">
        <v>256</v>
      </c>
      <c r="G1031" s="35" t="s">
        <v>123</v>
      </c>
      <c r="H1031" s="8">
        <v>-13900</v>
      </c>
      <c r="I1031" s="30">
        <v>4</v>
      </c>
      <c r="K1031" t="s">
        <v>253</v>
      </c>
      <c r="L1031">
        <v>7</v>
      </c>
      <c r="M1031" s="2">
        <v>485</v>
      </c>
    </row>
    <row r="1032" spans="2:13" ht="12.75">
      <c r="B1032" s="357">
        <v>2000</v>
      </c>
      <c r="C1032" s="47" t="s">
        <v>57</v>
      </c>
      <c r="D1032" s="20" t="s">
        <v>19</v>
      </c>
      <c r="E1032" s="47" t="s">
        <v>40</v>
      </c>
      <c r="F1032" s="54" t="s">
        <v>256</v>
      </c>
      <c r="G1032" s="35" t="s">
        <v>125</v>
      </c>
      <c r="H1032" s="8">
        <v>-24900</v>
      </c>
      <c r="I1032" s="30">
        <v>4</v>
      </c>
      <c r="J1032" s="46"/>
      <c r="K1032" t="s">
        <v>253</v>
      </c>
      <c r="L1032">
        <v>7</v>
      </c>
      <c r="M1032" s="2">
        <v>485</v>
      </c>
    </row>
    <row r="1033" spans="2:13" ht="12.75">
      <c r="B1033" s="357">
        <v>2000</v>
      </c>
      <c r="C1033" s="1" t="s">
        <v>57</v>
      </c>
      <c r="D1033" s="20" t="s">
        <v>19</v>
      </c>
      <c r="E1033" s="1" t="s">
        <v>40</v>
      </c>
      <c r="F1033" s="54" t="s">
        <v>256</v>
      </c>
      <c r="G1033" s="35" t="s">
        <v>127</v>
      </c>
      <c r="H1033" s="8">
        <v>-36300</v>
      </c>
      <c r="I1033" s="30">
        <v>4</v>
      </c>
      <c r="K1033" t="s">
        <v>253</v>
      </c>
      <c r="L1033">
        <v>7</v>
      </c>
      <c r="M1033" s="2">
        <v>485</v>
      </c>
    </row>
    <row r="1034" spans="2:13" ht="12.75">
      <c r="B1034" s="357">
        <v>2000</v>
      </c>
      <c r="C1034" s="20" t="s">
        <v>57</v>
      </c>
      <c r="D1034" s="20" t="s">
        <v>19</v>
      </c>
      <c r="E1034" s="1" t="s">
        <v>40</v>
      </c>
      <c r="F1034" s="54" t="s">
        <v>257</v>
      </c>
      <c r="G1034" s="35" t="s">
        <v>123</v>
      </c>
      <c r="H1034" s="8">
        <f>H1033-B1034</f>
        <v>-38300</v>
      </c>
      <c r="I1034" s="30">
        <f>+B1034/M1034</f>
        <v>4.123711340206185</v>
      </c>
      <c r="K1034" t="s">
        <v>248</v>
      </c>
      <c r="L1034">
        <v>7</v>
      </c>
      <c r="M1034" s="2">
        <v>485</v>
      </c>
    </row>
    <row r="1035" spans="2:14" ht="12.75">
      <c r="B1035" s="357">
        <v>2000</v>
      </c>
      <c r="C1035" s="47" t="s">
        <v>57</v>
      </c>
      <c r="D1035" s="20" t="s">
        <v>19</v>
      </c>
      <c r="E1035" s="47" t="s">
        <v>40</v>
      </c>
      <c r="F1035" s="54" t="s">
        <v>257</v>
      </c>
      <c r="G1035" s="35" t="s">
        <v>125</v>
      </c>
      <c r="H1035" s="8">
        <f>H1034-B1035</f>
        <v>-40300</v>
      </c>
      <c r="I1035" s="30">
        <f>+B1035/M1035</f>
        <v>4.123711340206185</v>
      </c>
      <c r="J1035" s="46"/>
      <c r="K1035" t="s">
        <v>248</v>
      </c>
      <c r="L1035">
        <v>7</v>
      </c>
      <c r="M1035" s="2">
        <v>485</v>
      </c>
      <c r="N1035" s="48"/>
    </row>
    <row r="1036" spans="2:13" ht="12.75">
      <c r="B1036" s="357">
        <v>2000</v>
      </c>
      <c r="C1036" s="1" t="s">
        <v>57</v>
      </c>
      <c r="D1036" s="20" t="s">
        <v>19</v>
      </c>
      <c r="E1036" s="1" t="s">
        <v>40</v>
      </c>
      <c r="F1036" s="54" t="s">
        <v>257</v>
      </c>
      <c r="G1036" s="35" t="s">
        <v>127</v>
      </c>
      <c r="H1036" s="8">
        <f>H1035-B1036</f>
        <v>-42300</v>
      </c>
      <c r="I1036" s="30">
        <f>+B1036/M1036</f>
        <v>4.123711340206185</v>
      </c>
      <c r="K1036" t="s">
        <v>248</v>
      </c>
      <c r="L1036">
        <v>7</v>
      </c>
      <c r="M1036" s="2">
        <v>485</v>
      </c>
    </row>
    <row r="1037" spans="1:13" s="88" customFormat="1" ht="12.75">
      <c r="A1037" s="19"/>
      <c r="B1037" s="358">
        <f>SUM(B1031:B1036)</f>
        <v>12000</v>
      </c>
      <c r="C1037" s="19" t="s">
        <v>57</v>
      </c>
      <c r="D1037" s="19"/>
      <c r="E1037" s="19"/>
      <c r="F1037" s="90"/>
      <c r="G1037" s="26"/>
      <c r="H1037" s="89">
        <v>0</v>
      </c>
      <c r="I1037" s="89">
        <v>0</v>
      </c>
      <c r="M1037" s="2">
        <v>485</v>
      </c>
    </row>
    <row r="1038" spans="2:13" ht="12.75">
      <c r="B1038" s="357"/>
      <c r="F1038" s="54"/>
      <c r="H1038" s="8">
        <f>H1037-B1038</f>
        <v>0</v>
      </c>
      <c r="I1038" s="30">
        <f aca="true" t="shared" si="22" ref="I1038:I1060">+B1038/M1038</f>
        <v>0</v>
      </c>
      <c r="M1038" s="2">
        <v>485</v>
      </c>
    </row>
    <row r="1039" spans="2:13" ht="12.75">
      <c r="B1039" s="357"/>
      <c r="F1039" s="54"/>
      <c r="H1039" s="8">
        <f>H1038-B1039</f>
        <v>0</v>
      </c>
      <c r="I1039" s="30">
        <f t="shared" si="22"/>
        <v>0</v>
      </c>
      <c r="M1039" s="2">
        <v>485</v>
      </c>
    </row>
    <row r="1040" spans="2:13" ht="12.75">
      <c r="B1040" s="357">
        <v>40000</v>
      </c>
      <c r="C1040" s="1" t="s">
        <v>260</v>
      </c>
      <c r="D1040" s="20" t="s">
        <v>19</v>
      </c>
      <c r="E1040" s="1" t="s">
        <v>240</v>
      </c>
      <c r="F1040" s="54" t="s">
        <v>261</v>
      </c>
      <c r="G1040" s="35" t="s">
        <v>125</v>
      </c>
      <c r="H1040" s="8">
        <f>H1039-B1040</f>
        <v>-40000</v>
      </c>
      <c r="I1040" s="30">
        <f t="shared" si="22"/>
        <v>82.47422680412372</v>
      </c>
      <c r="K1040" s="23" t="s">
        <v>64</v>
      </c>
      <c r="L1040">
        <v>7</v>
      </c>
      <c r="M1040" s="2">
        <v>485</v>
      </c>
    </row>
    <row r="1041" spans="2:13" ht="12.75">
      <c r="B1041" s="357">
        <v>15000</v>
      </c>
      <c r="C1041" s="1" t="s">
        <v>262</v>
      </c>
      <c r="D1041" s="20" t="s">
        <v>19</v>
      </c>
      <c r="E1041" s="1" t="s">
        <v>240</v>
      </c>
      <c r="F1041" s="54" t="s">
        <v>263</v>
      </c>
      <c r="G1041" s="35" t="s">
        <v>125</v>
      </c>
      <c r="H1041" s="8">
        <f>H1040-B1041</f>
        <v>-55000</v>
      </c>
      <c r="I1041" s="30">
        <f t="shared" si="22"/>
        <v>30.927835051546392</v>
      </c>
      <c r="K1041" s="23" t="s">
        <v>64</v>
      </c>
      <c r="L1041">
        <v>7</v>
      </c>
      <c r="M1041" s="2">
        <v>485</v>
      </c>
    </row>
    <row r="1042" spans="2:13" ht="12.75">
      <c r="B1042" s="357">
        <v>25000</v>
      </c>
      <c r="C1042" s="1" t="s">
        <v>262</v>
      </c>
      <c r="D1042" s="20" t="s">
        <v>19</v>
      </c>
      <c r="E1042" s="1" t="s">
        <v>240</v>
      </c>
      <c r="F1042" s="54" t="s">
        <v>264</v>
      </c>
      <c r="G1042" s="35" t="s">
        <v>125</v>
      </c>
      <c r="H1042" s="8">
        <f>H1041-B1042</f>
        <v>-80000</v>
      </c>
      <c r="I1042" s="30">
        <f t="shared" si="22"/>
        <v>51.54639175257732</v>
      </c>
      <c r="K1042" s="23" t="s">
        <v>64</v>
      </c>
      <c r="L1042">
        <v>7</v>
      </c>
      <c r="M1042" s="2">
        <v>485</v>
      </c>
    </row>
    <row r="1043" spans="1:13" s="88" customFormat="1" ht="12.75">
      <c r="A1043" s="19"/>
      <c r="B1043" s="358">
        <f>SUM(B1040:B1042)</f>
        <v>80000</v>
      </c>
      <c r="C1043" s="102"/>
      <c r="D1043" s="19"/>
      <c r="E1043" s="102" t="s">
        <v>240</v>
      </c>
      <c r="F1043" s="90"/>
      <c r="G1043" s="103"/>
      <c r="H1043" s="89">
        <v>0</v>
      </c>
      <c r="I1043" s="87">
        <f t="shared" si="22"/>
        <v>164.94845360824743</v>
      </c>
      <c r="M1043" s="2">
        <v>485</v>
      </c>
    </row>
    <row r="1044" spans="2:13" ht="12.75">
      <c r="B1044" s="357"/>
      <c r="D1044" s="20"/>
      <c r="F1044" s="54"/>
      <c r="H1044" s="8">
        <f>H1043-B1044</f>
        <v>0</v>
      </c>
      <c r="I1044" s="30">
        <f t="shared" si="22"/>
        <v>0</v>
      </c>
      <c r="M1044" s="2">
        <v>485</v>
      </c>
    </row>
    <row r="1045" spans="2:13" ht="12.75">
      <c r="B1045" s="359"/>
      <c r="D1045" s="20"/>
      <c r="F1045" s="54"/>
      <c r="G1045" s="40"/>
      <c r="H1045" s="8">
        <f aca="true" t="shared" si="23" ref="H1045:H1052">H1044-B1045</f>
        <v>0</v>
      </c>
      <c r="I1045" s="30">
        <f t="shared" si="22"/>
        <v>0</v>
      </c>
      <c r="M1045" s="2">
        <v>485</v>
      </c>
    </row>
    <row r="1046" spans="1:13" s="23" customFormat="1" ht="12.75">
      <c r="A1046" s="20"/>
      <c r="B1046" s="359">
        <v>2000</v>
      </c>
      <c r="C1046" s="20" t="s">
        <v>58</v>
      </c>
      <c r="D1046" s="20" t="s">
        <v>861</v>
      </c>
      <c r="E1046" s="20" t="s">
        <v>59</v>
      </c>
      <c r="F1046" s="91" t="s">
        <v>134</v>
      </c>
      <c r="G1046" s="39" t="s">
        <v>135</v>
      </c>
      <c r="H1046" s="38">
        <f t="shared" si="23"/>
        <v>-2000</v>
      </c>
      <c r="I1046" s="92">
        <f t="shared" si="22"/>
        <v>4.123711340206185</v>
      </c>
      <c r="K1046" s="23" t="s">
        <v>64</v>
      </c>
      <c r="L1046" s="23">
        <v>7</v>
      </c>
      <c r="M1046" s="2">
        <v>485</v>
      </c>
    </row>
    <row r="1047" spans="1:13" s="88" customFormat="1" ht="12.75">
      <c r="A1047" s="19"/>
      <c r="B1047" s="358">
        <f>SUM(B1046)</f>
        <v>2000</v>
      </c>
      <c r="C1047" s="19"/>
      <c r="D1047" s="19"/>
      <c r="E1047" s="19" t="s">
        <v>59</v>
      </c>
      <c r="F1047" s="90"/>
      <c r="G1047" s="26"/>
      <c r="H1047" s="89">
        <v>0</v>
      </c>
      <c r="I1047" s="87">
        <f t="shared" si="22"/>
        <v>4.123711340206185</v>
      </c>
      <c r="M1047" s="2">
        <v>485</v>
      </c>
    </row>
    <row r="1048" spans="1:13" s="23" customFormat="1" ht="12.75">
      <c r="A1048" s="20"/>
      <c r="B1048" s="359"/>
      <c r="C1048" s="20"/>
      <c r="D1048" s="20"/>
      <c r="E1048" s="20"/>
      <c r="F1048" s="91"/>
      <c r="G1048" s="39"/>
      <c r="H1048" s="8">
        <f>H1047-B1048</f>
        <v>0</v>
      </c>
      <c r="I1048" s="30">
        <f t="shared" si="22"/>
        <v>0</v>
      </c>
      <c r="M1048" s="2">
        <v>485</v>
      </c>
    </row>
    <row r="1049" spans="1:13" s="23" customFormat="1" ht="12.75">
      <c r="A1049" s="20"/>
      <c r="B1049" s="359"/>
      <c r="C1049" s="20"/>
      <c r="D1049" s="20"/>
      <c r="E1049" s="20"/>
      <c r="F1049" s="91"/>
      <c r="G1049" s="39"/>
      <c r="H1049" s="8">
        <f>H1048-B1049</f>
        <v>0</v>
      </c>
      <c r="I1049" s="30">
        <f t="shared" si="22"/>
        <v>0</v>
      </c>
      <c r="M1049" s="2">
        <v>485</v>
      </c>
    </row>
    <row r="1050" spans="2:13" ht="12.75">
      <c r="B1050" s="359"/>
      <c r="C1050" s="42"/>
      <c r="D1050" s="20"/>
      <c r="E1050" s="42"/>
      <c r="F1050" s="54"/>
      <c r="G1050" s="40"/>
      <c r="H1050" s="8">
        <f>H1049-B1050</f>
        <v>0</v>
      </c>
      <c r="I1050" s="30">
        <f t="shared" si="22"/>
        <v>0</v>
      </c>
      <c r="M1050" s="2">
        <v>485</v>
      </c>
    </row>
    <row r="1051" spans="1:13" ht="12.75">
      <c r="A1051" s="20"/>
      <c r="B1051" s="359">
        <v>180000</v>
      </c>
      <c r="C1051" s="1" t="s">
        <v>265</v>
      </c>
      <c r="D1051" s="20" t="s">
        <v>19</v>
      </c>
      <c r="F1051" s="68" t="s">
        <v>238</v>
      </c>
      <c r="G1051" s="91" t="s">
        <v>495</v>
      </c>
      <c r="H1051" s="8">
        <f t="shared" si="23"/>
        <v>-180000</v>
      </c>
      <c r="I1051" s="30">
        <f t="shared" si="22"/>
        <v>371.1340206185567</v>
      </c>
      <c r="J1051" s="23"/>
      <c r="K1051" s="23"/>
      <c r="L1051" s="23"/>
      <c r="M1051" s="2">
        <v>485</v>
      </c>
    </row>
    <row r="1052" spans="1:13" ht="12.75">
      <c r="A1052" s="20"/>
      <c r="B1052" s="359">
        <v>130000</v>
      </c>
      <c r="C1052" s="1" t="s">
        <v>243</v>
      </c>
      <c r="D1052" s="20" t="s">
        <v>19</v>
      </c>
      <c r="F1052" s="68" t="s">
        <v>266</v>
      </c>
      <c r="G1052" s="91" t="s">
        <v>495</v>
      </c>
      <c r="H1052" s="8">
        <f t="shared" si="23"/>
        <v>-310000</v>
      </c>
      <c r="I1052" s="30">
        <f t="shared" si="22"/>
        <v>268.0412371134021</v>
      </c>
      <c r="J1052" s="23"/>
      <c r="K1052" s="23"/>
      <c r="L1052" s="23"/>
      <c r="M1052" s="2">
        <v>485</v>
      </c>
    </row>
    <row r="1053" spans="1:13" s="88" customFormat="1" ht="12.75">
      <c r="A1053" s="19"/>
      <c r="B1053" s="358">
        <f>SUM(B1051:B1052)</f>
        <v>310000</v>
      </c>
      <c r="C1053" s="19" t="s">
        <v>241</v>
      </c>
      <c r="D1053" s="19"/>
      <c r="E1053" s="19"/>
      <c r="F1053" s="90"/>
      <c r="G1053" s="26"/>
      <c r="H1053" s="89">
        <v>0</v>
      </c>
      <c r="I1053" s="87">
        <f t="shared" si="22"/>
        <v>639.1752577319587</v>
      </c>
      <c r="M1053" s="2">
        <v>485</v>
      </c>
    </row>
    <row r="1054" spans="1:13" s="23" customFormat="1" ht="12.75">
      <c r="A1054" s="20"/>
      <c r="B1054" s="38"/>
      <c r="C1054" s="20"/>
      <c r="D1054" s="20"/>
      <c r="E1054" s="20"/>
      <c r="F1054" s="91"/>
      <c r="G1054" s="39"/>
      <c r="H1054" s="8">
        <f>H1053-B1054</f>
        <v>0</v>
      </c>
      <c r="I1054" s="30">
        <f t="shared" si="22"/>
        <v>0</v>
      </c>
      <c r="M1054" s="2">
        <v>485</v>
      </c>
    </row>
    <row r="1055" spans="1:13" s="23" customFormat="1" ht="12.75">
      <c r="A1055" s="20"/>
      <c r="B1055" s="38"/>
      <c r="C1055" s="20"/>
      <c r="D1055" s="20"/>
      <c r="E1055" s="20"/>
      <c r="F1055" s="91"/>
      <c r="G1055" s="39"/>
      <c r="H1055" s="8">
        <f>H1054-B1055</f>
        <v>0</v>
      </c>
      <c r="I1055" s="30">
        <f t="shared" si="22"/>
        <v>0</v>
      </c>
      <c r="M1055" s="2">
        <v>485</v>
      </c>
    </row>
    <row r="1056" spans="1:13" s="23" customFormat="1" ht="12.75">
      <c r="A1056" s="20"/>
      <c r="B1056" s="38"/>
      <c r="C1056" s="20"/>
      <c r="D1056" s="20"/>
      <c r="E1056" s="20"/>
      <c r="F1056" s="91"/>
      <c r="G1056" s="39"/>
      <c r="H1056" s="8">
        <f>H1055-B1056</f>
        <v>0</v>
      </c>
      <c r="I1056" s="30">
        <f t="shared" si="22"/>
        <v>0</v>
      </c>
      <c r="M1056" s="2">
        <v>485</v>
      </c>
    </row>
    <row r="1057" spans="2:13" ht="12.75">
      <c r="B1057" s="41"/>
      <c r="C1057" s="20"/>
      <c r="D1057" s="20"/>
      <c r="E1057" s="20"/>
      <c r="F1057" s="39"/>
      <c r="H1057" s="8">
        <f>H1056-B1057</f>
        <v>0</v>
      </c>
      <c r="I1057" s="30">
        <f t="shared" si="22"/>
        <v>0</v>
      </c>
      <c r="M1057" s="2">
        <v>485</v>
      </c>
    </row>
    <row r="1058" spans="1:13" ht="13.5" thickBot="1">
      <c r="A1058" s="69"/>
      <c r="B1058" s="70">
        <f>+B1141+B1147+B1191+B1316+B1342+B1389+B1400+B1404+B1412+B1423</f>
        <v>1914845</v>
      </c>
      <c r="C1058" s="72"/>
      <c r="D1058" s="104" t="s">
        <v>267</v>
      </c>
      <c r="E1058" s="69"/>
      <c r="F1058" s="105"/>
      <c r="G1058" s="106"/>
      <c r="H1058" s="75"/>
      <c r="I1058" s="76">
        <f t="shared" si="22"/>
        <v>3948.134020618557</v>
      </c>
      <c r="J1058" s="77"/>
      <c r="K1058" s="77"/>
      <c r="L1058" s="77"/>
      <c r="M1058" s="2">
        <v>485</v>
      </c>
    </row>
    <row r="1059" spans="2:13" ht="12.75">
      <c r="B1059" s="50"/>
      <c r="D1059" s="20"/>
      <c r="H1059" s="8">
        <f>H1057-B1059</f>
        <v>0</v>
      </c>
      <c r="I1059" s="30">
        <f t="shared" si="22"/>
        <v>0</v>
      </c>
      <c r="M1059" s="2">
        <v>485</v>
      </c>
    </row>
    <row r="1060" spans="2:13" ht="12.75">
      <c r="B1060" s="41"/>
      <c r="D1060" s="20"/>
      <c r="G1060" s="40"/>
      <c r="H1060" s="8">
        <f>H1059-B1060</f>
        <v>0</v>
      </c>
      <c r="I1060" s="30">
        <f t="shared" si="22"/>
        <v>0</v>
      </c>
      <c r="M1060" s="2">
        <v>485</v>
      </c>
    </row>
    <row r="1061" spans="1:13" ht="12.75">
      <c r="A1061" s="20"/>
      <c r="B1061" s="233">
        <v>5000</v>
      </c>
      <c r="C1061" s="20" t="s">
        <v>33</v>
      </c>
      <c r="D1061" s="20" t="s">
        <v>267</v>
      </c>
      <c r="E1061" s="20" t="s">
        <v>268</v>
      </c>
      <c r="F1061" s="54" t="s">
        <v>269</v>
      </c>
      <c r="G1061" s="39" t="s">
        <v>208</v>
      </c>
      <c r="H1061" s="8">
        <f aca="true" t="shared" si="24" ref="H1061:H1124">H1060-B1061</f>
        <v>-5000</v>
      </c>
      <c r="I1061" s="30">
        <f aca="true" t="shared" si="25" ref="I1061:I1124">+B1061/M1061</f>
        <v>10.309278350515465</v>
      </c>
      <c r="J1061" s="23"/>
      <c r="K1061" t="s">
        <v>33</v>
      </c>
      <c r="L1061" s="23"/>
      <c r="M1061" s="2">
        <v>485</v>
      </c>
    </row>
    <row r="1062" spans="2:13" ht="12.75">
      <c r="B1062" s="369">
        <v>2000</v>
      </c>
      <c r="C1062" s="20" t="s">
        <v>33</v>
      </c>
      <c r="D1062" s="20" t="s">
        <v>267</v>
      </c>
      <c r="E1062" s="47" t="s">
        <v>268</v>
      </c>
      <c r="F1062" s="54" t="s">
        <v>270</v>
      </c>
      <c r="G1062" s="35" t="s">
        <v>234</v>
      </c>
      <c r="H1062" s="8">
        <f t="shared" si="24"/>
        <v>-7000</v>
      </c>
      <c r="I1062" s="30">
        <f t="shared" si="25"/>
        <v>4.123711340206185</v>
      </c>
      <c r="J1062" s="46"/>
      <c r="K1062" t="s">
        <v>33</v>
      </c>
      <c r="L1062" s="46"/>
      <c r="M1062" s="2">
        <v>485</v>
      </c>
    </row>
    <row r="1063" spans="2:13" ht="12.75">
      <c r="B1063" s="369">
        <v>2000</v>
      </c>
      <c r="C1063" s="20" t="s">
        <v>33</v>
      </c>
      <c r="D1063" s="20" t="s">
        <v>267</v>
      </c>
      <c r="E1063" s="1" t="s">
        <v>268</v>
      </c>
      <c r="F1063" s="54" t="s">
        <v>271</v>
      </c>
      <c r="G1063" s="35" t="s">
        <v>210</v>
      </c>
      <c r="H1063" s="8">
        <f t="shared" si="24"/>
        <v>-9000</v>
      </c>
      <c r="I1063" s="30">
        <f t="shared" si="25"/>
        <v>4.123711340206185</v>
      </c>
      <c r="K1063" t="s">
        <v>33</v>
      </c>
      <c r="M1063" s="2">
        <v>485</v>
      </c>
    </row>
    <row r="1064" spans="1:13" s="23" customFormat="1" ht="12.75">
      <c r="A1064" s="1"/>
      <c r="B1064" s="369">
        <v>2000</v>
      </c>
      <c r="C1064" s="20" t="s">
        <v>33</v>
      </c>
      <c r="D1064" s="20" t="s">
        <v>267</v>
      </c>
      <c r="E1064" s="1" t="s">
        <v>268</v>
      </c>
      <c r="F1064" s="54" t="s">
        <v>272</v>
      </c>
      <c r="G1064" s="35" t="s">
        <v>36</v>
      </c>
      <c r="H1064" s="8">
        <f t="shared" si="24"/>
        <v>-11000</v>
      </c>
      <c r="I1064" s="30">
        <f t="shared" si="25"/>
        <v>4.123711340206185</v>
      </c>
      <c r="J1064"/>
      <c r="K1064" t="s">
        <v>33</v>
      </c>
      <c r="L1064"/>
      <c r="M1064" s="2">
        <v>485</v>
      </c>
    </row>
    <row r="1065" spans="2:13" ht="12.75">
      <c r="B1065" s="369">
        <v>2500</v>
      </c>
      <c r="C1065" s="20" t="s">
        <v>33</v>
      </c>
      <c r="D1065" s="20" t="s">
        <v>267</v>
      </c>
      <c r="E1065" s="1" t="s">
        <v>268</v>
      </c>
      <c r="F1065" s="54" t="s">
        <v>273</v>
      </c>
      <c r="G1065" s="35" t="s">
        <v>38</v>
      </c>
      <c r="H1065" s="8">
        <f t="shared" si="24"/>
        <v>-13500</v>
      </c>
      <c r="I1065" s="30">
        <f t="shared" si="25"/>
        <v>5.154639175257732</v>
      </c>
      <c r="K1065" t="s">
        <v>33</v>
      </c>
      <c r="M1065" s="2">
        <v>485</v>
      </c>
    </row>
    <row r="1066" spans="2:13" ht="12.75">
      <c r="B1066" s="369">
        <v>3000</v>
      </c>
      <c r="C1066" s="20" t="s">
        <v>33</v>
      </c>
      <c r="D1066" s="20" t="s">
        <v>267</v>
      </c>
      <c r="E1066" s="1" t="s">
        <v>268</v>
      </c>
      <c r="F1066" s="54" t="s">
        <v>274</v>
      </c>
      <c r="G1066" s="35" t="s">
        <v>38</v>
      </c>
      <c r="H1066" s="8">
        <f t="shared" si="24"/>
        <v>-16500</v>
      </c>
      <c r="I1066" s="30">
        <f t="shared" si="25"/>
        <v>6.185567010309279</v>
      </c>
      <c r="K1066" t="s">
        <v>33</v>
      </c>
      <c r="M1066" s="2">
        <v>485</v>
      </c>
    </row>
    <row r="1067" spans="2:13" ht="12.75">
      <c r="B1067" s="369">
        <v>3000</v>
      </c>
      <c r="C1067" s="20" t="s">
        <v>33</v>
      </c>
      <c r="D1067" s="20" t="s">
        <v>267</v>
      </c>
      <c r="E1067" s="1" t="s">
        <v>268</v>
      </c>
      <c r="F1067" s="54" t="s">
        <v>275</v>
      </c>
      <c r="G1067" s="35" t="s">
        <v>50</v>
      </c>
      <c r="H1067" s="8">
        <f t="shared" si="24"/>
        <v>-19500</v>
      </c>
      <c r="I1067" s="30">
        <f t="shared" si="25"/>
        <v>6.185567010309279</v>
      </c>
      <c r="K1067" t="s">
        <v>33</v>
      </c>
      <c r="M1067" s="2">
        <v>485</v>
      </c>
    </row>
    <row r="1068" spans="2:14" ht="12.75">
      <c r="B1068" s="369">
        <v>3000</v>
      </c>
      <c r="C1068" s="20" t="s">
        <v>33</v>
      </c>
      <c r="D1068" s="20" t="s">
        <v>267</v>
      </c>
      <c r="E1068" s="1" t="s">
        <v>268</v>
      </c>
      <c r="F1068" s="54" t="s">
        <v>276</v>
      </c>
      <c r="G1068" s="35" t="s">
        <v>215</v>
      </c>
      <c r="H1068" s="8">
        <f t="shared" si="24"/>
        <v>-22500</v>
      </c>
      <c r="I1068" s="30">
        <f t="shared" si="25"/>
        <v>6.185567010309279</v>
      </c>
      <c r="K1068" t="s">
        <v>33</v>
      </c>
      <c r="M1068" s="2">
        <v>485</v>
      </c>
      <c r="N1068" s="48"/>
    </row>
    <row r="1069" spans="2:13" ht="12.75">
      <c r="B1069" s="369">
        <v>3000</v>
      </c>
      <c r="C1069" s="20" t="s">
        <v>33</v>
      </c>
      <c r="D1069" s="1" t="s">
        <v>267</v>
      </c>
      <c r="E1069" s="1" t="s">
        <v>268</v>
      </c>
      <c r="F1069" s="54" t="s">
        <v>277</v>
      </c>
      <c r="G1069" s="35" t="s">
        <v>76</v>
      </c>
      <c r="H1069" s="8">
        <f t="shared" si="24"/>
        <v>-25500</v>
      </c>
      <c r="I1069" s="30">
        <f t="shared" si="25"/>
        <v>6.185567010309279</v>
      </c>
      <c r="K1069" t="s">
        <v>33</v>
      </c>
      <c r="M1069" s="2">
        <v>485</v>
      </c>
    </row>
    <row r="1070" spans="2:13" ht="12.75">
      <c r="B1070" s="369">
        <v>3000</v>
      </c>
      <c r="C1070" s="20" t="s">
        <v>33</v>
      </c>
      <c r="D1070" s="1" t="s">
        <v>20</v>
      </c>
      <c r="E1070" s="1" t="s">
        <v>268</v>
      </c>
      <c r="F1070" s="54" t="s">
        <v>278</v>
      </c>
      <c r="G1070" s="35" t="s">
        <v>80</v>
      </c>
      <c r="H1070" s="8">
        <f t="shared" si="24"/>
        <v>-28500</v>
      </c>
      <c r="I1070" s="30">
        <f t="shared" si="25"/>
        <v>6.185567010309279</v>
      </c>
      <c r="K1070" t="s">
        <v>33</v>
      </c>
      <c r="M1070" s="2">
        <v>485</v>
      </c>
    </row>
    <row r="1071" spans="2:13" ht="12.75">
      <c r="B1071" s="369">
        <v>3000</v>
      </c>
      <c r="C1071" s="20" t="s">
        <v>33</v>
      </c>
      <c r="D1071" s="1" t="s">
        <v>267</v>
      </c>
      <c r="E1071" s="1" t="s">
        <v>268</v>
      </c>
      <c r="F1071" s="54" t="s">
        <v>279</v>
      </c>
      <c r="G1071" s="35" t="s">
        <v>103</v>
      </c>
      <c r="H1071" s="8">
        <f t="shared" si="24"/>
        <v>-31500</v>
      </c>
      <c r="I1071" s="30">
        <f t="shared" si="25"/>
        <v>6.185567010309279</v>
      </c>
      <c r="K1071" t="s">
        <v>33</v>
      </c>
      <c r="M1071" s="2">
        <v>485</v>
      </c>
    </row>
    <row r="1072" spans="2:13" ht="12.75">
      <c r="B1072" s="373">
        <v>5000</v>
      </c>
      <c r="C1072" s="20" t="s">
        <v>33</v>
      </c>
      <c r="D1072" s="1" t="s">
        <v>267</v>
      </c>
      <c r="E1072" s="1" t="s">
        <v>268</v>
      </c>
      <c r="F1072" s="54" t="s">
        <v>280</v>
      </c>
      <c r="G1072" s="35" t="s">
        <v>102</v>
      </c>
      <c r="H1072" s="8">
        <f t="shared" si="24"/>
        <v>-36500</v>
      </c>
      <c r="I1072" s="30">
        <f t="shared" si="25"/>
        <v>10.309278350515465</v>
      </c>
      <c r="K1072" t="s">
        <v>33</v>
      </c>
      <c r="M1072" s="2">
        <v>485</v>
      </c>
    </row>
    <row r="1073" spans="2:13" ht="12.75">
      <c r="B1073" s="369">
        <v>6000</v>
      </c>
      <c r="C1073" s="20" t="s">
        <v>33</v>
      </c>
      <c r="D1073" s="1" t="s">
        <v>267</v>
      </c>
      <c r="E1073" s="1" t="s">
        <v>268</v>
      </c>
      <c r="F1073" s="54" t="s">
        <v>281</v>
      </c>
      <c r="G1073" s="35" t="s">
        <v>123</v>
      </c>
      <c r="H1073" s="8">
        <f t="shared" si="24"/>
        <v>-42500</v>
      </c>
      <c r="I1073" s="30">
        <f t="shared" si="25"/>
        <v>12.371134020618557</v>
      </c>
      <c r="K1073" t="s">
        <v>33</v>
      </c>
      <c r="M1073" s="2">
        <v>485</v>
      </c>
    </row>
    <row r="1074" spans="2:13" ht="12.75">
      <c r="B1074" s="369">
        <v>6000</v>
      </c>
      <c r="C1074" s="20" t="s">
        <v>33</v>
      </c>
      <c r="D1074" s="1" t="s">
        <v>267</v>
      </c>
      <c r="E1074" s="1" t="s">
        <v>268</v>
      </c>
      <c r="F1074" s="54" t="s">
        <v>282</v>
      </c>
      <c r="G1074" s="35" t="s">
        <v>125</v>
      </c>
      <c r="H1074" s="8">
        <f t="shared" si="24"/>
        <v>-48500</v>
      </c>
      <c r="I1074" s="30">
        <f t="shared" si="25"/>
        <v>12.371134020618557</v>
      </c>
      <c r="K1074" t="s">
        <v>33</v>
      </c>
      <c r="M1074" s="2">
        <v>485</v>
      </c>
    </row>
    <row r="1075" spans="2:13" ht="12.75">
      <c r="B1075" s="369">
        <v>5000</v>
      </c>
      <c r="C1075" s="20" t="s">
        <v>33</v>
      </c>
      <c r="D1075" s="1" t="s">
        <v>267</v>
      </c>
      <c r="E1075" s="1" t="s">
        <v>268</v>
      </c>
      <c r="F1075" s="54" t="s">
        <v>283</v>
      </c>
      <c r="G1075" s="35" t="s">
        <v>127</v>
      </c>
      <c r="H1075" s="8">
        <f t="shared" si="24"/>
        <v>-53500</v>
      </c>
      <c r="I1075" s="30">
        <f t="shared" si="25"/>
        <v>10.309278350515465</v>
      </c>
      <c r="K1075" t="s">
        <v>33</v>
      </c>
      <c r="M1075" s="2">
        <v>485</v>
      </c>
    </row>
    <row r="1076" spans="2:13" ht="12.75">
      <c r="B1076" s="369">
        <v>3000</v>
      </c>
      <c r="C1076" s="20" t="s">
        <v>33</v>
      </c>
      <c r="D1076" s="1" t="s">
        <v>267</v>
      </c>
      <c r="E1076" s="1" t="s">
        <v>268</v>
      </c>
      <c r="F1076" s="54" t="s">
        <v>284</v>
      </c>
      <c r="G1076" s="35" t="s">
        <v>222</v>
      </c>
      <c r="H1076" s="8">
        <f t="shared" si="24"/>
        <v>-56500</v>
      </c>
      <c r="I1076" s="30">
        <f t="shared" si="25"/>
        <v>6.185567010309279</v>
      </c>
      <c r="K1076" t="s">
        <v>33</v>
      </c>
      <c r="M1076" s="2">
        <v>485</v>
      </c>
    </row>
    <row r="1077" spans="2:13" ht="12.75">
      <c r="B1077" s="369">
        <v>3000</v>
      </c>
      <c r="C1077" s="20" t="s">
        <v>33</v>
      </c>
      <c r="D1077" s="1" t="s">
        <v>267</v>
      </c>
      <c r="E1077" s="1" t="s">
        <v>268</v>
      </c>
      <c r="F1077" s="54" t="s">
        <v>285</v>
      </c>
      <c r="G1077" s="35" t="s">
        <v>145</v>
      </c>
      <c r="H1077" s="8">
        <f t="shared" si="24"/>
        <v>-59500</v>
      </c>
      <c r="I1077" s="30">
        <f t="shared" si="25"/>
        <v>6.185567010309279</v>
      </c>
      <c r="K1077" t="s">
        <v>33</v>
      </c>
      <c r="M1077" s="2">
        <v>485</v>
      </c>
    </row>
    <row r="1078" spans="2:13" ht="12.75">
      <c r="B1078" s="369">
        <v>3000</v>
      </c>
      <c r="C1078" s="20" t="s">
        <v>33</v>
      </c>
      <c r="D1078" s="1" t="s">
        <v>267</v>
      </c>
      <c r="E1078" s="1" t="s">
        <v>268</v>
      </c>
      <c r="F1078" s="54" t="s">
        <v>286</v>
      </c>
      <c r="G1078" s="35" t="s">
        <v>148</v>
      </c>
      <c r="H1078" s="8">
        <f t="shared" si="24"/>
        <v>-62500</v>
      </c>
      <c r="I1078" s="30">
        <f t="shared" si="25"/>
        <v>6.185567010309279</v>
      </c>
      <c r="K1078" t="s">
        <v>33</v>
      </c>
      <c r="M1078" s="2">
        <v>485</v>
      </c>
    </row>
    <row r="1079" spans="2:13" ht="12.75">
      <c r="B1079" s="369">
        <v>3000</v>
      </c>
      <c r="C1079" s="20" t="s">
        <v>33</v>
      </c>
      <c r="D1079" s="1" t="s">
        <v>267</v>
      </c>
      <c r="E1079" s="1" t="s">
        <v>268</v>
      </c>
      <c r="F1079" s="54" t="s">
        <v>287</v>
      </c>
      <c r="G1079" s="35" t="s">
        <v>149</v>
      </c>
      <c r="H1079" s="8">
        <f t="shared" si="24"/>
        <v>-65500</v>
      </c>
      <c r="I1079" s="30">
        <f t="shared" si="25"/>
        <v>6.185567010309279</v>
      </c>
      <c r="K1079" t="s">
        <v>33</v>
      </c>
      <c r="M1079" s="2">
        <v>485</v>
      </c>
    </row>
    <row r="1080" spans="2:13" ht="12.75">
      <c r="B1080" s="369">
        <v>3000</v>
      </c>
      <c r="C1080" s="20" t="s">
        <v>33</v>
      </c>
      <c r="D1080" s="1" t="s">
        <v>267</v>
      </c>
      <c r="E1080" s="1" t="s">
        <v>268</v>
      </c>
      <c r="F1080" s="54" t="s">
        <v>288</v>
      </c>
      <c r="G1080" s="35" t="s">
        <v>150</v>
      </c>
      <c r="H1080" s="8">
        <f t="shared" si="24"/>
        <v>-68500</v>
      </c>
      <c r="I1080" s="30">
        <f t="shared" si="25"/>
        <v>6.185567010309279</v>
      </c>
      <c r="K1080" t="s">
        <v>33</v>
      </c>
      <c r="M1080" s="2">
        <v>485</v>
      </c>
    </row>
    <row r="1081" spans="2:13" ht="12.75">
      <c r="B1081" s="369">
        <v>3000</v>
      </c>
      <c r="C1081" s="20" t="s">
        <v>33</v>
      </c>
      <c r="D1081" s="1" t="s">
        <v>267</v>
      </c>
      <c r="E1081" s="1" t="s">
        <v>268</v>
      </c>
      <c r="F1081" s="54" t="s">
        <v>289</v>
      </c>
      <c r="G1081" s="35" t="s">
        <v>150</v>
      </c>
      <c r="H1081" s="8">
        <f t="shared" si="24"/>
        <v>-71500</v>
      </c>
      <c r="I1081" s="30">
        <f t="shared" si="25"/>
        <v>6.185567010309279</v>
      </c>
      <c r="K1081" t="s">
        <v>33</v>
      </c>
      <c r="M1081" s="2">
        <v>485</v>
      </c>
    </row>
    <row r="1082" spans="2:13" ht="12.75">
      <c r="B1082" s="369">
        <v>3000</v>
      </c>
      <c r="C1082" s="20" t="s">
        <v>33</v>
      </c>
      <c r="D1082" s="1" t="s">
        <v>267</v>
      </c>
      <c r="E1082" s="1" t="s">
        <v>268</v>
      </c>
      <c r="F1082" s="54" t="s">
        <v>290</v>
      </c>
      <c r="G1082" s="35" t="s">
        <v>151</v>
      </c>
      <c r="H1082" s="8">
        <f t="shared" si="24"/>
        <v>-74500</v>
      </c>
      <c r="I1082" s="30">
        <f t="shared" si="25"/>
        <v>6.185567010309279</v>
      </c>
      <c r="K1082" t="s">
        <v>33</v>
      </c>
      <c r="M1082" s="2">
        <v>485</v>
      </c>
    </row>
    <row r="1083" spans="2:13" ht="12.75">
      <c r="B1083" s="233">
        <v>8000</v>
      </c>
      <c r="C1083" s="20" t="s">
        <v>33</v>
      </c>
      <c r="D1083" s="1" t="s">
        <v>267</v>
      </c>
      <c r="E1083" s="1" t="s">
        <v>268</v>
      </c>
      <c r="F1083" s="54" t="s">
        <v>291</v>
      </c>
      <c r="G1083" s="35" t="s">
        <v>230</v>
      </c>
      <c r="H1083" s="8">
        <f t="shared" si="24"/>
        <v>-82500</v>
      </c>
      <c r="I1083" s="30">
        <f t="shared" si="25"/>
        <v>16.49484536082474</v>
      </c>
      <c r="K1083" t="s">
        <v>33</v>
      </c>
      <c r="M1083" s="2">
        <v>485</v>
      </c>
    </row>
    <row r="1084" spans="2:13" ht="12.75">
      <c r="B1084" s="369">
        <v>5000</v>
      </c>
      <c r="C1084" s="20" t="s">
        <v>33</v>
      </c>
      <c r="D1084" s="1" t="s">
        <v>267</v>
      </c>
      <c r="E1084" s="1" t="s">
        <v>268</v>
      </c>
      <c r="F1084" s="54" t="s">
        <v>292</v>
      </c>
      <c r="G1084" s="35" t="s">
        <v>199</v>
      </c>
      <c r="H1084" s="8">
        <f t="shared" si="24"/>
        <v>-87500</v>
      </c>
      <c r="I1084" s="30">
        <f t="shared" si="25"/>
        <v>10.309278350515465</v>
      </c>
      <c r="K1084" t="s">
        <v>33</v>
      </c>
      <c r="M1084" s="2">
        <v>485</v>
      </c>
    </row>
    <row r="1085" spans="2:13" ht="12.75">
      <c r="B1085" s="369">
        <v>6000</v>
      </c>
      <c r="C1085" s="20" t="s">
        <v>33</v>
      </c>
      <c r="D1085" s="1" t="s">
        <v>267</v>
      </c>
      <c r="E1085" s="1" t="s">
        <v>268</v>
      </c>
      <c r="F1085" s="54" t="s">
        <v>293</v>
      </c>
      <c r="G1085" s="35" t="s">
        <v>193</v>
      </c>
      <c r="H1085" s="8">
        <f t="shared" si="24"/>
        <v>-93500</v>
      </c>
      <c r="I1085" s="30">
        <f t="shared" si="25"/>
        <v>12.371134020618557</v>
      </c>
      <c r="K1085" t="s">
        <v>33</v>
      </c>
      <c r="M1085" s="2">
        <v>485</v>
      </c>
    </row>
    <row r="1086" spans="2:13" ht="12.75">
      <c r="B1086" s="369">
        <v>2500</v>
      </c>
      <c r="C1086" s="20" t="s">
        <v>33</v>
      </c>
      <c r="D1086" s="20" t="s">
        <v>267</v>
      </c>
      <c r="E1086" s="1" t="s">
        <v>294</v>
      </c>
      <c r="F1086" s="54" t="s">
        <v>295</v>
      </c>
      <c r="G1086" s="35" t="s">
        <v>234</v>
      </c>
      <c r="H1086" s="8">
        <f t="shared" si="24"/>
        <v>-96000</v>
      </c>
      <c r="I1086" s="30">
        <f t="shared" si="25"/>
        <v>5.154639175257732</v>
      </c>
      <c r="K1086" t="s">
        <v>33</v>
      </c>
      <c r="M1086" s="2">
        <v>485</v>
      </c>
    </row>
    <row r="1087" spans="2:13" ht="12.75">
      <c r="B1087" s="369">
        <v>2500</v>
      </c>
      <c r="C1087" s="20" t="s">
        <v>33</v>
      </c>
      <c r="D1087" s="20" t="s">
        <v>267</v>
      </c>
      <c r="E1087" s="1" t="s">
        <v>294</v>
      </c>
      <c r="F1087" s="54" t="s">
        <v>296</v>
      </c>
      <c r="G1087" s="35" t="s">
        <v>215</v>
      </c>
      <c r="H1087" s="8">
        <f t="shared" si="24"/>
        <v>-98500</v>
      </c>
      <c r="I1087" s="30">
        <f t="shared" si="25"/>
        <v>5.154639175257732</v>
      </c>
      <c r="K1087" t="s">
        <v>33</v>
      </c>
      <c r="M1087" s="2">
        <v>485</v>
      </c>
    </row>
    <row r="1088" spans="2:13" ht="12.75">
      <c r="B1088" s="369">
        <v>2500</v>
      </c>
      <c r="C1088" s="20" t="s">
        <v>33</v>
      </c>
      <c r="D1088" s="20" t="s">
        <v>267</v>
      </c>
      <c r="E1088" s="1" t="s">
        <v>294</v>
      </c>
      <c r="F1088" s="54" t="s">
        <v>297</v>
      </c>
      <c r="G1088" s="35" t="s">
        <v>76</v>
      </c>
      <c r="H1088" s="8">
        <f t="shared" si="24"/>
        <v>-101000</v>
      </c>
      <c r="I1088" s="30">
        <f t="shared" si="25"/>
        <v>5.154639175257732</v>
      </c>
      <c r="K1088" t="s">
        <v>33</v>
      </c>
      <c r="M1088" s="2">
        <v>485</v>
      </c>
    </row>
    <row r="1089" spans="2:13" ht="12.75">
      <c r="B1089" s="369">
        <v>2500</v>
      </c>
      <c r="C1089" s="20" t="s">
        <v>33</v>
      </c>
      <c r="D1089" s="1" t="s">
        <v>267</v>
      </c>
      <c r="E1089" s="1" t="s">
        <v>294</v>
      </c>
      <c r="F1089" s="54" t="s">
        <v>298</v>
      </c>
      <c r="G1089" s="35" t="s">
        <v>80</v>
      </c>
      <c r="H1089" s="8">
        <f t="shared" si="24"/>
        <v>-103500</v>
      </c>
      <c r="I1089" s="30">
        <f t="shared" si="25"/>
        <v>5.154639175257732</v>
      </c>
      <c r="K1089" t="s">
        <v>33</v>
      </c>
      <c r="M1089" s="2">
        <v>485</v>
      </c>
    </row>
    <row r="1090" spans="2:13" ht="12.75">
      <c r="B1090" s="369">
        <v>2500</v>
      </c>
      <c r="C1090" s="20" t="s">
        <v>33</v>
      </c>
      <c r="D1090" s="1" t="s">
        <v>267</v>
      </c>
      <c r="E1090" s="1" t="s">
        <v>294</v>
      </c>
      <c r="F1090" s="54" t="s">
        <v>299</v>
      </c>
      <c r="G1090" s="35" t="s">
        <v>103</v>
      </c>
      <c r="H1090" s="8">
        <f t="shared" si="24"/>
        <v>-106000</v>
      </c>
      <c r="I1090" s="30">
        <f t="shared" si="25"/>
        <v>5.154639175257732</v>
      </c>
      <c r="K1090" t="s">
        <v>33</v>
      </c>
      <c r="M1090" s="2">
        <v>485</v>
      </c>
    </row>
    <row r="1091" spans="2:13" ht="12.75">
      <c r="B1091" s="369">
        <v>2500</v>
      </c>
      <c r="C1091" s="20" t="s">
        <v>33</v>
      </c>
      <c r="D1091" s="1" t="s">
        <v>267</v>
      </c>
      <c r="E1091" s="1" t="s">
        <v>294</v>
      </c>
      <c r="F1091" s="54" t="s">
        <v>300</v>
      </c>
      <c r="G1091" s="35" t="s">
        <v>102</v>
      </c>
      <c r="H1091" s="8">
        <f t="shared" si="24"/>
        <v>-108500</v>
      </c>
      <c r="I1091" s="30">
        <f t="shared" si="25"/>
        <v>5.154639175257732</v>
      </c>
      <c r="K1091" t="s">
        <v>33</v>
      </c>
      <c r="M1091" s="2">
        <v>485</v>
      </c>
    </row>
    <row r="1092" spans="2:13" ht="12.75">
      <c r="B1092" s="369">
        <v>2500</v>
      </c>
      <c r="C1092" s="20" t="s">
        <v>33</v>
      </c>
      <c r="D1092" s="1" t="s">
        <v>267</v>
      </c>
      <c r="E1092" s="1" t="s">
        <v>294</v>
      </c>
      <c r="F1092" s="54" t="s">
        <v>301</v>
      </c>
      <c r="G1092" s="35" t="s">
        <v>123</v>
      </c>
      <c r="H1092" s="8">
        <f t="shared" si="24"/>
        <v>-111000</v>
      </c>
      <c r="I1092" s="30">
        <f t="shared" si="25"/>
        <v>5.154639175257732</v>
      </c>
      <c r="K1092" t="s">
        <v>33</v>
      </c>
      <c r="M1092" s="2">
        <v>485</v>
      </c>
    </row>
    <row r="1093" spans="2:13" ht="12.75">
      <c r="B1093" s="369">
        <v>2500</v>
      </c>
      <c r="C1093" s="20" t="s">
        <v>33</v>
      </c>
      <c r="D1093" s="1" t="s">
        <v>20</v>
      </c>
      <c r="E1093" s="1" t="s">
        <v>294</v>
      </c>
      <c r="F1093" s="54" t="s">
        <v>302</v>
      </c>
      <c r="G1093" s="35" t="s">
        <v>125</v>
      </c>
      <c r="H1093" s="8">
        <f t="shared" si="24"/>
        <v>-113500</v>
      </c>
      <c r="I1093" s="30">
        <f t="shared" si="25"/>
        <v>5.154639175257732</v>
      </c>
      <c r="K1093" t="s">
        <v>33</v>
      </c>
      <c r="M1093" s="2">
        <v>485</v>
      </c>
    </row>
    <row r="1094" spans="2:13" ht="12.75">
      <c r="B1094" s="369">
        <v>2500</v>
      </c>
      <c r="C1094" s="20" t="s">
        <v>33</v>
      </c>
      <c r="D1094" s="1" t="s">
        <v>267</v>
      </c>
      <c r="E1094" s="1" t="s">
        <v>294</v>
      </c>
      <c r="F1094" s="54" t="s">
        <v>303</v>
      </c>
      <c r="G1094" s="35" t="s">
        <v>127</v>
      </c>
      <c r="H1094" s="8">
        <f t="shared" si="24"/>
        <v>-116000</v>
      </c>
      <c r="I1094" s="30">
        <f t="shared" si="25"/>
        <v>5.154639175257732</v>
      </c>
      <c r="K1094" t="s">
        <v>33</v>
      </c>
      <c r="M1094" s="2">
        <v>485</v>
      </c>
    </row>
    <row r="1095" spans="2:13" ht="12.75">
      <c r="B1095" s="369">
        <v>2500</v>
      </c>
      <c r="C1095" s="20" t="s">
        <v>33</v>
      </c>
      <c r="D1095" s="1" t="s">
        <v>267</v>
      </c>
      <c r="E1095" s="1" t="s">
        <v>294</v>
      </c>
      <c r="F1095" s="54" t="s">
        <v>304</v>
      </c>
      <c r="G1095" s="35" t="s">
        <v>222</v>
      </c>
      <c r="H1095" s="8">
        <f t="shared" si="24"/>
        <v>-118500</v>
      </c>
      <c r="I1095" s="30">
        <f t="shared" si="25"/>
        <v>5.154639175257732</v>
      </c>
      <c r="K1095" t="s">
        <v>33</v>
      </c>
      <c r="M1095" s="2">
        <v>485</v>
      </c>
    </row>
    <row r="1096" spans="2:13" ht="12.75">
      <c r="B1096" s="369">
        <v>2500</v>
      </c>
      <c r="C1096" s="20" t="s">
        <v>33</v>
      </c>
      <c r="D1096" s="1" t="s">
        <v>267</v>
      </c>
      <c r="E1096" s="1" t="s">
        <v>294</v>
      </c>
      <c r="F1096" s="54" t="s">
        <v>305</v>
      </c>
      <c r="G1096" s="35" t="s">
        <v>145</v>
      </c>
      <c r="H1096" s="8">
        <f t="shared" si="24"/>
        <v>-121000</v>
      </c>
      <c r="I1096" s="30">
        <f t="shared" si="25"/>
        <v>5.154639175257732</v>
      </c>
      <c r="K1096" t="s">
        <v>33</v>
      </c>
      <c r="M1096" s="2">
        <v>485</v>
      </c>
    </row>
    <row r="1097" spans="2:13" ht="12.75">
      <c r="B1097" s="369">
        <v>2500</v>
      </c>
      <c r="C1097" s="20" t="s">
        <v>33</v>
      </c>
      <c r="D1097" s="1" t="s">
        <v>267</v>
      </c>
      <c r="E1097" s="1" t="s">
        <v>294</v>
      </c>
      <c r="F1097" s="54" t="s">
        <v>306</v>
      </c>
      <c r="G1097" s="35" t="s">
        <v>111</v>
      </c>
      <c r="H1097" s="8">
        <f t="shared" si="24"/>
        <v>-123500</v>
      </c>
      <c r="I1097" s="30">
        <f t="shared" si="25"/>
        <v>5.154639175257732</v>
      </c>
      <c r="K1097" t="s">
        <v>33</v>
      </c>
      <c r="M1097" s="2">
        <v>485</v>
      </c>
    </row>
    <row r="1098" spans="2:13" ht="12.75">
      <c r="B1098" s="369">
        <v>2500</v>
      </c>
      <c r="C1098" s="20" t="s">
        <v>33</v>
      </c>
      <c r="D1098" s="1" t="s">
        <v>267</v>
      </c>
      <c r="E1098" s="1" t="s">
        <v>294</v>
      </c>
      <c r="F1098" s="54" t="s">
        <v>307</v>
      </c>
      <c r="G1098" s="35" t="s">
        <v>148</v>
      </c>
      <c r="H1098" s="8">
        <f t="shared" si="24"/>
        <v>-126000</v>
      </c>
      <c r="I1098" s="30">
        <f t="shared" si="25"/>
        <v>5.154639175257732</v>
      </c>
      <c r="K1098" t="s">
        <v>33</v>
      </c>
      <c r="M1098" s="2">
        <v>485</v>
      </c>
    </row>
    <row r="1099" spans="2:13" ht="12.75">
      <c r="B1099" s="369">
        <v>2500</v>
      </c>
      <c r="C1099" s="20" t="s">
        <v>33</v>
      </c>
      <c r="D1099" s="1" t="s">
        <v>267</v>
      </c>
      <c r="E1099" s="1" t="s">
        <v>294</v>
      </c>
      <c r="F1099" s="54" t="s">
        <v>308</v>
      </c>
      <c r="G1099" s="35" t="s">
        <v>149</v>
      </c>
      <c r="H1099" s="8">
        <f t="shared" si="24"/>
        <v>-128500</v>
      </c>
      <c r="I1099" s="30">
        <f t="shared" si="25"/>
        <v>5.154639175257732</v>
      </c>
      <c r="K1099" t="s">
        <v>33</v>
      </c>
      <c r="M1099" s="2">
        <v>485</v>
      </c>
    </row>
    <row r="1100" spans="2:13" ht="12.75">
      <c r="B1100" s="369">
        <v>2500</v>
      </c>
      <c r="C1100" s="20" t="s">
        <v>0</v>
      </c>
      <c r="D1100" s="1" t="s">
        <v>267</v>
      </c>
      <c r="E1100" s="1" t="s">
        <v>294</v>
      </c>
      <c r="F1100" s="54" t="s">
        <v>309</v>
      </c>
      <c r="G1100" s="35" t="s">
        <v>150</v>
      </c>
      <c r="H1100" s="8">
        <f t="shared" si="24"/>
        <v>-131000</v>
      </c>
      <c r="I1100" s="30">
        <f t="shared" si="25"/>
        <v>5.154639175257732</v>
      </c>
      <c r="K1100" t="s">
        <v>33</v>
      </c>
      <c r="M1100" s="2">
        <v>485</v>
      </c>
    </row>
    <row r="1101" spans="2:13" ht="12.75">
      <c r="B1101" s="369">
        <v>2500</v>
      </c>
      <c r="C1101" s="20" t="s">
        <v>33</v>
      </c>
      <c r="D1101" s="1" t="s">
        <v>267</v>
      </c>
      <c r="E1101" s="1" t="s">
        <v>294</v>
      </c>
      <c r="F1101" s="54" t="s">
        <v>310</v>
      </c>
      <c r="G1101" s="35" t="s">
        <v>151</v>
      </c>
      <c r="H1101" s="8">
        <f t="shared" si="24"/>
        <v>-133500</v>
      </c>
      <c r="I1101" s="30">
        <f t="shared" si="25"/>
        <v>5.154639175257732</v>
      </c>
      <c r="K1101" t="s">
        <v>33</v>
      </c>
      <c r="M1101" s="2">
        <v>485</v>
      </c>
    </row>
    <row r="1102" spans="2:13" ht="12.75">
      <c r="B1102" s="369">
        <v>2500</v>
      </c>
      <c r="C1102" s="20" t="s">
        <v>33</v>
      </c>
      <c r="D1102" s="1" t="s">
        <v>267</v>
      </c>
      <c r="E1102" s="1" t="s">
        <v>294</v>
      </c>
      <c r="F1102" s="54" t="s">
        <v>311</v>
      </c>
      <c r="G1102" s="35" t="s">
        <v>151</v>
      </c>
      <c r="H1102" s="8">
        <f t="shared" si="24"/>
        <v>-136000</v>
      </c>
      <c r="I1102" s="30">
        <f t="shared" si="25"/>
        <v>5.154639175257732</v>
      </c>
      <c r="K1102" t="s">
        <v>33</v>
      </c>
      <c r="M1102" s="2">
        <v>485</v>
      </c>
    </row>
    <row r="1103" spans="2:13" ht="12.75">
      <c r="B1103" s="369">
        <v>2500</v>
      </c>
      <c r="C1103" s="20" t="s">
        <v>33</v>
      </c>
      <c r="D1103" s="1" t="s">
        <v>267</v>
      </c>
      <c r="E1103" s="1" t="s">
        <v>294</v>
      </c>
      <c r="F1103" s="54" t="s">
        <v>312</v>
      </c>
      <c r="G1103" s="35" t="s">
        <v>230</v>
      </c>
      <c r="H1103" s="8">
        <f t="shared" si="24"/>
        <v>-138500</v>
      </c>
      <c r="I1103" s="30">
        <f t="shared" si="25"/>
        <v>5.154639175257732</v>
      </c>
      <c r="K1103" t="s">
        <v>33</v>
      </c>
      <c r="M1103" s="2">
        <v>485</v>
      </c>
    </row>
    <row r="1104" spans="2:13" ht="12.75">
      <c r="B1104" s="369">
        <v>2500</v>
      </c>
      <c r="C1104" s="20" t="s">
        <v>33</v>
      </c>
      <c r="D1104" s="1" t="s">
        <v>267</v>
      </c>
      <c r="E1104" s="1" t="s">
        <v>294</v>
      </c>
      <c r="F1104" s="54" t="s">
        <v>313</v>
      </c>
      <c r="G1104" s="35" t="s">
        <v>199</v>
      </c>
      <c r="H1104" s="8">
        <f t="shared" si="24"/>
        <v>-141000</v>
      </c>
      <c r="I1104" s="30">
        <f t="shared" si="25"/>
        <v>5.154639175257732</v>
      </c>
      <c r="K1104" t="s">
        <v>33</v>
      </c>
      <c r="M1104" s="2">
        <v>485</v>
      </c>
    </row>
    <row r="1105" spans="2:13" ht="12.75">
      <c r="B1105" s="369">
        <v>2500</v>
      </c>
      <c r="C1105" s="20" t="s">
        <v>33</v>
      </c>
      <c r="D1105" s="1" t="s">
        <v>267</v>
      </c>
      <c r="E1105" s="1" t="s">
        <v>294</v>
      </c>
      <c r="F1105" s="54" t="s">
        <v>314</v>
      </c>
      <c r="G1105" s="35" t="s">
        <v>193</v>
      </c>
      <c r="H1105" s="8">
        <f t="shared" si="24"/>
        <v>-143500</v>
      </c>
      <c r="I1105" s="30">
        <f t="shared" si="25"/>
        <v>5.154639175257732</v>
      </c>
      <c r="K1105" t="s">
        <v>33</v>
      </c>
      <c r="M1105" s="2">
        <v>485</v>
      </c>
    </row>
    <row r="1106" spans="2:13" ht="12.75">
      <c r="B1106" s="369">
        <v>2500</v>
      </c>
      <c r="C1106" s="20" t="s">
        <v>33</v>
      </c>
      <c r="D1106" s="20" t="s">
        <v>267</v>
      </c>
      <c r="E1106" s="1" t="s">
        <v>315</v>
      </c>
      <c r="F1106" s="54" t="s">
        <v>316</v>
      </c>
      <c r="G1106" s="35" t="s">
        <v>317</v>
      </c>
      <c r="H1106" s="8">
        <f t="shared" si="24"/>
        <v>-146000</v>
      </c>
      <c r="I1106" s="30">
        <f t="shared" si="25"/>
        <v>5.154639175257732</v>
      </c>
      <c r="K1106" t="s">
        <v>33</v>
      </c>
      <c r="M1106" s="2">
        <v>485</v>
      </c>
    </row>
    <row r="1107" spans="2:13" ht="12.75">
      <c r="B1107" s="369">
        <v>2500</v>
      </c>
      <c r="C1107" s="20" t="s">
        <v>33</v>
      </c>
      <c r="D1107" s="20" t="s">
        <v>267</v>
      </c>
      <c r="E1107" s="1" t="s">
        <v>318</v>
      </c>
      <c r="F1107" s="54" t="s">
        <v>319</v>
      </c>
      <c r="G1107" s="35" t="s">
        <v>320</v>
      </c>
      <c r="H1107" s="8">
        <f t="shared" si="24"/>
        <v>-148500</v>
      </c>
      <c r="I1107" s="30">
        <f t="shared" si="25"/>
        <v>5.154639175257732</v>
      </c>
      <c r="K1107" t="s">
        <v>33</v>
      </c>
      <c r="M1107" s="2">
        <v>485</v>
      </c>
    </row>
    <row r="1108" spans="2:13" ht="12.75">
      <c r="B1108" s="369">
        <v>2500</v>
      </c>
      <c r="C1108" s="20" t="s">
        <v>33</v>
      </c>
      <c r="D1108" s="1" t="s">
        <v>267</v>
      </c>
      <c r="E1108" s="1" t="s">
        <v>318</v>
      </c>
      <c r="F1108" s="54" t="s">
        <v>321</v>
      </c>
      <c r="G1108" s="35" t="s">
        <v>80</v>
      </c>
      <c r="H1108" s="8">
        <f t="shared" si="24"/>
        <v>-151000</v>
      </c>
      <c r="I1108" s="30">
        <f t="shared" si="25"/>
        <v>5.154639175257732</v>
      </c>
      <c r="K1108" t="s">
        <v>33</v>
      </c>
      <c r="M1108" s="2">
        <v>485</v>
      </c>
    </row>
    <row r="1109" spans="2:13" ht="12.75">
      <c r="B1109" s="369">
        <v>2500</v>
      </c>
      <c r="C1109" s="20" t="s">
        <v>33</v>
      </c>
      <c r="D1109" s="1" t="s">
        <v>20</v>
      </c>
      <c r="E1109" s="1" t="s">
        <v>318</v>
      </c>
      <c r="F1109" s="54" t="s">
        <v>322</v>
      </c>
      <c r="G1109" s="35" t="s">
        <v>103</v>
      </c>
      <c r="H1109" s="8">
        <f t="shared" si="24"/>
        <v>-153500</v>
      </c>
      <c r="I1109" s="30">
        <f t="shared" si="25"/>
        <v>5.154639175257732</v>
      </c>
      <c r="K1109" t="s">
        <v>33</v>
      </c>
      <c r="M1109" s="2">
        <v>485</v>
      </c>
    </row>
    <row r="1110" spans="2:13" ht="12.75">
      <c r="B1110" s="373">
        <v>2500</v>
      </c>
      <c r="C1110" s="20" t="s">
        <v>33</v>
      </c>
      <c r="D1110" s="1" t="s">
        <v>267</v>
      </c>
      <c r="E1110" s="1" t="s">
        <v>318</v>
      </c>
      <c r="F1110" s="54" t="s">
        <v>323</v>
      </c>
      <c r="G1110" s="35" t="s">
        <v>102</v>
      </c>
      <c r="H1110" s="8">
        <f t="shared" si="24"/>
        <v>-156000</v>
      </c>
      <c r="I1110" s="30">
        <f t="shared" si="25"/>
        <v>5.154639175257732</v>
      </c>
      <c r="K1110" t="s">
        <v>33</v>
      </c>
      <c r="M1110" s="2">
        <v>485</v>
      </c>
    </row>
    <row r="1111" spans="1:13" s="52" customFormat="1" ht="12.75">
      <c r="A1111" s="1"/>
      <c r="B1111" s="369">
        <v>2500</v>
      </c>
      <c r="C1111" s="20" t="s">
        <v>33</v>
      </c>
      <c r="D1111" s="1" t="s">
        <v>267</v>
      </c>
      <c r="E1111" s="1" t="s">
        <v>318</v>
      </c>
      <c r="F1111" s="54" t="s">
        <v>324</v>
      </c>
      <c r="G1111" s="35" t="s">
        <v>123</v>
      </c>
      <c r="H1111" s="8">
        <f t="shared" si="24"/>
        <v>-158500</v>
      </c>
      <c r="I1111" s="30">
        <f t="shared" si="25"/>
        <v>5.154639175257732</v>
      </c>
      <c r="J1111"/>
      <c r="K1111" t="s">
        <v>33</v>
      </c>
      <c r="L1111"/>
      <c r="M1111" s="2">
        <v>485</v>
      </c>
    </row>
    <row r="1112" spans="2:13" ht="12.75">
      <c r="B1112" s="369">
        <v>2500</v>
      </c>
      <c r="C1112" s="20" t="s">
        <v>33</v>
      </c>
      <c r="D1112" s="1" t="s">
        <v>267</v>
      </c>
      <c r="E1112" s="1" t="s">
        <v>318</v>
      </c>
      <c r="F1112" s="54" t="s">
        <v>325</v>
      </c>
      <c r="G1112" s="35" t="s">
        <v>125</v>
      </c>
      <c r="H1112" s="8">
        <f t="shared" si="24"/>
        <v>-161000</v>
      </c>
      <c r="I1112" s="30">
        <f t="shared" si="25"/>
        <v>5.154639175257732</v>
      </c>
      <c r="K1112" t="s">
        <v>33</v>
      </c>
      <c r="M1112" s="2">
        <v>485</v>
      </c>
    </row>
    <row r="1113" spans="2:13" ht="12.75">
      <c r="B1113" s="369">
        <v>2500</v>
      </c>
      <c r="C1113" s="20" t="s">
        <v>33</v>
      </c>
      <c r="D1113" s="1" t="s">
        <v>267</v>
      </c>
      <c r="E1113" s="1" t="s">
        <v>318</v>
      </c>
      <c r="F1113" s="54" t="s">
        <v>326</v>
      </c>
      <c r="G1113" s="35" t="s">
        <v>127</v>
      </c>
      <c r="H1113" s="8">
        <f t="shared" si="24"/>
        <v>-163500</v>
      </c>
      <c r="I1113" s="30">
        <f t="shared" si="25"/>
        <v>5.154639175257732</v>
      </c>
      <c r="K1113" t="s">
        <v>33</v>
      </c>
      <c r="M1113" s="2">
        <v>485</v>
      </c>
    </row>
    <row r="1114" spans="2:13" ht="12.75">
      <c r="B1114" s="369">
        <v>2500</v>
      </c>
      <c r="C1114" s="20" t="s">
        <v>33</v>
      </c>
      <c r="D1114" s="1" t="s">
        <v>267</v>
      </c>
      <c r="E1114" s="1" t="s">
        <v>318</v>
      </c>
      <c r="F1114" s="54" t="s">
        <v>327</v>
      </c>
      <c r="G1114" s="35" t="s">
        <v>145</v>
      </c>
      <c r="H1114" s="8">
        <f t="shared" si="24"/>
        <v>-166000</v>
      </c>
      <c r="I1114" s="30">
        <f t="shared" si="25"/>
        <v>5.154639175257732</v>
      </c>
      <c r="K1114" t="s">
        <v>33</v>
      </c>
      <c r="M1114" s="2">
        <v>485</v>
      </c>
    </row>
    <row r="1115" spans="2:13" ht="12.75">
      <c r="B1115" s="369">
        <v>2500</v>
      </c>
      <c r="C1115" s="20" t="s">
        <v>33</v>
      </c>
      <c r="D1115" s="1" t="s">
        <v>267</v>
      </c>
      <c r="E1115" s="1" t="s">
        <v>318</v>
      </c>
      <c r="F1115" s="54" t="s">
        <v>328</v>
      </c>
      <c r="G1115" s="35" t="s">
        <v>111</v>
      </c>
      <c r="H1115" s="8">
        <f t="shared" si="24"/>
        <v>-168500</v>
      </c>
      <c r="I1115" s="30">
        <f t="shared" si="25"/>
        <v>5.154639175257732</v>
      </c>
      <c r="K1115" t="s">
        <v>33</v>
      </c>
      <c r="M1115" s="2">
        <v>485</v>
      </c>
    </row>
    <row r="1116" spans="2:13" ht="12.75">
      <c r="B1116" s="369">
        <v>2500</v>
      </c>
      <c r="C1116" s="20" t="s">
        <v>33</v>
      </c>
      <c r="D1116" s="1" t="s">
        <v>267</v>
      </c>
      <c r="E1116" s="1" t="s">
        <v>318</v>
      </c>
      <c r="F1116" s="54" t="s">
        <v>329</v>
      </c>
      <c r="G1116" s="35" t="s">
        <v>148</v>
      </c>
      <c r="H1116" s="8">
        <f t="shared" si="24"/>
        <v>-171000</v>
      </c>
      <c r="I1116" s="30">
        <f t="shared" si="25"/>
        <v>5.154639175257732</v>
      </c>
      <c r="K1116" t="s">
        <v>33</v>
      </c>
      <c r="M1116" s="2">
        <v>485</v>
      </c>
    </row>
    <row r="1117" spans="2:13" ht="12.75">
      <c r="B1117" s="369">
        <v>2500</v>
      </c>
      <c r="C1117" s="20" t="s">
        <v>33</v>
      </c>
      <c r="D1117" s="1" t="s">
        <v>267</v>
      </c>
      <c r="E1117" s="1" t="s">
        <v>318</v>
      </c>
      <c r="F1117" s="54" t="s">
        <v>330</v>
      </c>
      <c r="G1117" s="35" t="s">
        <v>149</v>
      </c>
      <c r="H1117" s="8">
        <f t="shared" si="24"/>
        <v>-173500</v>
      </c>
      <c r="I1117" s="30">
        <f t="shared" si="25"/>
        <v>5.154639175257732</v>
      </c>
      <c r="K1117" t="s">
        <v>33</v>
      </c>
      <c r="M1117" s="2">
        <v>485</v>
      </c>
    </row>
    <row r="1118" spans="2:13" ht="12.75">
      <c r="B1118" s="369">
        <v>2500</v>
      </c>
      <c r="C1118" s="20" t="s">
        <v>33</v>
      </c>
      <c r="D1118" s="1" t="s">
        <v>267</v>
      </c>
      <c r="E1118" s="1" t="s">
        <v>318</v>
      </c>
      <c r="F1118" s="54" t="s">
        <v>331</v>
      </c>
      <c r="G1118" s="35" t="s">
        <v>150</v>
      </c>
      <c r="H1118" s="8">
        <f t="shared" si="24"/>
        <v>-176000</v>
      </c>
      <c r="I1118" s="30">
        <f t="shared" si="25"/>
        <v>5.154639175257732</v>
      </c>
      <c r="K1118" t="s">
        <v>33</v>
      </c>
      <c r="M1118" s="2">
        <v>485</v>
      </c>
    </row>
    <row r="1119" spans="2:13" ht="12.75">
      <c r="B1119" s="373">
        <v>2500</v>
      </c>
      <c r="C1119" s="20" t="s">
        <v>33</v>
      </c>
      <c r="D1119" s="1" t="s">
        <v>267</v>
      </c>
      <c r="E1119" s="1" t="s">
        <v>318</v>
      </c>
      <c r="F1119" s="54" t="s">
        <v>332</v>
      </c>
      <c r="G1119" s="35" t="s">
        <v>151</v>
      </c>
      <c r="H1119" s="8">
        <f t="shared" si="24"/>
        <v>-178500</v>
      </c>
      <c r="I1119" s="30">
        <f t="shared" si="25"/>
        <v>5.154639175257732</v>
      </c>
      <c r="K1119" t="s">
        <v>33</v>
      </c>
      <c r="M1119" s="2">
        <v>485</v>
      </c>
    </row>
    <row r="1120" spans="2:13" ht="12.75">
      <c r="B1120" s="369">
        <v>2500</v>
      </c>
      <c r="C1120" s="20" t="s">
        <v>33</v>
      </c>
      <c r="D1120" s="1" t="s">
        <v>267</v>
      </c>
      <c r="E1120" s="1" t="s">
        <v>318</v>
      </c>
      <c r="F1120" s="54" t="s">
        <v>333</v>
      </c>
      <c r="G1120" s="35" t="s">
        <v>230</v>
      </c>
      <c r="H1120" s="8">
        <f t="shared" si="24"/>
        <v>-181000</v>
      </c>
      <c r="I1120" s="30">
        <f t="shared" si="25"/>
        <v>5.154639175257732</v>
      </c>
      <c r="K1120" t="s">
        <v>33</v>
      </c>
      <c r="M1120" s="2">
        <v>485</v>
      </c>
    </row>
    <row r="1121" spans="2:13" ht="12.75">
      <c r="B1121" s="369">
        <v>2500</v>
      </c>
      <c r="C1121" s="20" t="s">
        <v>33</v>
      </c>
      <c r="D1121" s="1" t="s">
        <v>267</v>
      </c>
      <c r="E1121" s="1" t="s">
        <v>318</v>
      </c>
      <c r="F1121" s="54" t="s">
        <v>334</v>
      </c>
      <c r="G1121" s="35" t="s">
        <v>199</v>
      </c>
      <c r="H1121" s="8">
        <f t="shared" si="24"/>
        <v>-183500</v>
      </c>
      <c r="I1121" s="30">
        <f t="shared" si="25"/>
        <v>5.154639175257732</v>
      </c>
      <c r="K1121" t="s">
        <v>33</v>
      </c>
      <c r="M1121" s="2">
        <v>485</v>
      </c>
    </row>
    <row r="1122" spans="2:13" ht="12.75">
      <c r="B1122" s="369">
        <v>2500</v>
      </c>
      <c r="C1122" s="20" t="s">
        <v>33</v>
      </c>
      <c r="D1122" s="1" t="s">
        <v>267</v>
      </c>
      <c r="E1122" s="1" t="s">
        <v>318</v>
      </c>
      <c r="F1122" s="54" t="s">
        <v>335</v>
      </c>
      <c r="G1122" s="35" t="s">
        <v>193</v>
      </c>
      <c r="H1122" s="8">
        <f t="shared" si="24"/>
        <v>-186000</v>
      </c>
      <c r="I1122" s="30">
        <f t="shared" si="25"/>
        <v>5.154639175257732</v>
      </c>
      <c r="K1122" t="s">
        <v>33</v>
      </c>
      <c r="M1122" s="2">
        <v>485</v>
      </c>
    </row>
    <row r="1123" spans="2:13" ht="12.75">
      <c r="B1123" s="369">
        <v>2500</v>
      </c>
      <c r="C1123" s="20" t="s">
        <v>33</v>
      </c>
      <c r="D1123" s="20" t="s">
        <v>267</v>
      </c>
      <c r="E1123" s="1" t="s">
        <v>336</v>
      </c>
      <c r="F1123" s="54" t="s">
        <v>337</v>
      </c>
      <c r="G1123" s="35" t="s">
        <v>215</v>
      </c>
      <c r="H1123" s="8">
        <f t="shared" si="24"/>
        <v>-188500</v>
      </c>
      <c r="I1123" s="30">
        <f t="shared" si="25"/>
        <v>5.154639175257732</v>
      </c>
      <c r="K1123" t="s">
        <v>33</v>
      </c>
      <c r="M1123" s="2">
        <v>485</v>
      </c>
    </row>
    <row r="1124" spans="2:13" ht="12.75">
      <c r="B1124" s="369">
        <v>2500</v>
      </c>
      <c r="C1124" s="20" t="s">
        <v>33</v>
      </c>
      <c r="D1124" s="1" t="s">
        <v>267</v>
      </c>
      <c r="E1124" s="1" t="s">
        <v>336</v>
      </c>
      <c r="F1124" s="54" t="s">
        <v>338</v>
      </c>
      <c r="G1124" s="35" t="s">
        <v>76</v>
      </c>
      <c r="H1124" s="8">
        <f t="shared" si="24"/>
        <v>-191000</v>
      </c>
      <c r="I1124" s="30">
        <f t="shared" si="25"/>
        <v>5.154639175257732</v>
      </c>
      <c r="K1124" t="s">
        <v>33</v>
      </c>
      <c r="M1124" s="2">
        <v>485</v>
      </c>
    </row>
    <row r="1125" spans="2:13" ht="12.75">
      <c r="B1125" s="369">
        <v>2500</v>
      </c>
      <c r="C1125" s="20" t="s">
        <v>33</v>
      </c>
      <c r="D1125" s="1" t="s">
        <v>267</v>
      </c>
      <c r="E1125" s="1" t="s">
        <v>336</v>
      </c>
      <c r="F1125" s="54" t="s">
        <v>339</v>
      </c>
      <c r="G1125" s="35" t="s">
        <v>80</v>
      </c>
      <c r="H1125" s="8">
        <f aca="true" t="shared" si="26" ref="H1125:H1142">H1124-B1125</f>
        <v>-193500</v>
      </c>
      <c r="I1125" s="30">
        <f aca="true" t="shared" si="27" ref="I1125:I1142">+B1125/M1125</f>
        <v>5.154639175257732</v>
      </c>
      <c r="K1125" t="s">
        <v>33</v>
      </c>
      <c r="M1125" s="2">
        <v>485</v>
      </c>
    </row>
    <row r="1126" spans="2:13" ht="12.75">
      <c r="B1126" s="369">
        <v>2500</v>
      </c>
      <c r="C1126" s="20" t="s">
        <v>33</v>
      </c>
      <c r="D1126" s="1" t="s">
        <v>20</v>
      </c>
      <c r="E1126" s="1" t="s">
        <v>336</v>
      </c>
      <c r="F1126" s="54" t="s">
        <v>340</v>
      </c>
      <c r="G1126" s="35" t="s">
        <v>103</v>
      </c>
      <c r="H1126" s="8">
        <f t="shared" si="26"/>
        <v>-196000</v>
      </c>
      <c r="I1126" s="30">
        <f t="shared" si="27"/>
        <v>5.154639175257732</v>
      </c>
      <c r="K1126" t="s">
        <v>33</v>
      </c>
      <c r="M1126" s="2">
        <v>485</v>
      </c>
    </row>
    <row r="1127" spans="2:13" ht="12.75">
      <c r="B1127" s="369">
        <v>2500</v>
      </c>
      <c r="C1127" s="20" t="s">
        <v>33</v>
      </c>
      <c r="D1127" s="1" t="s">
        <v>267</v>
      </c>
      <c r="E1127" s="1" t="s">
        <v>336</v>
      </c>
      <c r="F1127" s="54" t="s">
        <v>341</v>
      </c>
      <c r="G1127" s="35" t="s">
        <v>102</v>
      </c>
      <c r="H1127" s="8">
        <f t="shared" si="26"/>
        <v>-198500</v>
      </c>
      <c r="I1127" s="30">
        <f t="shared" si="27"/>
        <v>5.154639175257732</v>
      </c>
      <c r="K1127" t="s">
        <v>33</v>
      </c>
      <c r="M1127" s="2">
        <v>485</v>
      </c>
    </row>
    <row r="1128" spans="2:13" ht="12.75">
      <c r="B1128" s="369">
        <v>2500</v>
      </c>
      <c r="C1128" s="20" t="s">
        <v>33</v>
      </c>
      <c r="D1128" s="1" t="s">
        <v>267</v>
      </c>
      <c r="E1128" s="1" t="s">
        <v>336</v>
      </c>
      <c r="F1128" s="54" t="s">
        <v>342</v>
      </c>
      <c r="G1128" s="35" t="s">
        <v>123</v>
      </c>
      <c r="H1128" s="8">
        <f t="shared" si="26"/>
        <v>-201000</v>
      </c>
      <c r="I1128" s="30">
        <f t="shared" si="27"/>
        <v>5.154639175257732</v>
      </c>
      <c r="K1128" t="s">
        <v>33</v>
      </c>
      <c r="M1128" s="2">
        <v>485</v>
      </c>
    </row>
    <row r="1129" spans="2:13" ht="12.75">
      <c r="B1129" s="369">
        <v>2500</v>
      </c>
      <c r="C1129" s="20" t="s">
        <v>33</v>
      </c>
      <c r="D1129" s="1" t="s">
        <v>20</v>
      </c>
      <c r="E1129" s="1" t="s">
        <v>336</v>
      </c>
      <c r="F1129" s="54" t="s">
        <v>343</v>
      </c>
      <c r="G1129" s="35" t="s">
        <v>125</v>
      </c>
      <c r="H1129" s="8">
        <f t="shared" si="26"/>
        <v>-203500</v>
      </c>
      <c r="I1129" s="30">
        <f t="shared" si="27"/>
        <v>5.154639175257732</v>
      </c>
      <c r="K1129" t="s">
        <v>33</v>
      </c>
      <c r="M1129" s="2">
        <v>485</v>
      </c>
    </row>
    <row r="1130" spans="2:13" ht="12.75">
      <c r="B1130" s="369">
        <v>2500</v>
      </c>
      <c r="C1130" s="20" t="s">
        <v>33</v>
      </c>
      <c r="D1130" s="1" t="s">
        <v>267</v>
      </c>
      <c r="E1130" s="1" t="s">
        <v>336</v>
      </c>
      <c r="F1130" s="54" t="s">
        <v>326</v>
      </c>
      <c r="G1130" s="35" t="s">
        <v>127</v>
      </c>
      <c r="H1130" s="8">
        <f t="shared" si="26"/>
        <v>-206000</v>
      </c>
      <c r="I1130" s="30">
        <f t="shared" si="27"/>
        <v>5.154639175257732</v>
      </c>
      <c r="K1130" t="s">
        <v>33</v>
      </c>
      <c r="M1130" s="2">
        <v>485</v>
      </c>
    </row>
    <row r="1131" spans="2:13" ht="12.75">
      <c r="B1131" s="369">
        <v>2500</v>
      </c>
      <c r="C1131" s="20" t="s">
        <v>33</v>
      </c>
      <c r="D1131" s="1" t="s">
        <v>267</v>
      </c>
      <c r="E1131" s="1" t="s">
        <v>336</v>
      </c>
      <c r="F1131" s="54" t="s">
        <v>344</v>
      </c>
      <c r="G1131" s="35" t="s">
        <v>111</v>
      </c>
      <c r="H1131" s="8">
        <f t="shared" si="26"/>
        <v>-208500</v>
      </c>
      <c r="I1131" s="30">
        <f t="shared" si="27"/>
        <v>5.154639175257732</v>
      </c>
      <c r="K1131" t="s">
        <v>33</v>
      </c>
      <c r="M1131" s="2">
        <v>485</v>
      </c>
    </row>
    <row r="1132" spans="2:13" ht="12.75">
      <c r="B1132" s="369">
        <v>2500</v>
      </c>
      <c r="C1132" s="20" t="s">
        <v>33</v>
      </c>
      <c r="D1132" s="1" t="s">
        <v>267</v>
      </c>
      <c r="E1132" s="1" t="s">
        <v>336</v>
      </c>
      <c r="F1132" s="54" t="s">
        <v>345</v>
      </c>
      <c r="G1132" s="35" t="s">
        <v>149</v>
      </c>
      <c r="H1132" s="8">
        <f t="shared" si="26"/>
        <v>-211000</v>
      </c>
      <c r="I1132" s="30">
        <f t="shared" si="27"/>
        <v>5.154639175257732</v>
      </c>
      <c r="K1132" t="s">
        <v>33</v>
      </c>
      <c r="M1132" s="2">
        <v>485</v>
      </c>
    </row>
    <row r="1133" spans="2:13" ht="12.75">
      <c r="B1133" s="369">
        <v>2500</v>
      </c>
      <c r="C1133" s="20" t="s">
        <v>33</v>
      </c>
      <c r="D1133" s="1" t="s">
        <v>267</v>
      </c>
      <c r="E1133" s="1" t="s">
        <v>336</v>
      </c>
      <c r="F1133" s="54" t="s">
        <v>346</v>
      </c>
      <c r="G1133" s="35" t="s">
        <v>150</v>
      </c>
      <c r="H1133" s="8">
        <f t="shared" si="26"/>
        <v>-213500</v>
      </c>
      <c r="I1133" s="30">
        <f t="shared" si="27"/>
        <v>5.154639175257732</v>
      </c>
      <c r="K1133" t="s">
        <v>33</v>
      </c>
      <c r="M1133" s="2">
        <v>485</v>
      </c>
    </row>
    <row r="1134" spans="2:13" ht="12.75">
      <c r="B1134" s="369">
        <v>2500</v>
      </c>
      <c r="C1134" s="20" t="s">
        <v>33</v>
      </c>
      <c r="D1134" s="1" t="s">
        <v>267</v>
      </c>
      <c r="E1134" s="1" t="s">
        <v>336</v>
      </c>
      <c r="F1134" s="54" t="s">
        <v>347</v>
      </c>
      <c r="G1134" s="35" t="s">
        <v>151</v>
      </c>
      <c r="H1134" s="8">
        <f t="shared" si="26"/>
        <v>-216000</v>
      </c>
      <c r="I1134" s="30">
        <f t="shared" si="27"/>
        <v>5.154639175257732</v>
      </c>
      <c r="K1134" t="s">
        <v>33</v>
      </c>
      <c r="M1134" s="2">
        <v>485</v>
      </c>
    </row>
    <row r="1135" spans="2:13" ht="12.75">
      <c r="B1135" s="369">
        <v>2500</v>
      </c>
      <c r="C1135" s="20" t="s">
        <v>33</v>
      </c>
      <c r="D1135" s="20" t="s">
        <v>267</v>
      </c>
      <c r="E1135" s="20" t="s">
        <v>336</v>
      </c>
      <c r="F1135" s="91" t="s">
        <v>348</v>
      </c>
      <c r="G1135" s="35" t="s">
        <v>230</v>
      </c>
      <c r="H1135" s="8">
        <f t="shared" si="26"/>
        <v>-218500</v>
      </c>
      <c r="I1135" s="30">
        <f t="shared" si="27"/>
        <v>5.154639175257732</v>
      </c>
      <c r="K1135" t="s">
        <v>33</v>
      </c>
      <c r="M1135" s="2">
        <v>485</v>
      </c>
    </row>
    <row r="1136" spans="2:13" ht="12.75">
      <c r="B1136" s="369">
        <v>2500</v>
      </c>
      <c r="C1136" s="20" t="s">
        <v>33</v>
      </c>
      <c r="D1136" s="20" t="s">
        <v>267</v>
      </c>
      <c r="E1136" s="20" t="s">
        <v>336</v>
      </c>
      <c r="F1136" s="91" t="s">
        <v>349</v>
      </c>
      <c r="G1136" s="35" t="s">
        <v>199</v>
      </c>
      <c r="H1136" s="8">
        <f t="shared" si="26"/>
        <v>-221000</v>
      </c>
      <c r="I1136" s="30">
        <f t="shared" si="27"/>
        <v>5.154639175257732</v>
      </c>
      <c r="K1136" t="s">
        <v>33</v>
      </c>
      <c r="M1136" s="2">
        <v>485</v>
      </c>
    </row>
    <row r="1137" spans="2:13" ht="12.75">
      <c r="B1137" s="373">
        <v>2500</v>
      </c>
      <c r="C1137" s="20" t="s">
        <v>33</v>
      </c>
      <c r="D1137" s="20" t="s">
        <v>267</v>
      </c>
      <c r="E1137" s="20" t="s">
        <v>350</v>
      </c>
      <c r="F1137" s="91" t="s">
        <v>351</v>
      </c>
      <c r="G1137" s="35" t="s">
        <v>148</v>
      </c>
      <c r="H1137" s="8">
        <f t="shared" si="26"/>
        <v>-223500</v>
      </c>
      <c r="I1137" s="30">
        <f t="shared" si="27"/>
        <v>5.154639175257732</v>
      </c>
      <c r="K1137" t="s">
        <v>33</v>
      </c>
      <c r="M1137" s="2">
        <v>485</v>
      </c>
    </row>
    <row r="1138" spans="2:13" ht="12.75">
      <c r="B1138" s="369">
        <v>2500</v>
      </c>
      <c r="C1138" s="20" t="s">
        <v>33</v>
      </c>
      <c r="D1138" s="20" t="s">
        <v>267</v>
      </c>
      <c r="E1138" s="20" t="s">
        <v>350</v>
      </c>
      <c r="F1138" s="91" t="s">
        <v>352</v>
      </c>
      <c r="G1138" s="35" t="s">
        <v>199</v>
      </c>
      <c r="H1138" s="8">
        <f t="shared" si="26"/>
        <v>-226000</v>
      </c>
      <c r="I1138" s="30">
        <f t="shared" si="27"/>
        <v>5.154639175257732</v>
      </c>
      <c r="K1138" t="s">
        <v>33</v>
      </c>
      <c r="M1138" s="2">
        <v>485</v>
      </c>
    </row>
    <row r="1139" spans="2:13" ht="12.75">
      <c r="B1139" s="369">
        <v>2500</v>
      </c>
      <c r="C1139" s="20" t="s">
        <v>33</v>
      </c>
      <c r="D1139" s="20" t="s">
        <v>267</v>
      </c>
      <c r="E1139" s="20" t="s">
        <v>353</v>
      </c>
      <c r="F1139" s="91" t="s">
        <v>354</v>
      </c>
      <c r="G1139" s="35" t="s">
        <v>125</v>
      </c>
      <c r="H1139" s="8">
        <f t="shared" si="26"/>
        <v>-228500</v>
      </c>
      <c r="I1139" s="30">
        <f t="shared" si="27"/>
        <v>5.154639175257732</v>
      </c>
      <c r="K1139" t="s">
        <v>33</v>
      </c>
      <c r="M1139" s="2">
        <v>485</v>
      </c>
    </row>
    <row r="1140" spans="2:13" ht="12.75">
      <c r="B1140" s="369">
        <v>2500</v>
      </c>
      <c r="C1140" s="20" t="s">
        <v>33</v>
      </c>
      <c r="D1140" s="1" t="s">
        <v>267</v>
      </c>
      <c r="E1140" s="1" t="s">
        <v>355</v>
      </c>
      <c r="F1140" s="54" t="s">
        <v>356</v>
      </c>
      <c r="G1140" s="35" t="s">
        <v>111</v>
      </c>
      <c r="H1140" s="8">
        <f t="shared" si="26"/>
        <v>-231000</v>
      </c>
      <c r="I1140" s="30">
        <f t="shared" si="27"/>
        <v>5.154639175257732</v>
      </c>
      <c r="K1140" t="s">
        <v>33</v>
      </c>
      <c r="M1140" s="2">
        <v>485</v>
      </c>
    </row>
    <row r="1141" spans="1:13" s="88" customFormat="1" ht="12.75">
      <c r="A1141" s="19"/>
      <c r="B1141" s="368">
        <f>SUM(B1061:B1140)</f>
        <v>231000</v>
      </c>
      <c r="C1141" s="19" t="s">
        <v>33</v>
      </c>
      <c r="D1141" s="19"/>
      <c r="E1141" s="19"/>
      <c r="F1141" s="26"/>
      <c r="G1141" s="26"/>
      <c r="H1141" s="89">
        <v>0</v>
      </c>
      <c r="I1141" s="87">
        <f t="shared" si="27"/>
        <v>476.2886597938144</v>
      </c>
      <c r="M1141" s="2">
        <v>485</v>
      </c>
    </row>
    <row r="1142" spans="2:13" ht="12.75">
      <c r="B1142" s="369"/>
      <c r="H1142" s="8">
        <f t="shared" si="26"/>
        <v>0</v>
      </c>
      <c r="I1142" s="30">
        <f t="shared" si="27"/>
        <v>0</v>
      </c>
      <c r="M1142" s="2">
        <v>485</v>
      </c>
    </row>
    <row r="1143" spans="2:13" ht="12.75">
      <c r="B1143" s="369"/>
      <c r="H1143" s="8">
        <f>H1142-B1143</f>
        <v>0</v>
      </c>
      <c r="I1143" s="30">
        <f>+B1143/M1143</f>
        <v>0</v>
      </c>
      <c r="M1143" s="2">
        <v>485</v>
      </c>
    </row>
    <row r="1144" spans="2:13" ht="12.75">
      <c r="B1144" s="369">
        <v>700</v>
      </c>
      <c r="C1144" s="107" t="s">
        <v>357</v>
      </c>
      <c r="D1144" s="107" t="s">
        <v>20</v>
      </c>
      <c r="E1144" s="107" t="s">
        <v>358</v>
      </c>
      <c r="F1144" s="108" t="s">
        <v>359</v>
      </c>
      <c r="G1144" s="108" t="s">
        <v>102</v>
      </c>
      <c r="H1144" s="8">
        <f>H1143-B1144</f>
        <v>-700</v>
      </c>
      <c r="I1144" s="30">
        <f>+B1144/M1144</f>
        <v>1.443298969072165</v>
      </c>
      <c r="K1144" t="s">
        <v>360</v>
      </c>
      <c r="M1144" s="2">
        <v>485</v>
      </c>
    </row>
    <row r="1145" spans="2:13" ht="12.75">
      <c r="B1145" s="369">
        <v>1000</v>
      </c>
      <c r="C1145" s="107" t="s">
        <v>361</v>
      </c>
      <c r="D1145" s="107" t="s">
        <v>20</v>
      </c>
      <c r="E1145" s="107" t="s">
        <v>358</v>
      </c>
      <c r="F1145" s="108" t="s">
        <v>362</v>
      </c>
      <c r="G1145" s="108" t="s">
        <v>127</v>
      </c>
      <c r="H1145" s="8">
        <f>H1144-B1145</f>
        <v>-1700</v>
      </c>
      <c r="I1145" s="30">
        <f>+B1145/M1145</f>
        <v>2.0618556701030926</v>
      </c>
      <c r="K1145" t="s">
        <v>360</v>
      </c>
      <c r="M1145" s="2">
        <v>485</v>
      </c>
    </row>
    <row r="1146" spans="1:13" ht="12.75">
      <c r="A1146" s="20"/>
      <c r="B1146" s="233">
        <v>300</v>
      </c>
      <c r="C1146" s="42" t="s">
        <v>1</v>
      </c>
      <c r="D1146" s="42" t="s">
        <v>20</v>
      </c>
      <c r="E1146" s="42" t="s">
        <v>363</v>
      </c>
      <c r="F1146" s="40" t="s">
        <v>364</v>
      </c>
      <c r="G1146" s="40" t="s">
        <v>36</v>
      </c>
      <c r="H1146" s="8">
        <f>H1145-B1146</f>
        <v>-2000</v>
      </c>
      <c r="I1146" s="30">
        <f>+B1146/M1146</f>
        <v>0.6185567010309279</v>
      </c>
      <c r="J1146" s="23"/>
      <c r="K1146" s="23" t="s">
        <v>365</v>
      </c>
      <c r="L1146" s="23"/>
      <c r="M1146" s="2">
        <v>485</v>
      </c>
    </row>
    <row r="1147" spans="1:14" s="115" customFormat="1" ht="12.75">
      <c r="A1147" s="109"/>
      <c r="B1147" s="374">
        <f>SUM(B1144:B1146)</f>
        <v>2000</v>
      </c>
      <c r="C1147" s="109"/>
      <c r="D1147" s="109"/>
      <c r="E1147" s="111" t="s">
        <v>358</v>
      </c>
      <c r="F1147" s="112"/>
      <c r="G1147" s="112"/>
      <c r="H1147" s="113">
        <v>0</v>
      </c>
      <c r="I1147" s="114">
        <f aca="true" t="shared" si="28" ref="I1147:I1210">+B1147/M1147</f>
        <v>4.123711340206185</v>
      </c>
      <c r="L1147" s="116"/>
      <c r="M1147" s="2">
        <v>485</v>
      </c>
      <c r="N1147" s="117"/>
    </row>
    <row r="1148" spans="2:13" ht="12.75">
      <c r="B1148" s="369"/>
      <c r="H1148" s="8">
        <f>H1147-B1148</f>
        <v>0</v>
      </c>
      <c r="I1148" s="30">
        <f t="shared" si="28"/>
        <v>0</v>
      </c>
      <c r="M1148" s="2">
        <v>485</v>
      </c>
    </row>
    <row r="1149" spans="2:13" ht="12.75">
      <c r="B1149" s="369"/>
      <c r="H1149" s="8">
        <f aca="true" t="shared" si="29" ref="H1149:H1212">H1148-B1149</f>
        <v>0</v>
      </c>
      <c r="I1149" s="30">
        <f t="shared" si="28"/>
        <v>0</v>
      </c>
      <c r="M1149" s="2">
        <v>485</v>
      </c>
    </row>
    <row r="1150" spans="2:13" ht="12.75">
      <c r="B1150" s="369">
        <v>3500</v>
      </c>
      <c r="C1150" s="1" t="s">
        <v>366</v>
      </c>
      <c r="D1150" s="1" t="s">
        <v>20</v>
      </c>
      <c r="E1150" s="1" t="s">
        <v>367</v>
      </c>
      <c r="F1150" s="35" t="s">
        <v>368</v>
      </c>
      <c r="G1150" s="35" t="s">
        <v>208</v>
      </c>
      <c r="H1150" s="8">
        <f t="shared" si="29"/>
        <v>-3500</v>
      </c>
      <c r="I1150" s="30">
        <f t="shared" si="28"/>
        <v>7.216494845360825</v>
      </c>
      <c r="K1150" t="s">
        <v>360</v>
      </c>
      <c r="M1150" s="2">
        <v>485</v>
      </c>
    </row>
    <row r="1151" spans="2:13" ht="12.75">
      <c r="B1151" s="369">
        <v>3500</v>
      </c>
      <c r="C1151" s="1" t="s">
        <v>369</v>
      </c>
      <c r="D1151" s="1" t="s">
        <v>20</v>
      </c>
      <c r="E1151" s="1" t="s">
        <v>367</v>
      </c>
      <c r="F1151" s="35" t="s">
        <v>370</v>
      </c>
      <c r="G1151" s="35" t="s">
        <v>234</v>
      </c>
      <c r="H1151" s="8">
        <f t="shared" si="29"/>
        <v>-7000</v>
      </c>
      <c r="I1151" s="30">
        <f t="shared" si="28"/>
        <v>7.216494845360825</v>
      </c>
      <c r="K1151" t="s">
        <v>360</v>
      </c>
      <c r="M1151" s="2">
        <v>485</v>
      </c>
    </row>
    <row r="1152" spans="1:13" s="23" customFormat="1" ht="12.75">
      <c r="A1152" s="20"/>
      <c r="B1152" s="369">
        <v>3500</v>
      </c>
      <c r="C1152" s="1" t="s">
        <v>366</v>
      </c>
      <c r="D1152" s="1" t="s">
        <v>20</v>
      </c>
      <c r="E1152" s="1" t="s">
        <v>367</v>
      </c>
      <c r="F1152" s="35" t="s">
        <v>371</v>
      </c>
      <c r="G1152" s="35" t="s">
        <v>372</v>
      </c>
      <c r="H1152" s="8">
        <f t="shared" si="29"/>
        <v>-10500</v>
      </c>
      <c r="I1152" s="30">
        <f t="shared" si="28"/>
        <v>7.216494845360825</v>
      </c>
      <c r="J1152"/>
      <c r="K1152" t="s">
        <v>360</v>
      </c>
      <c r="M1152" s="2">
        <v>485</v>
      </c>
    </row>
    <row r="1153" spans="1:13" s="23" customFormat="1" ht="12.75">
      <c r="A1153" s="20"/>
      <c r="B1153" s="369">
        <v>3000</v>
      </c>
      <c r="C1153" s="1" t="s">
        <v>369</v>
      </c>
      <c r="D1153" s="1" t="s">
        <v>20</v>
      </c>
      <c r="E1153" s="1" t="s">
        <v>367</v>
      </c>
      <c r="F1153" s="35" t="s">
        <v>373</v>
      </c>
      <c r="G1153" s="35" t="s">
        <v>50</v>
      </c>
      <c r="H1153" s="8">
        <f t="shared" si="29"/>
        <v>-13500</v>
      </c>
      <c r="I1153" s="30">
        <f t="shared" si="28"/>
        <v>6.185567010309279</v>
      </c>
      <c r="J1153"/>
      <c r="K1153" t="s">
        <v>360</v>
      </c>
      <c r="M1153" s="2">
        <v>485</v>
      </c>
    </row>
    <row r="1154" spans="1:14" s="23" customFormat="1" ht="12.75">
      <c r="A1154" s="20"/>
      <c r="B1154" s="369">
        <v>3000</v>
      </c>
      <c r="C1154" s="1" t="s">
        <v>374</v>
      </c>
      <c r="D1154" s="1" t="s">
        <v>20</v>
      </c>
      <c r="E1154" s="1" t="s">
        <v>367</v>
      </c>
      <c r="F1154" s="35" t="s">
        <v>375</v>
      </c>
      <c r="G1154" s="108" t="s">
        <v>103</v>
      </c>
      <c r="H1154" s="8">
        <f t="shared" si="29"/>
        <v>-16500</v>
      </c>
      <c r="I1154" s="30">
        <f t="shared" si="28"/>
        <v>6.185567010309279</v>
      </c>
      <c r="K1154" t="s">
        <v>360</v>
      </c>
      <c r="L1154" s="47"/>
      <c r="M1154" s="2">
        <v>485</v>
      </c>
      <c r="N1154" s="100"/>
    </row>
    <row r="1155" spans="1:13" s="23" customFormat="1" ht="12.75">
      <c r="A1155" s="1"/>
      <c r="B1155" s="369">
        <v>3000</v>
      </c>
      <c r="C1155" s="107" t="s">
        <v>376</v>
      </c>
      <c r="D1155" s="107" t="s">
        <v>20</v>
      </c>
      <c r="E1155" s="107" t="s">
        <v>367</v>
      </c>
      <c r="F1155" s="108" t="s">
        <v>377</v>
      </c>
      <c r="G1155" s="108" t="s">
        <v>145</v>
      </c>
      <c r="H1155" s="8">
        <f t="shared" si="29"/>
        <v>-19500</v>
      </c>
      <c r="I1155" s="30">
        <f t="shared" si="28"/>
        <v>6.185567010309279</v>
      </c>
      <c r="J1155"/>
      <c r="K1155" t="s">
        <v>360</v>
      </c>
      <c r="L1155"/>
      <c r="M1155" s="2">
        <v>485</v>
      </c>
    </row>
    <row r="1156" spans="1:13" s="120" customFormat="1" ht="12.75">
      <c r="A1156" s="118"/>
      <c r="B1156" s="375">
        <v>3000</v>
      </c>
      <c r="C1156" s="118" t="s">
        <v>374</v>
      </c>
      <c r="D1156" s="118" t="s">
        <v>20</v>
      </c>
      <c r="E1156" s="118" t="s">
        <v>367</v>
      </c>
      <c r="F1156" s="119" t="s">
        <v>378</v>
      </c>
      <c r="G1156" s="119" t="s">
        <v>149</v>
      </c>
      <c r="H1156" s="38">
        <f t="shared" si="29"/>
        <v>-22500</v>
      </c>
      <c r="I1156" s="92">
        <f t="shared" si="28"/>
        <v>6.185567010309279</v>
      </c>
      <c r="K1156" s="120" t="s">
        <v>360</v>
      </c>
      <c r="M1156" s="2">
        <v>485</v>
      </c>
    </row>
    <row r="1157" spans="1:13" s="23" customFormat="1" ht="12.75">
      <c r="A1157" s="1"/>
      <c r="B1157" s="369">
        <v>3000</v>
      </c>
      <c r="C1157" s="1" t="s">
        <v>376</v>
      </c>
      <c r="D1157" s="1" t="s">
        <v>20</v>
      </c>
      <c r="E1157" s="107" t="s">
        <v>367</v>
      </c>
      <c r="F1157" s="35" t="s">
        <v>379</v>
      </c>
      <c r="G1157" s="35" t="s">
        <v>149</v>
      </c>
      <c r="H1157" s="8">
        <f t="shared" si="29"/>
        <v>-25500</v>
      </c>
      <c r="I1157" s="30">
        <f t="shared" si="28"/>
        <v>6.185567010309279</v>
      </c>
      <c r="J1157"/>
      <c r="K1157" t="s">
        <v>360</v>
      </c>
      <c r="L1157"/>
      <c r="M1157" s="2">
        <v>485</v>
      </c>
    </row>
    <row r="1158" spans="1:13" s="23" customFormat="1" ht="12.75">
      <c r="A1158" s="20"/>
      <c r="B1158" s="233">
        <v>3500</v>
      </c>
      <c r="C1158" s="42" t="s">
        <v>380</v>
      </c>
      <c r="D1158" s="42" t="s">
        <v>20</v>
      </c>
      <c r="E1158" s="42" t="s">
        <v>367</v>
      </c>
      <c r="F1158" s="40" t="s">
        <v>381</v>
      </c>
      <c r="G1158" s="40" t="s">
        <v>222</v>
      </c>
      <c r="H1158" s="8">
        <f t="shared" si="29"/>
        <v>-29000</v>
      </c>
      <c r="I1158" s="30">
        <f t="shared" si="28"/>
        <v>7.216494845360825</v>
      </c>
      <c r="K1158" s="23" t="s">
        <v>365</v>
      </c>
      <c r="M1158" s="2">
        <v>485</v>
      </c>
    </row>
    <row r="1159" spans="1:13" s="23" customFormat="1" ht="12.75">
      <c r="A1159" s="20"/>
      <c r="B1159" s="233">
        <v>3000</v>
      </c>
      <c r="C1159" s="42" t="s">
        <v>382</v>
      </c>
      <c r="D1159" s="42" t="s">
        <v>20</v>
      </c>
      <c r="E1159" s="42" t="s">
        <v>367</v>
      </c>
      <c r="F1159" s="40" t="s">
        <v>383</v>
      </c>
      <c r="G1159" s="40" t="s">
        <v>145</v>
      </c>
      <c r="H1159" s="8">
        <f t="shared" si="29"/>
        <v>-32000</v>
      </c>
      <c r="I1159" s="30">
        <f t="shared" si="28"/>
        <v>6.185567010309279</v>
      </c>
      <c r="K1159" s="121" t="s">
        <v>365</v>
      </c>
      <c r="M1159" s="2">
        <v>485</v>
      </c>
    </row>
    <row r="1160" spans="1:13" s="23" customFormat="1" ht="12.75">
      <c r="A1160" s="20"/>
      <c r="B1160" s="233">
        <v>1700</v>
      </c>
      <c r="C1160" s="42" t="s">
        <v>384</v>
      </c>
      <c r="D1160" s="42" t="s">
        <v>20</v>
      </c>
      <c r="E1160" s="42" t="s">
        <v>367</v>
      </c>
      <c r="F1160" s="40" t="s">
        <v>385</v>
      </c>
      <c r="G1160" s="40" t="s">
        <v>148</v>
      </c>
      <c r="H1160" s="8">
        <f t="shared" si="29"/>
        <v>-33700</v>
      </c>
      <c r="I1160" s="30">
        <f t="shared" si="28"/>
        <v>3.5051546391752577</v>
      </c>
      <c r="K1160" s="23" t="s">
        <v>365</v>
      </c>
      <c r="M1160" s="2">
        <v>485</v>
      </c>
    </row>
    <row r="1161" spans="1:13" s="23" customFormat="1" ht="12.75">
      <c r="A1161" s="20"/>
      <c r="B1161" s="233">
        <v>1700</v>
      </c>
      <c r="C1161" s="42" t="s">
        <v>386</v>
      </c>
      <c r="D1161" s="42" t="s">
        <v>20</v>
      </c>
      <c r="E1161" s="42" t="s">
        <v>367</v>
      </c>
      <c r="F1161" s="40" t="s">
        <v>387</v>
      </c>
      <c r="G1161" s="40" t="s">
        <v>149</v>
      </c>
      <c r="H1161" s="8">
        <f t="shared" si="29"/>
        <v>-35400</v>
      </c>
      <c r="I1161" s="30">
        <f t="shared" si="28"/>
        <v>3.5051546391752577</v>
      </c>
      <c r="K1161" s="23" t="s">
        <v>365</v>
      </c>
      <c r="M1161" s="2">
        <v>485</v>
      </c>
    </row>
    <row r="1162" spans="1:13" s="23" customFormat="1" ht="15">
      <c r="A1162" s="20"/>
      <c r="B1162" s="233">
        <v>3000</v>
      </c>
      <c r="C1162" s="42" t="s">
        <v>388</v>
      </c>
      <c r="D1162" s="42" t="s">
        <v>20</v>
      </c>
      <c r="E1162" s="42" t="s">
        <v>367</v>
      </c>
      <c r="F1162" s="40" t="s">
        <v>389</v>
      </c>
      <c r="G1162" s="40" t="s">
        <v>230</v>
      </c>
      <c r="H1162" s="8">
        <f t="shared" si="29"/>
        <v>-38400</v>
      </c>
      <c r="I1162" s="30">
        <f t="shared" si="28"/>
        <v>6.185567010309279</v>
      </c>
      <c r="K1162" s="432" t="s">
        <v>365</v>
      </c>
      <c r="M1162" s="2">
        <v>485</v>
      </c>
    </row>
    <row r="1163" spans="1:13" s="23" customFormat="1" ht="12.75">
      <c r="A1163" s="20"/>
      <c r="B1163" s="233">
        <v>2500</v>
      </c>
      <c r="C1163" s="42" t="s">
        <v>390</v>
      </c>
      <c r="D1163" s="42" t="s">
        <v>20</v>
      </c>
      <c r="E1163" s="42" t="s">
        <v>367</v>
      </c>
      <c r="F1163" s="40" t="s">
        <v>391</v>
      </c>
      <c r="G1163" s="40" t="s">
        <v>199</v>
      </c>
      <c r="H1163" s="8">
        <f t="shared" si="29"/>
        <v>-40900</v>
      </c>
      <c r="I1163" s="30">
        <f t="shared" si="28"/>
        <v>5.154639175257732</v>
      </c>
      <c r="K1163" s="121" t="s">
        <v>365</v>
      </c>
      <c r="M1163" s="2">
        <v>485</v>
      </c>
    </row>
    <row r="1164" spans="1:13" s="23" customFormat="1" ht="12.75">
      <c r="A1164" s="20"/>
      <c r="B1164" s="233">
        <v>6000</v>
      </c>
      <c r="C1164" s="42" t="s">
        <v>392</v>
      </c>
      <c r="D1164" s="42" t="s">
        <v>20</v>
      </c>
      <c r="E1164" s="42" t="s">
        <v>367</v>
      </c>
      <c r="F1164" s="40" t="s">
        <v>393</v>
      </c>
      <c r="G1164" s="40" t="s">
        <v>80</v>
      </c>
      <c r="H1164" s="8">
        <f t="shared" si="29"/>
        <v>-46900</v>
      </c>
      <c r="I1164" s="30">
        <f t="shared" si="28"/>
        <v>12.371134020618557</v>
      </c>
      <c r="K1164" s="121" t="s">
        <v>394</v>
      </c>
      <c r="M1164" s="2">
        <v>485</v>
      </c>
    </row>
    <row r="1165" spans="1:13" s="23" customFormat="1" ht="12.75">
      <c r="A1165" s="20"/>
      <c r="B1165" s="233">
        <v>10000</v>
      </c>
      <c r="C1165" s="42" t="s">
        <v>395</v>
      </c>
      <c r="D1165" s="42" t="s">
        <v>20</v>
      </c>
      <c r="E1165" s="42" t="s">
        <v>367</v>
      </c>
      <c r="F1165" s="40" t="s">
        <v>396</v>
      </c>
      <c r="G1165" s="40" t="s">
        <v>103</v>
      </c>
      <c r="H1165" s="8">
        <f t="shared" si="29"/>
        <v>-56900</v>
      </c>
      <c r="I1165" s="30">
        <f t="shared" si="28"/>
        <v>20.61855670103093</v>
      </c>
      <c r="K1165" s="121" t="s">
        <v>394</v>
      </c>
      <c r="M1165" s="2">
        <v>485</v>
      </c>
    </row>
    <row r="1166" spans="1:13" s="23" customFormat="1" ht="12.75">
      <c r="A1166" s="20"/>
      <c r="B1166" s="376">
        <v>10000</v>
      </c>
      <c r="C1166" s="42" t="s">
        <v>397</v>
      </c>
      <c r="D1166" s="42" t="s">
        <v>20</v>
      </c>
      <c r="E1166" s="42" t="s">
        <v>367</v>
      </c>
      <c r="F1166" s="40" t="s">
        <v>398</v>
      </c>
      <c r="G1166" s="40" t="s">
        <v>102</v>
      </c>
      <c r="H1166" s="8">
        <f t="shared" si="29"/>
        <v>-66900</v>
      </c>
      <c r="I1166" s="30">
        <f t="shared" si="28"/>
        <v>20.61855670103093</v>
      </c>
      <c r="K1166" s="121" t="s">
        <v>394</v>
      </c>
      <c r="M1166" s="2">
        <v>485</v>
      </c>
    </row>
    <row r="1167" spans="1:13" s="23" customFormat="1" ht="12.75">
      <c r="A1167" s="20"/>
      <c r="B1167" s="233">
        <v>1500</v>
      </c>
      <c r="C1167" s="42" t="s">
        <v>399</v>
      </c>
      <c r="D1167" s="42" t="s">
        <v>20</v>
      </c>
      <c r="E1167" s="42" t="s">
        <v>367</v>
      </c>
      <c r="F1167" s="40" t="s">
        <v>400</v>
      </c>
      <c r="G1167" s="40" t="s">
        <v>123</v>
      </c>
      <c r="H1167" s="8">
        <f t="shared" si="29"/>
        <v>-68400</v>
      </c>
      <c r="I1167" s="30">
        <f t="shared" si="28"/>
        <v>3.0927835051546393</v>
      </c>
      <c r="K1167" s="121" t="s">
        <v>394</v>
      </c>
      <c r="M1167" s="2">
        <v>485</v>
      </c>
    </row>
    <row r="1168" spans="1:13" s="23" customFormat="1" ht="12.75">
      <c r="A1168" s="20"/>
      <c r="B1168" s="233">
        <v>2000</v>
      </c>
      <c r="C1168" s="42" t="s">
        <v>401</v>
      </c>
      <c r="D1168" s="42" t="s">
        <v>20</v>
      </c>
      <c r="E1168" s="42" t="s">
        <v>367</v>
      </c>
      <c r="F1168" s="40" t="s">
        <v>402</v>
      </c>
      <c r="G1168" s="40" t="s">
        <v>123</v>
      </c>
      <c r="H1168" s="8">
        <f t="shared" si="29"/>
        <v>-70400</v>
      </c>
      <c r="I1168" s="30">
        <f t="shared" si="28"/>
        <v>4.123711340206185</v>
      </c>
      <c r="K1168" s="121" t="s">
        <v>394</v>
      </c>
      <c r="M1168" s="2">
        <v>485</v>
      </c>
    </row>
    <row r="1169" spans="1:13" s="23" customFormat="1" ht="12.75">
      <c r="A1169" s="20"/>
      <c r="B1169" s="233">
        <v>3500</v>
      </c>
      <c r="C1169" s="42" t="s">
        <v>369</v>
      </c>
      <c r="D1169" s="42" t="s">
        <v>20</v>
      </c>
      <c r="E1169" s="42" t="s">
        <v>367</v>
      </c>
      <c r="F1169" s="122" t="s">
        <v>403</v>
      </c>
      <c r="G1169" s="40" t="s">
        <v>125</v>
      </c>
      <c r="H1169" s="8">
        <f t="shared" si="29"/>
        <v>-73900</v>
      </c>
      <c r="I1169" s="30">
        <f t="shared" si="28"/>
        <v>7.216494845360825</v>
      </c>
      <c r="K1169" s="121" t="s">
        <v>394</v>
      </c>
      <c r="M1169" s="2">
        <v>485</v>
      </c>
    </row>
    <row r="1170" spans="1:13" s="23" customFormat="1" ht="12.75">
      <c r="A1170" s="20"/>
      <c r="B1170" s="233">
        <v>15000</v>
      </c>
      <c r="C1170" s="42" t="s">
        <v>404</v>
      </c>
      <c r="D1170" s="42" t="s">
        <v>20</v>
      </c>
      <c r="E1170" s="42" t="s">
        <v>367</v>
      </c>
      <c r="F1170" s="40" t="s">
        <v>405</v>
      </c>
      <c r="G1170" s="40" t="s">
        <v>149</v>
      </c>
      <c r="H1170" s="8">
        <f t="shared" si="29"/>
        <v>-88900</v>
      </c>
      <c r="I1170" s="30">
        <f t="shared" si="28"/>
        <v>30.927835051546392</v>
      </c>
      <c r="K1170" s="121" t="s">
        <v>394</v>
      </c>
      <c r="M1170" s="2">
        <v>485</v>
      </c>
    </row>
    <row r="1171" spans="1:13" s="23" customFormat="1" ht="12.75">
      <c r="A1171" s="20"/>
      <c r="B1171" s="233">
        <v>4000</v>
      </c>
      <c r="C1171" s="42" t="s">
        <v>406</v>
      </c>
      <c r="D1171" s="42" t="s">
        <v>20</v>
      </c>
      <c r="E1171" s="42" t="s">
        <v>367</v>
      </c>
      <c r="F1171" s="40" t="s">
        <v>407</v>
      </c>
      <c r="G1171" s="40" t="s">
        <v>149</v>
      </c>
      <c r="H1171" s="8">
        <f t="shared" si="29"/>
        <v>-92900</v>
      </c>
      <c r="I1171" s="30">
        <f t="shared" si="28"/>
        <v>8.24742268041237</v>
      </c>
      <c r="K1171" s="121" t="s">
        <v>394</v>
      </c>
      <c r="M1171" s="2">
        <v>485</v>
      </c>
    </row>
    <row r="1172" spans="1:13" s="23" customFormat="1" ht="12.75">
      <c r="A1172" s="20"/>
      <c r="B1172" s="233">
        <v>1000</v>
      </c>
      <c r="C1172" s="42" t="s">
        <v>408</v>
      </c>
      <c r="D1172" s="42" t="s">
        <v>20</v>
      </c>
      <c r="E1172" s="42" t="s">
        <v>367</v>
      </c>
      <c r="F1172" s="40" t="s">
        <v>409</v>
      </c>
      <c r="G1172" s="40" t="s">
        <v>150</v>
      </c>
      <c r="H1172" s="8">
        <f t="shared" si="29"/>
        <v>-93900</v>
      </c>
      <c r="I1172" s="30">
        <f t="shared" si="28"/>
        <v>2.0618556701030926</v>
      </c>
      <c r="K1172" s="121" t="s">
        <v>394</v>
      </c>
      <c r="M1172" s="2">
        <v>485</v>
      </c>
    </row>
    <row r="1173" spans="1:13" s="23" customFormat="1" ht="12.75">
      <c r="A1173" s="20"/>
      <c r="B1173" s="233">
        <v>1000</v>
      </c>
      <c r="C1173" s="42" t="s">
        <v>410</v>
      </c>
      <c r="D1173" s="42" t="s">
        <v>20</v>
      </c>
      <c r="E1173" s="42" t="s">
        <v>367</v>
      </c>
      <c r="F1173" s="40" t="s">
        <v>411</v>
      </c>
      <c r="G1173" s="40" t="s">
        <v>150</v>
      </c>
      <c r="H1173" s="8">
        <f t="shared" si="29"/>
        <v>-94900</v>
      </c>
      <c r="I1173" s="30">
        <f t="shared" si="28"/>
        <v>2.0618556701030926</v>
      </c>
      <c r="K1173" s="121" t="s">
        <v>394</v>
      </c>
      <c r="M1173" s="2">
        <v>485</v>
      </c>
    </row>
    <row r="1174" spans="1:13" s="23" customFormat="1" ht="12.75">
      <c r="A1174" s="20"/>
      <c r="B1174" s="233">
        <v>3500</v>
      </c>
      <c r="C1174" s="42" t="s">
        <v>412</v>
      </c>
      <c r="D1174" s="42" t="s">
        <v>20</v>
      </c>
      <c r="E1174" s="42" t="s">
        <v>367</v>
      </c>
      <c r="F1174" s="40" t="s">
        <v>413</v>
      </c>
      <c r="G1174" s="40" t="s">
        <v>150</v>
      </c>
      <c r="H1174" s="8">
        <f t="shared" si="29"/>
        <v>-98400</v>
      </c>
      <c r="I1174" s="30">
        <f t="shared" si="28"/>
        <v>7.216494845360825</v>
      </c>
      <c r="K1174" s="121" t="s">
        <v>394</v>
      </c>
      <c r="M1174" s="2">
        <v>485</v>
      </c>
    </row>
    <row r="1175" spans="1:13" s="23" customFormat="1" ht="12.75">
      <c r="A1175" s="20"/>
      <c r="B1175" s="369">
        <v>3500</v>
      </c>
      <c r="C1175" s="1" t="s">
        <v>414</v>
      </c>
      <c r="D1175" s="20" t="s">
        <v>20</v>
      </c>
      <c r="E1175" s="1" t="s">
        <v>367</v>
      </c>
      <c r="F1175" s="35" t="s">
        <v>415</v>
      </c>
      <c r="G1175" s="35" t="s">
        <v>50</v>
      </c>
      <c r="H1175" s="8">
        <f t="shared" si="29"/>
        <v>-101900</v>
      </c>
      <c r="I1175" s="30">
        <f t="shared" si="28"/>
        <v>7.216494845360825</v>
      </c>
      <c r="K1175" s="121" t="s">
        <v>416</v>
      </c>
      <c r="M1175" s="2">
        <v>485</v>
      </c>
    </row>
    <row r="1176" spans="1:13" s="23" customFormat="1" ht="12.75">
      <c r="A1176" s="20"/>
      <c r="B1176" s="369">
        <v>3000</v>
      </c>
      <c r="C1176" s="1" t="s">
        <v>369</v>
      </c>
      <c r="D1176" s="20" t="s">
        <v>20</v>
      </c>
      <c r="E1176" s="1" t="s">
        <v>367</v>
      </c>
      <c r="F1176" s="35" t="s">
        <v>417</v>
      </c>
      <c r="G1176" s="35" t="s">
        <v>50</v>
      </c>
      <c r="H1176" s="8">
        <f t="shared" si="29"/>
        <v>-104900</v>
      </c>
      <c r="I1176" s="30">
        <f t="shared" si="28"/>
        <v>6.185567010309279</v>
      </c>
      <c r="K1176" s="121" t="s">
        <v>416</v>
      </c>
      <c r="M1176" s="2">
        <v>485</v>
      </c>
    </row>
    <row r="1177" spans="1:13" s="23" customFormat="1" ht="12.75">
      <c r="A1177" s="20"/>
      <c r="B1177" s="369">
        <v>3500</v>
      </c>
      <c r="C1177" s="107" t="s">
        <v>418</v>
      </c>
      <c r="D1177" s="1" t="s">
        <v>20</v>
      </c>
      <c r="E1177" s="1" t="s">
        <v>367</v>
      </c>
      <c r="F1177" s="35" t="s">
        <v>419</v>
      </c>
      <c r="G1177" s="35" t="s">
        <v>149</v>
      </c>
      <c r="H1177" s="8">
        <f t="shared" si="29"/>
        <v>-108400</v>
      </c>
      <c r="I1177" s="30">
        <f t="shared" si="28"/>
        <v>7.216494845360825</v>
      </c>
      <c r="K1177" s="121" t="s">
        <v>416</v>
      </c>
      <c r="M1177" s="2">
        <v>485</v>
      </c>
    </row>
    <row r="1178" spans="1:13" s="23" customFormat="1" ht="12.75">
      <c r="A1178" s="20"/>
      <c r="B1178" s="369">
        <v>3500</v>
      </c>
      <c r="C1178" s="1" t="s">
        <v>369</v>
      </c>
      <c r="D1178" s="1" t="s">
        <v>20</v>
      </c>
      <c r="E1178" s="1" t="s">
        <v>367</v>
      </c>
      <c r="F1178" s="35" t="s">
        <v>420</v>
      </c>
      <c r="G1178" s="35" t="s">
        <v>150</v>
      </c>
      <c r="H1178" s="8">
        <f t="shared" si="29"/>
        <v>-111900</v>
      </c>
      <c r="I1178" s="30">
        <f t="shared" si="28"/>
        <v>7.216494845360825</v>
      </c>
      <c r="K1178" s="121" t="s">
        <v>416</v>
      </c>
      <c r="M1178" s="2">
        <v>485</v>
      </c>
    </row>
    <row r="1179" spans="1:13" s="23" customFormat="1" ht="12.75">
      <c r="A1179" s="20"/>
      <c r="B1179" s="369">
        <v>3000</v>
      </c>
      <c r="C1179" s="1" t="s">
        <v>374</v>
      </c>
      <c r="D1179" s="1" t="s">
        <v>20</v>
      </c>
      <c r="E1179" s="1" t="s">
        <v>367</v>
      </c>
      <c r="F1179" s="35" t="s">
        <v>421</v>
      </c>
      <c r="G1179" s="35" t="s">
        <v>230</v>
      </c>
      <c r="H1179" s="8">
        <f t="shared" si="29"/>
        <v>-114900</v>
      </c>
      <c r="I1179" s="30">
        <f t="shared" si="28"/>
        <v>6.185567010309279</v>
      </c>
      <c r="K1179" s="121" t="s">
        <v>416</v>
      </c>
      <c r="M1179" s="2">
        <v>485</v>
      </c>
    </row>
    <row r="1180" spans="1:13" s="23" customFormat="1" ht="12.75">
      <c r="A1180" s="20"/>
      <c r="B1180" s="369">
        <v>2000</v>
      </c>
      <c r="C1180" s="1" t="s">
        <v>422</v>
      </c>
      <c r="D1180" s="1" t="s">
        <v>20</v>
      </c>
      <c r="E1180" s="1" t="s">
        <v>367</v>
      </c>
      <c r="F1180" s="35" t="s">
        <v>423</v>
      </c>
      <c r="G1180" s="35" t="s">
        <v>199</v>
      </c>
      <c r="H1180" s="8">
        <f t="shared" si="29"/>
        <v>-116900</v>
      </c>
      <c r="I1180" s="30">
        <f t="shared" si="28"/>
        <v>4.123711340206185</v>
      </c>
      <c r="K1180" s="121" t="s">
        <v>416</v>
      </c>
      <c r="M1180" s="2">
        <v>485</v>
      </c>
    </row>
    <row r="1181" spans="1:13" s="23" customFormat="1" ht="12.75">
      <c r="A1181" s="20"/>
      <c r="B1181" s="369">
        <v>2000</v>
      </c>
      <c r="C1181" s="1" t="s">
        <v>424</v>
      </c>
      <c r="D1181" s="1" t="s">
        <v>20</v>
      </c>
      <c r="E1181" s="1" t="s">
        <v>367</v>
      </c>
      <c r="F1181" s="35" t="s">
        <v>425</v>
      </c>
      <c r="G1181" s="35" t="s">
        <v>193</v>
      </c>
      <c r="H1181" s="8">
        <f t="shared" si="29"/>
        <v>-118900</v>
      </c>
      <c r="I1181" s="30">
        <f t="shared" si="28"/>
        <v>4.123711340206185</v>
      </c>
      <c r="K1181" s="121" t="s">
        <v>416</v>
      </c>
      <c r="M1181" s="2">
        <v>485</v>
      </c>
    </row>
    <row r="1182" spans="1:13" s="23" customFormat="1" ht="12.75">
      <c r="A1182" s="20"/>
      <c r="B1182" s="369">
        <v>2000</v>
      </c>
      <c r="C1182" s="1" t="s">
        <v>426</v>
      </c>
      <c r="D1182" s="1" t="s">
        <v>20</v>
      </c>
      <c r="E1182" s="1" t="s">
        <v>367</v>
      </c>
      <c r="F1182" s="35" t="s">
        <v>425</v>
      </c>
      <c r="G1182" s="35" t="s">
        <v>427</v>
      </c>
      <c r="H1182" s="8">
        <f t="shared" si="29"/>
        <v>-120900</v>
      </c>
      <c r="I1182" s="30">
        <f t="shared" si="28"/>
        <v>4.123711340206185</v>
      </c>
      <c r="K1182" s="121" t="s">
        <v>416</v>
      </c>
      <c r="M1182" s="2">
        <v>485</v>
      </c>
    </row>
    <row r="1183" spans="1:13" s="23" customFormat="1" ht="12.75">
      <c r="A1183" s="20"/>
      <c r="B1183" s="369">
        <v>3500</v>
      </c>
      <c r="C1183" s="1" t="s">
        <v>369</v>
      </c>
      <c r="D1183" s="1" t="s">
        <v>20</v>
      </c>
      <c r="E1183" s="1" t="s">
        <v>367</v>
      </c>
      <c r="F1183" s="35" t="s">
        <v>428</v>
      </c>
      <c r="G1183" s="35" t="s">
        <v>427</v>
      </c>
      <c r="H1183" s="8">
        <f t="shared" si="29"/>
        <v>-124400</v>
      </c>
      <c r="I1183" s="30">
        <f t="shared" si="28"/>
        <v>7.216494845360825</v>
      </c>
      <c r="K1183" s="121" t="s">
        <v>416</v>
      </c>
      <c r="M1183" s="2">
        <v>485</v>
      </c>
    </row>
    <row r="1184" spans="1:13" s="23" customFormat="1" ht="12.75">
      <c r="A1184" s="20"/>
      <c r="B1184" s="369">
        <v>1500</v>
      </c>
      <c r="C1184" s="1" t="s">
        <v>429</v>
      </c>
      <c r="D1184" s="1" t="s">
        <v>20</v>
      </c>
      <c r="E1184" s="1" t="s">
        <v>367</v>
      </c>
      <c r="F1184" s="35" t="s">
        <v>425</v>
      </c>
      <c r="G1184" s="35" t="s">
        <v>427</v>
      </c>
      <c r="H1184" s="8">
        <f t="shared" si="29"/>
        <v>-125900</v>
      </c>
      <c r="I1184" s="30">
        <f>+B1184/M1184</f>
        <v>3.0927835051546393</v>
      </c>
      <c r="K1184" s="121" t="s">
        <v>416</v>
      </c>
      <c r="M1184" s="2">
        <v>485</v>
      </c>
    </row>
    <row r="1185" spans="1:13" s="23" customFormat="1" ht="12.75">
      <c r="A1185" s="20"/>
      <c r="B1185" s="369">
        <v>3000</v>
      </c>
      <c r="C1185" s="107" t="s">
        <v>374</v>
      </c>
      <c r="D1185" s="42" t="s">
        <v>20</v>
      </c>
      <c r="E1185" s="107" t="s">
        <v>367</v>
      </c>
      <c r="F1185" s="108" t="s">
        <v>430</v>
      </c>
      <c r="G1185" s="108" t="s">
        <v>103</v>
      </c>
      <c r="H1185" s="8">
        <f t="shared" si="29"/>
        <v>-128900</v>
      </c>
      <c r="I1185" s="30">
        <f>+B1185/M1185</f>
        <v>6.185567010309279</v>
      </c>
      <c r="K1185" s="121" t="s">
        <v>431</v>
      </c>
      <c r="M1185" s="2">
        <v>485</v>
      </c>
    </row>
    <row r="1186" spans="1:13" s="23" customFormat="1" ht="12.75">
      <c r="A1186" s="20"/>
      <c r="B1186" s="369">
        <v>3000</v>
      </c>
      <c r="C1186" s="42" t="s">
        <v>376</v>
      </c>
      <c r="D1186" s="42" t="s">
        <v>20</v>
      </c>
      <c r="E1186" s="107" t="s">
        <v>367</v>
      </c>
      <c r="F1186" s="108" t="s">
        <v>432</v>
      </c>
      <c r="G1186" s="108" t="s">
        <v>102</v>
      </c>
      <c r="H1186" s="8">
        <f t="shared" si="29"/>
        <v>-131900</v>
      </c>
      <c r="I1186" s="30">
        <f>+B1186/M1186</f>
        <v>6.185567010309279</v>
      </c>
      <c r="K1186" s="121" t="s">
        <v>431</v>
      </c>
      <c r="M1186" s="2">
        <v>485</v>
      </c>
    </row>
    <row r="1187" spans="1:13" s="23" customFormat="1" ht="12.75">
      <c r="A1187" s="20"/>
      <c r="B1187" s="369">
        <v>1700</v>
      </c>
      <c r="C1187" s="107" t="s">
        <v>384</v>
      </c>
      <c r="D1187" s="42" t="s">
        <v>20</v>
      </c>
      <c r="E1187" s="107" t="s">
        <v>367</v>
      </c>
      <c r="F1187" s="108" t="s">
        <v>433</v>
      </c>
      <c r="G1187" s="108" t="s">
        <v>148</v>
      </c>
      <c r="H1187" s="8">
        <f t="shared" si="29"/>
        <v>-133600</v>
      </c>
      <c r="I1187" s="30">
        <f>+B1187/M1187</f>
        <v>3.5051546391752577</v>
      </c>
      <c r="K1187" s="121" t="s">
        <v>431</v>
      </c>
      <c r="M1187" s="2">
        <v>485</v>
      </c>
    </row>
    <row r="1188" spans="1:13" s="23" customFormat="1" ht="12.75">
      <c r="A1188" s="20"/>
      <c r="B1188" s="233">
        <v>1700</v>
      </c>
      <c r="C1188" s="42" t="s">
        <v>386</v>
      </c>
      <c r="D1188" s="42" t="s">
        <v>20</v>
      </c>
      <c r="E1188" s="42" t="s">
        <v>367</v>
      </c>
      <c r="F1188" s="40" t="s">
        <v>434</v>
      </c>
      <c r="G1188" s="40" t="s">
        <v>149</v>
      </c>
      <c r="H1188" s="8">
        <f t="shared" si="29"/>
        <v>-135300</v>
      </c>
      <c r="I1188" s="30">
        <f t="shared" si="28"/>
        <v>3.5051546391752577</v>
      </c>
      <c r="K1188" s="121" t="s">
        <v>431</v>
      </c>
      <c r="M1188" s="2">
        <v>485</v>
      </c>
    </row>
    <row r="1189" spans="1:13" s="23" customFormat="1" ht="12.75">
      <c r="A1189" s="20"/>
      <c r="B1189" s="233">
        <v>3000</v>
      </c>
      <c r="C1189" s="42" t="s">
        <v>374</v>
      </c>
      <c r="D1189" s="42" t="s">
        <v>20</v>
      </c>
      <c r="E1189" s="42" t="s">
        <v>367</v>
      </c>
      <c r="F1189" s="40" t="s">
        <v>435</v>
      </c>
      <c r="G1189" s="40" t="s">
        <v>230</v>
      </c>
      <c r="H1189" s="8">
        <f t="shared" si="29"/>
        <v>-138300</v>
      </c>
      <c r="I1189" s="30">
        <f t="shared" si="28"/>
        <v>6.185567010309279</v>
      </c>
      <c r="K1189" s="121" t="s">
        <v>431</v>
      </c>
      <c r="M1189" s="2">
        <v>485</v>
      </c>
    </row>
    <row r="1190" spans="1:13" s="23" customFormat="1" ht="12.75">
      <c r="A1190" s="20"/>
      <c r="B1190" s="233">
        <v>3000</v>
      </c>
      <c r="C1190" s="42" t="s">
        <v>376</v>
      </c>
      <c r="D1190" s="42" t="s">
        <v>20</v>
      </c>
      <c r="E1190" s="42" t="s">
        <v>367</v>
      </c>
      <c r="F1190" s="40" t="s">
        <v>436</v>
      </c>
      <c r="G1190" s="40" t="s">
        <v>199</v>
      </c>
      <c r="H1190" s="8">
        <f t="shared" si="29"/>
        <v>-141300</v>
      </c>
      <c r="I1190" s="30">
        <f t="shared" si="28"/>
        <v>6.185567010309279</v>
      </c>
      <c r="K1190" s="121" t="s">
        <v>431</v>
      </c>
      <c r="M1190" s="2">
        <v>485</v>
      </c>
    </row>
    <row r="1191" spans="1:13" s="115" customFormat="1" ht="12.75">
      <c r="A1191" s="109"/>
      <c r="B1191" s="374">
        <f>SUM(B1150:B1190)</f>
        <v>141300</v>
      </c>
      <c r="C1191" s="109" t="s">
        <v>437</v>
      </c>
      <c r="D1191" s="109"/>
      <c r="E1191" s="109"/>
      <c r="F1191" s="112"/>
      <c r="G1191" s="112"/>
      <c r="H1191" s="113">
        <v>0</v>
      </c>
      <c r="I1191" s="114">
        <f t="shared" si="28"/>
        <v>291.340206185567</v>
      </c>
      <c r="M1191" s="2">
        <v>485</v>
      </c>
    </row>
    <row r="1192" spans="1:13" s="23" customFormat="1" ht="12.75">
      <c r="A1192" s="20"/>
      <c r="B1192" s="233"/>
      <c r="C1192" s="20"/>
      <c r="D1192" s="20"/>
      <c r="E1192" s="20"/>
      <c r="F1192" s="39"/>
      <c r="G1192" s="39"/>
      <c r="H1192" s="8">
        <f t="shared" si="29"/>
        <v>0</v>
      </c>
      <c r="I1192" s="30">
        <f>+B1192/M1192</f>
        <v>0</v>
      </c>
      <c r="M1192" s="2">
        <v>485</v>
      </c>
    </row>
    <row r="1193" spans="1:13" s="23" customFormat="1" ht="12.75">
      <c r="A1193" s="20"/>
      <c r="B1193" s="233"/>
      <c r="C1193" s="20"/>
      <c r="D1193" s="20"/>
      <c r="E1193" s="20"/>
      <c r="F1193" s="39"/>
      <c r="G1193" s="39"/>
      <c r="H1193" s="8">
        <f t="shared" si="29"/>
        <v>0</v>
      </c>
      <c r="I1193" s="30">
        <f>+B1193/M1193</f>
        <v>0</v>
      </c>
      <c r="M1193" s="2">
        <v>485</v>
      </c>
    </row>
    <row r="1194" spans="1:13" s="23" customFormat="1" ht="12.75">
      <c r="A1194" s="1"/>
      <c r="B1194" s="369">
        <v>2000</v>
      </c>
      <c r="C1194" s="1" t="s">
        <v>438</v>
      </c>
      <c r="D1194" s="1" t="s">
        <v>20</v>
      </c>
      <c r="E1194" s="1" t="s">
        <v>439</v>
      </c>
      <c r="F1194" s="35" t="s">
        <v>440</v>
      </c>
      <c r="G1194" s="35" t="s">
        <v>208</v>
      </c>
      <c r="H1194" s="8">
        <f t="shared" si="29"/>
        <v>-2000</v>
      </c>
      <c r="I1194" s="30">
        <f>+B1194/M1194</f>
        <v>4.123711340206185</v>
      </c>
      <c r="J1194"/>
      <c r="K1194" t="s">
        <v>360</v>
      </c>
      <c r="L1194"/>
      <c r="M1194" s="2">
        <v>485</v>
      </c>
    </row>
    <row r="1195" spans="1:13" s="23" customFormat="1" ht="12.75">
      <c r="A1195" s="1"/>
      <c r="B1195" s="233">
        <v>1900</v>
      </c>
      <c r="C1195" s="20" t="s">
        <v>438</v>
      </c>
      <c r="D1195" s="20" t="s">
        <v>20</v>
      </c>
      <c r="E1195" s="20" t="s">
        <v>439</v>
      </c>
      <c r="F1195" s="39" t="s">
        <v>440</v>
      </c>
      <c r="G1195" s="39" t="s">
        <v>234</v>
      </c>
      <c r="H1195" s="8">
        <f t="shared" si="29"/>
        <v>-3900</v>
      </c>
      <c r="I1195" s="30">
        <f>+B1195/M1195</f>
        <v>3.917525773195876</v>
      </c>
      <c r="J1195"/>
      <c r="K1195" t="s">
        <v>360</v>
      </c>
      <c r="L1195"/>
      <c r="M1195" s="2">
        <v>485</v>
      </c>
    </row>
    <row r="1196" spans="1:13" s="23" customFormat="1" ht="12.75">
      <c r="A1196" s="20"/>
      <c r="B1196" s="369">
        <v>1500</v>
      </c>
      <c r="C1196" s="1" t="s">
        <v>438</v>
      </c>
      <c r="D1196" s="1" t="s">
        <v>20</v>
      </c>
      <c r="E1196" s="1" t="s">
        <v>439</v>
      </c>
      <c r="F1196" s="35" t="s">
        <v>440</v>
      </c>
      <c r="G1196" s="35" t="s">
        <v>234</v>
      </c>
      <c r="H1196" s="8">
        <f t="shared" si="29"/>
        <v>-5400</v>
      </c>
      <c r="I1196" s="30">
        <f t="shared" si="28"/>
        <v>3.0927835051546393</v>
      </c>
      <c r="J1196"/>
      <c r="K1196" t="s">
        <v>360</v>
      </c>
      <c r="M1196" s="2">
        <v>485</v>
      </c>
    </row>
    <row r="1197" spans="1:13" s="23" customFormat="1" ht="12.75">
      <c r="A1197" s="1"/>
      <c r="B1197" s="369">
        <v>1300</v>
      </c>
      <c r="C1197" s="1" t="s">
        <v>438</v>
      </c>
      <c r="D1197" s="1" t="s">
        <v>20</v>
      </c>
      <c r="E1197" s="1" t="s">
        <v>439</v>
      </c>
      <c r="F1197" s="35" t="s">
        <v>440</v>
      </c>
      <c r="G1197" s="35" t="s">
        <v>210</v>
      </c>
      <c r="H1197" s="8">
        <f t="shared" si="29"/>
        <v>-6700</v>
      </c>
      <c r="I1197" s="30">
        <f t="shared" si="28"/>
        <v>2.6804123711340204</v>
      </c>
      <c r="J1197"/>
      <c r="K1197" t="s">
        <v>360</v>
      </c>
      <c r="L1197"/>
      <c r="M1197" s="2">
        <v>485</v>
      </c>
    </row>
    <row r="1198" spans="1:13" s="23" customFormat="1" ht="12.75">
      <c r="A1198" s="20"/>
      <c r="B1198" s="369">
        <v>1400</v>
      </c>
      <c r="C1198" s="1" t="s">
        <v>438</v>
      </c>
      <c r="D1198" s="1" t="s">
        <v>20</v>
      </c>
      <c r="E1198" s="1" t="s">
        <v>439</v>
      </c>
      <c r="F1198" s="35" t="s">
        <v>440</v>
      </c>
      <c r="G1198" s="35" t="s">
        <v>36</v>
      </c>
      <c r="H1198" s="8">
        <f t="shared" si="29"/>
        <v>-8100</v>
      </c>
      <c r="I1198" s="30">
        <f t="shared" si="28"/>
        <v>2.88659793814433</v>
      </c>
      <c r="K1198" s="23" t="s">
        <v>360</v>
      </c>
      <c r="M1198" s="2">
        <v>485</v>
      </c>
    </row>
    <row r="1199" spans="1:13" s="23" customFormat="1" ht="12.75">
      <c r="A1199" s="1"/>
      <c r="B1199" s="369">
        <v>1400</v>
      </c>
      <c r="C1199" s="1" t="s">
        <v>438</v>
      </c>
      <c r="D1199" s="1" t="s">
        <v>20</v>
      </c>
      <c r="E1199" s="1" t="s">
        <v>439</v>
      </c>
      <c r="F1199" s="35" t="s">
        <v>440</v>
      </c>
      <c r="G1199" s="35" t="s">
        <v>38</v>
      </c>
      <c r="H1199" s="8">
        <f t="shared" si="29"/>
        <v>-9500</v>
      </c>
      <c r="I1199" s="30">
        <f t="shared" si="28"/>
        <v>2.88659793814433</v>
      </c>
      <c r="J1199"/>
      <c r="K1199" t="s">
        <v>360</v>
      </c>
      <c r="L1199"/>
      <c r="M1199" s="2">
        <v>485</v>
      </c>
    </row>
    <row r="1200" spans="1:13" s="23" customFormat="1" ht="12.75">
      <c r="A1200" s="1"/>
      <c r="B1200" s="369">
        <v>1000</v>
      </c>
      <c r="C1200" s="1" t="s">
        <v>438</v>
      </c>
      <c r="D1200" s="1" t="s">
        <v>20</v>
      </c>
      <c r="E1200" s="1" t="s">
        <v>439</v>
      </c>
      <c r="F1200" s="35" t="s">
        <v>440</v>
      </c>
      <c r="G1200" s="35" t="s">
        <v>45</v>
      </c>
      <c r="H1200" s="8">
        <f t="shared" si="29"/>
        <v>-10500</v>
      </c>
      <c r="I1200" s="30">
        <f t="shared" si="28"/>
        <v>2.0618556701030926</v>
      </c>
      <c r="J1200"/>
      <c r="K1200" t="s">
        <v>360</v>
      </c>
      <c r="L1200"/>
      <c r="M1200" s="2">
        <v>485</v>
      </c>
    </row>
    <row r="1201" spans="1:13" s="23" customFormat="1" ht="12.75">
      <c r="A1201" s="1"/>
      <c r="B1201" s="369">
        <v>1600</v>
      </c>
      <c r="C1201" s="1" t="s">
        <v>438</v>
      </c>
      <c r="D1201" s="1" t="s">
        <v>20</v>
      </c>
      <c r="E1201" s="1" t="s">
        <v>439</v>
      </c>
      <c r="F1201" s="35" t="s">
        <v>440</v>
      </c>
      <c r="G1201" s="35" t="s">
        <v>372</v>
      </c>
      <c r="H1201" s="8">
        <f t="shared" si="29"/>
        <v>-12100</v>
      </c>
      <c r="I1201" s="30">
        <f t="shared" si="28"/>
        <v>3.2989690721649483</v>
      </c>
      <c r="J1201"/>
      <c r="K1201" t="s">
        <v>360</v>
      </c>
      <c r="L1201"/>
      <c r="M1201" s="2">
        <v>485</v>
      </c>
    </row>
    <row r="1202" spans="1:13" s="23" customFormat="1" ht="12.75">
      <c r="A1202" s="1"/>
      <c r="B1202" s="369">
        <v>1600</v>
      </c>
      <c r="C1202" s="1" t="s">
        <v>438</v>
      </c>
      <c r="D1202" s="1" t="s">
        <v>20</v>
      </c>
      <c r="E1202" s="1" t="s">
        <v>439</v>
      </c>
      <c r="F1202" s="35" t="s">
        <v>440</v>
      </c>
      <c r="G1202" s="35" t="s">
        <v>50</v>
      </c>
      <c r="H1202" s="8">
        <f t="shared" si="29"/>
        <v>-13700</v>
      </c>
      <c r="I1202" s="30">
        <f t="shared" si="28"/>
        <v>3.2989690721649483</v>
      </c>
      <c r="J1202"/>
      <c r="K1202" t="s">
        <v>360</v>
      </c>
      <c r="L1202"/>
      <c r="M1202" s="2">
        <v>485</v>
      </c>
    </row>
    <row r="1203" spans="1:13" s="23" customFormat="1" ht="12.75">
      <c r="A1203" s="20"/>
      <c r="B1203" s="369">
        <v>1500</v>
      </c>
      <c r="C1203" s="1" t="s">
        <v>438</v>
      </c>
      <c r="D1203" s="1" t="s">
        <v>20</v>
      </c>
      <c r="E1203" s="1" t="s">
        <v>439</v>
      </c>
      <c r="F1203" s="35" t="s">
        <v>440</v>
      </c>
      <c r="G1203" s="35" t="s">
        <v>50</v>
      </c>
      <c r="H1203" s="8">
        <f t="shared" si="29"/>
        <v>-15200</v>
      </c>
      <c r="I1203" s="30">
        <f t="shared" si="28"/>
        <v>3.0927835051546393</v>
      </c>
      <c r="J1203"/>
      <c r="K1203" t="s">
        <v>360</v>
      </c>
      <c r="M1203" s="2">
        <v>485</v>
      </c>
    </row>
    <row r="1204" spans="1:13" s="23" customFormat="1" ht="12.75">
      <c r="A1204" s="20"/>
      <c r="B1204" s="369">
        <v>1300</v>
      </c>
      <c r="C1204" s="1" t="s">
        <v>438</v>
      </c>
      <c r="D1204" s="1" t="s">
        <v>20</v>
      </c>
      <c r="E1204" s="1" t="s">
        <v>439</v>
      </c>
      <c r="F1204" s="35" t="s">
        <v>440</v>
      </c>
      <c r="G1204" s="35" t="s">
        <v>66</v>
      </c>
      <c r="H1204" s="8">
        <f t="shared" si="29"/>
        <v>-16500</v>
      </c>
      <c r="I1204" s="30">
        <f t="shared" si="28"/>
        <v>2.6804123711340204</v>
      </c>
      <c r="J1204"/>
      <c r="K1204" t="s">
        <v>360</v>
      </c>
      <c r="M1204" s="2">
        <v>485</v>
      </c>
    </row>
    <row r="1205" spans="1:13" s="23" customFormat="1" ht="12.75">
      <c r="A1205" s="20"/>
      <c r="B1205" s="233">
        <v>1250</v>
      </c>
      <c r="C1205" s="20" t="s">
        <v>438</v>
      </c>
      <c r="D1205" s="20" t="s">
        <v>20</v>
      </c>
      <c r="E1205" s="20" t="s">
        <v>439</v>
      </c>
      <c r="F1205" s="39" t="s">
        <v>440</v>
      </c>
      <c r="G1205" s="39" t="s">
        <v>235</v>
      </c>
      <c r="H1205" s="8">
        <f t="shared" si="29"/>
        <v>-17750</v>
      </c>
      <c r="I1205" s="30">
        <f t="shared" si="28"/>
        <v>2.577319587628866</v>
      </c>
      <c r="K1205" s="23" t="s">
        <v>360</v>
      </c>
      <c r="M1205" s="2">
        <v>485</v>
      </c>
    </row>
    <row r="1206" spans="1:13" s="23" customFormat="1" ht="12.75">
      <c r="A1206" s="1"/>
      <c r="B1206" s="369">
        <v>1400</v>
      </c>
      <c r="C1206" s="1" t="s">
        <v>438</v>
      </c>
      <c r="D1206" s="1" t="s">
        <v>20</v>
      </c>
      <c r="E1206" s="1" t="s">
        <v>439</v>
      </c>
      <c r="F1206" s="35" t="s">
        <v>440</v>
      </c>
      <c r="G1206" s="35" t="s">
        <v>236</v>
      </c>
      <c r="H1206" s="8">
        <f t="shared" si="29"/>
        <v>-19150</v>
      </c>
      <c r="I1206" s="30">
        <f t="shared" si="28"/>
        <v>2.88659793814433</v>
      </c>
      <c r="J1206"/>
      <c r="K1206" t="s">
        <v>360</v>
      </c>
      <c r="L1206"/>
      <c r="M1206" s="2">
        <v>485</v>
      </c>
    </row>
    <row r="1207" spans="1:13" s="23" customFormat="1" ht="12.75">
      <c r="A1207" s="20"/>
      <c r="B1207" s="369">
        <v>1300</v>
      </c>
      <c r="C1207" s="1" t="s">
        <v>438</v>
      </c>
      <c r="D1207" s="1" t="s">
        <v>20</v>
      </c>
      <c r="E1207" s="1" t="s">
        <v>439</v>
      </c>
      <c r="F1207" s="35" t="s">
        <v>440</v>
      </c>
      <c r="G1207" s="35" t="s">
        <v>215</v>
      </c>
      <c r="H1207" s="8">
        <f t="shared" si="29"/>
        <v>-20450</v>
      </c>
      <c r="I1207" s="30">
        <f t="shared" si="28"/>
        <v>2.6804123711340204</v>
      </c>
      <c r="J1207"/>
      <c r="K1207" t="s">
        <v>360</v>
      </c>
      <c r="M1207" s="2">
        <v>485</v>
      </c>
    </row>
    <row r="1208" spans="1:13" s="23" customFormat="1" ht="12.75">
      <c r="A1208" s="1"/>
      <c r="B1208" s="369">
        <v>1000</v>
      </c>
      <c r="C1208" s="1" t="s">
        <v>438</v>
      </c>
      <c r="D1208" s="1" t="s">
        <v>20</v>
      </c>
      <c r="E1208" s="1" t="s">
        <v>439</v>
      </c>
      <c r="F1208" s="35" t="s">
        <v>440</v>
      </c>
      <c r="G1208" s="35" t="s">
        <v>76</v>
      </c>
      <c r="H1208" s="8">
        <f t="shared" si="29"/>
        <v>-21450</v>
      </c>
      <c r="I1208" s="30">
        <f t="shared" si="28"/>
        <v>2.0618556701030926</v>
      </c>
      <c r="J1208"/>
      <c r="K1208" t="s">
        <v>360</v>
      </c>
      <c r="L1208"/>
      <c r="M1208" s="2">
        <v>485</v>
      </c>
    </row>
    <row r="1209" spans="1:13" s="23" customFormat="1" ht="12.75">
      <c r="A1209" s="1"/>
      <c r="B1209" s="369">
        <v>1400</v>
      </c>
      <c r="C1209" s="1" t="s">
        <v>438</v>
      </c>
      <c r="D1209" s="1" t="s">
        <v>20</v>
      </c>
      <c r="E1209" s="1" t="s">
        <v>439</v>
      </c>
      <c r="F1209" s="35" t="s">
        <v>440</v>
      </c>
      <c r="G1209" s="35" t="s">
        <v>80</v>
      </c>
      <c r="H1209" s="8">
        <f t="shared" si="29"/>
        <v>-22850</v>
      </c>
      <c r="I1209" s="30">
        <f t="shared" si="28"/>
        <v>2.88659793814433</v>
      </c>
      <c r="J1209"/>
      <c r="K1209" t="s">
        <v>360</v>
      </c>
      <c r="L1209" s="46"/>
      <c r="M1209" s="2">
        <v>485</v>
      </c>
    </row>
    <row r="1210" spans="1:13" s="23" customFormat="1" ht="12.75">
      <c r="A1210" s="1"/>
      <c r="B1210" s="233">
        <v>2200</v>
      </c>
      <c r="C1210" s="1" t="s">
        <v>438</v>
      </c>
      <c r="D1210" s="1" t="s">
        <v>20</v>
      </c>
      <c r="E1210" s="1" t="s">
        <v>439</v>
      </c>
      <c r="F1210" s="35" t="s">
        <v>440</v>
      </c>
      <c r="G1210" s="108" t="s">
        <v>103</v>
      </c>
      <c r="H1210" s="8">
        <f t="shared" si="29"/>
        <v>-25050</v>
      </c>
      <c r="I1210" s="30">
        <f t="shared" si="28"/>
        <v>4.536082474226804</v>
      </c>
      <c r="J1210"/>
      <c r="K1210" t="s">
        <v>360</v>
      </c>
      <c r="L1210" s="46"/>
      <c r="M1210" s="2">
        <v>485</v>
      </c>
    </row>
    <row r="1211" spans="1:13" s="23" customFormat="1" ht="12.75">
      <c r="A1211" s="1"/>
      <c r="B1211" s="369">
        <v>1300</v>
      </c>
      <c r="C1211" s="1" t="s">
        <v>438</v>
      </c>
      <c r="D1211" s="1" t="s">
        <v>20</v>
      </c>
      <c r="E1211" s="1" t="s">
        <v>439</v>
      </c>
      <c r="F1211" s="35" t="s">
        <v>440</v>
      </c>
      <c r="G1211" s="108" t="s">
        <v>102</v>
      </c>
      <c r="H1211" s="8">
        <f t="shared" si="29"/>
        <v>-26350</v>
      </c>
      <c r="I1211" s="30">
        <f aca="true" t="shared" si="30" ref="I1211:I1275">+B1211/M1211</f>
        <v>2.6804123711340204</v>
      </c>
      <c r="J1211"/>
      <c r="K1211" t="s">
        <v>360</v>
      </c>
      <c r="L1211"/>
      <c r="M1211" s="2">
        <v>485</v>
      </c>
    </row>
    <row r="1212" spans="1:13" s="23" customFormat="1" ht="12.75">
      <c r="A1212" s="1"/>
      <c r="B1212" s="369">
        <v>1200</v>
      </c>
      <c r="C1212" s="107" t="s">
        <v>438</v>
      </c>
      <c r="D1212" s="107" t="s">
        <v>20</v>
      </c>
      <c r="E1212" s="107" t="s">
        <v>439</v>
      </c>
      <c r="F1212" s="108" t="s">
        <v>440</v>
      </c>
      <c r="G1212" s="108" t="s">
        <v>123</v>
      </c>
      <c r="H1212" s="8">
        <f t="shared" si="29"/>
        <v>-27550</v>
      </c>
      <c r="I1212" s="30">
        <f t="shared" si="30"/>
        <v>2.4742268041237114</v>
      </c>
      <c r="J1212"/>
      <c r="K1212" t="s">
        <v>360</v>
      </c>
      <c r="L1212"/>
      <c r="M1212" s="2">
        <v>485</v>
      </c>
    </row>
    <row r="1213" spans="1:13" s="23" customFormat="1" ht="12.75">
      <c r="A1213" s="1"/>
      <c r="B1213" s="369">
        <v>2500</v>
      </c>
      <c r="C1213" s="42" t="s">
        <v>438</v>
      </c>
      <c r="D1213" s="107" t="s">
        <v>20</v>
      </c>
      <c r="E1213" s="107" t="s">
        <v>439</v>
      </c>
      <c r="F1213" s="108" t="s">
        <v>440</v>
      </c>
      <c r="G1213" s="108" t="s">
        <v>125</v>
      </c>
      <c r="H1213" s="8">
        <f aca="true" t="shared" si="31" ref="H1213:H1277">H1212-B1213</f>
        <v>-30050</v>
      </c>
      <c r="I1213" s="30">
        <f t="shared" si="30"/>
        <v>5.154639175257732</v>
      </c>
      <c r="J1213"/>
      <c r="K1213" t="s">
        <v>360</v>
      </c>
      <c r="L1213" s="46"/>
      <c r="M1213" s="2">
        <v>485</v>
      </c>
    </row>
    <row r="1214" spans="1:13" s="23" customFormat="1" ht="12.75">
      <c r="A1214" s="1"/>
      <c r="B1214" s="369">
        <v>1500</v>
      </c>
      <c r="C1214" s="107" t="s">
        <v>438</v>
      </c>
      <c r="D1214" s="107" t="s">
        <v>20</v>
      </c>
      <c r="E1214" s="107" t="s">
        <v>439</v>
      </c>
      <c r="F1214" s="108" t="s">
        <v>440</v>
      </c>
      <c r="G1214" s="108" t="s">
        <v>127</v>
      </c>
      <c r="H1214" s="8">
        <f t="shared" si="31"/>
        <v>-31550</v>
      </c>
      <c r="I1214" s="30">
        <f t="shared" si="30"/>
        <v>3.0927835051546393</v>
      </c>
      <c r="J1214"/>
      <c r="K1214" t="s">
        <v>360</v>
      </c>
      <c r="L1214"/>
      <c r="M1214" s="2">
        <v>485</v>
      </c>
    </row>
    <row r="1215" spans="1:13" s="23" customFormat="1" ht="12.75">
      <c r="A1215" s="1"/>
      <c r="B1215" s="369">
        <v>2000</v>
      </c>
      <c r="C1215" s="107" t="s">
        <v>438</v>
      </c>
      <c r="D1215" s="107" t="s">
        <v>20</v>
      </c>
      <c r="E1215" s="107" t="s">
        <v>439</v>
      </c>
      <c r="F1215" s="108" t="s">
        <v>440</v>
      </c>
      <c r="G1215" s="108" t="s">
        <v>222</v>
      </c>
      <c r="H1215" s="8">
        <f t="shared" si="31"/>
        <v>-33550</v>
      </c>
      <c r="I1215" s="30">
        <f t="shared" si="30"/>
        <v>4.123711340206185</v>
      </c>
      <c r="J1215"/>
      <c r="K1215" t="s">
        <v>360</v>
      </c>
      <c r="L1215"/>
      <c r="M1215" s="2">
        <v>485</v>
      </c>
    </row>
    <row r="1216" spans="1:13" s="23" customFormat="1" ht="12.75">
      <c r="A1216" s="20"/>
      <c r="B1216" s="369">
        <v>1500</v>
      </c>
      <c r="C1216" s="107" t="s">
        <v>438</v>
      </c>
      <c r="D1216" s="107" t="s">
        <v>20</v>
      </c>
      <c r="E1216" s="107" t="s">
        <v>439</v>
      </c>
      <c r="F1216" s="108" t="s">
        <v>440</v>
      </c>
      <c r="G1216" s="108" t="s">
        <v>145</v>
      </c>
      <c r="H1216" s="8">
        <f t="shared" si="31"/>
        <v>-35050</v>
      </c>
      <c r="I1216" s="30">
        <f t="shared" si="30"/>
        <v>3.0927835051546393</v>
      </c>
      <c r="K1216" s="23" t="s">
        <v>360</v>
      </c>
      <c r="M1216" s="2">
        <v>485</v>
      </c>
    </row>
    <row r="1217" spans="1:13" s="23" customFormat="1" ht="12.75">
      <c r="A1217" s="20"/>
      <c r="B1217" s="369">
        <v>2500</v>
      </c>
      <c r="C1217" s="42" t="s">
        <v>438</v>
      </c>
      <c r="D1217" s="107" t="s">
        <v>20</v>
      </c>
      <c r="E1217" s="107" t="s">
        <v>439</v>
      </c>
      <c r="F1217" s="108" t="s">
        <v>440</v>
      </c>
      <c r="G1217" s="108" t="s">
        <v>145</v>
      </c>
      <c r="H1217" s="8">
        <f t="shared" si="31"/>
        <v>-37550</v>
      </c>
      <c r="I1217" s="30">
        <f t="shared" si="30"/>
        <v>5.154639175257732</v>
      </c>
      <c r="K1217" s="23" t="s">
        <v>360</v>
      </c>
      <c r="M1217" s="2">
        <v>485</v>
      </c>
    </row>
    <row r="1218" spans="1:13" s="23" customFormat="1" ht="12.75">
      <c r="A1218" s="1"/>
      <c r="B1218" s="369">
        <v>1400</v>
      </c>
      <c r="C1218" s="1" t="s">
        <v>438</v>
      </c>
      <c r="D1218" s="1" t="s">
        <v>20</v>
      </c>
      <c r="E1218" s="1" t="s">
        <v>439</v>
      </c>
      <c r="F1218" s="35" t="s">
        <v>440</v>
      </c>
      <c r="G1218" s="35" t="s">
        <v>111</v>
      </c>
      <c r="H1218" s="8">
        <f t="shared" si="31"/>
        <v>-38950</v>
      </c>
      <c r="I1218" s="30">
        <f t="shared" si="30"/>
        <v>2.88659793814433</v>
      </c>
      <c r="J1218"/>
      <c r="K1218" t="s">
        <v>360</v>
      </c>
      <c r="L1218"/>
      <c r="M1218" s="2">
        <v>485</v>
      </c>
    </row>
    <row r="1219" spans="1:13" s="23" customFormat="1" ht="12.75">
      <c r="A1219" s="1"/>
      <c r="B1219" s="369">
        <v>1300</v>
      </c>
      <c r="C1219" s="1" t="s">
        <v>438</v>
      </c>
      <c r="D1219" s="1" t="s">
        <v>20</v>
      </c>
      <c r="E1219" s="1" t="s">
        <v>439</v>
      </c>
      <c r="F1219" s="35" t="s">
        <v>440</v>
      </c>
      <c r="G1219" s="35" t="s">
        <v>148</v>
      </c>
      <c r="H1219" s="8">
        <f t="shared" si="31"/>
        <v>-40250</v>
      </c>
      <c r="I1219" s="30">
        <f t="shared" si="30"/>
        <v>2.6804123711340204</v>
      </c>
      <c r="J1219"/>
      <c r="K1219" t="s">
        <v>360</v>
      </c>
      <c r="L1219"/>
      <c r="M1219" s="2">
        <v>485</v>
      </c>
    </row>
    <row r="1220" spans="1:13" s="23" customFormat="1" ht="12.75">
      <c r="A1220" s="1"/>
      <c r="B1220" s="369">
        <v>1500</v>
      </c>
      <c r="C1220" s="1" t="s">
        <v>438</v>
      </c>
      <c r="D1220" s="1" t="s">
        <v>20</v>
      </c>
      <c r="E1220" s="1" t="s">
        <v>439</v>
      </c>
      <c r="F1220" s="35" t="s">
        <v>440</v>
      </c>
      <c r="G1220" s="35" t="s">
        <v>149</v>
      </c>
      <c r="H1220" s="8">
        <f t="shared" si="31"/>
        <v>-41750</v>
      </c>
      <c r="I1220" s="30">
        <f t="shared" si="30"/>
        <v>3.0927835051546393</v>
      </c>
      <c r="J1220"/>
      <c r="K1220" t="s">
        <v>360</v>
      </c>
      <c r="L1220"/>
      <c r="M1220" s="2">
        <v>485</v>
      </c>
    </row>
    <row r="1221" spans="1:13" s="23" customFormat="1" ht="12.75">
      <c r="A1221" s="1"/>
      <c r="B1221" s="369">
        <v>1400</v>
      </c>
      <c r="C1221" s="1" t="s">
        <v>438</v>
      </c>
      <c r="D1221" s="1" t="s">
        <v>20</v>
      </c>
      <c r="E1221" s="107" t="s">
        <v>439</v>
      </c>
      <c r="F1221" s="35" t="s">
        <v>440</v>
      </c>
      <c r="G1221" s="35" t="s">
        <v>150</v>
      </c>
      <c r="H1221" s="8">
        <f t="shared" si="31"/>
        <v>-43150</v>
      </c>
      <c r="I1221" s="30">
        <f t="shared" si="30"/>
        <v>2.88659793814433</v>
      </c>
      <c r="J1221"/>
      <c r="K1221" t="s">
        <v>360</v>
      </c>
      <c r="L1221"/>
      <c r="M1221" s="2">
        <v>485</v>
      </c>
    </row>
    <row r="1222" spans="1:13" s="23" customFormat="1" ht="12.75">
      <c r="A1222" s="1"/>
      <c r="B1222" s="369">
        <v>1000</v>
      </c>
      <c r="C1222" s="1" t="s">
        <v>438</v>
      </c>
      <c r="D1222" s="1" t="s">
        <v>20</v>
      </c>
      <c r="E1222" s="1" t="s">
        <v>439</v>
      </c>
      <c r="F1222" s="35" t="s">
        <v>440</v>
      </c>
      <c r="G1222" s="35" t="s">
        <v>151</v>
      </c>
      <c r="H1222" s="8">
        <f t="shared" si="31"/>
        <v>-44150</v>
      </c>
      <c r="I1222" s="30">
        <f t="shared" si="30"/>
        <v>2.0618556701030926</v>
      </c>
      <c r="J1222"/>
      <c r="K1222" t="s">
        <v>360</v>
      </c>
      <c r="L1222"/>
      <c r="M1222" s="2">
        <v>485</v>
      </c>
    </row>
    <row r="1223" spans="1:13" s="23" customFormat="1" ht="12.75">
      <c r="A1223" s="1"/>
      <c r="B1223" s="369">
        <v>1300</v>
      </c>
      <c r="C1223" s="1" t="s">
        <v>438</v>
      </c>
      <c r="D1223" s="1" t="s">
        <v>20</v>
      </c>
      <c r="E1223" s="1" t="s">
        <v>439</v>
      </c>
      <c r="F1223" s="35" t="s">
        <v>440</v>
      </c>
      <c r="G1223" s="35" t="s">
        <v>230</v>
      </c>
      <c r="H1223" s="8">
        <f t="shared" si="31"/>
        <v>-45450</v>
      </c>
      <c r="I1223" s="30">
        <f t="shared" si="30"/>
        <v>2.6804123711340204</v>
      </c>
      <c r="J1223"/>
      <c r="K1223" t="s">
        <v>360</v>
      </c>
      <c r="L1223"/>
      <c r="M1223" s="2">
        <v>485</v>
      </c>
    </row>
    <row r="1224" spans="1:13" s="23" customFormat="1" ht="12.75">
      <c r="A1224" s="20"/>
      <c r="B1224" s="369">
        <v>1400</v>
      </c>
      <c r="C1224" s="1" t="s">
        <v>438</v>
      </c>
      <c r="D1224" s="1" t="s">
        <v>20</v>
      </c>
      <c r="E1224" s="1" t="s">
        <v>439</v>
      </c>
      <c r="F1224" s="35" t="s">
        <v>440</v>
      </c>
      <c r="G1224" s="35" t="s">
        <v>199</v>
      </c>
      <c r="H1224" s="8">
        <f t="shared" si="31"/>
        <v>-46850</v>
      </c>
      <c r="I1224" s="30">
        <f t="shared" si="30"/>
        <v>2.88659793814433</v>
      </c>
      <c r="K1224" s="23" t="s">
        <v>360</v>
      </c>
      <c r="M1224" s="2">
        <v>485</v>
      </c>
    </row>
    <row r="1225" spans="1:13" s="23" customFormat="1" ht="12.75">
      <c r="A1225" s="20"/>
      <c r="B1225" s="369">
        <v>1350</v>
      </c>
      <c r="C1225" s="1" t="s">
        <v>438</v>
      </c>
      <c r="D1225" s="1" t="s">
        <v>20</v>
      </c>
      <c r="E1225" s="1" t="s">
        <v>439</v>
      </c>
      <c r="F1225" s="35" t="s">
        <v>440</v>
      </c>
      <c r="G1225" s="35" t="s">
        <v>193</v>
      </c>
      <c r="H1225" s="8">
        <f t="shared" si="31"/>
        <v>-48200</v>
      </c>
      <c r="I1225" s="30">
        <f t="shared" si="30"/>
        <v>2.783505154639175</v>
      </c>
      <c r="J1225"/>
      <c r="K1225" t="s">
        <v>360</v>
      </c>
      <c r="M1225" s="2">
        <v>485</v>
      </c>
    </row>
    <row r="1226" spans="1:13" s="23" customFormat="1" ht="12.75">
      <c r="A1226" s="20"/>
      <c r="B1226" s="233">
        <v>1000</v>
      </c>
      <c r="C1226" s="20" t="s">
        <v>438</v>
      </c>
      <c r="D1226" s="20" t="s">
        <v>20</v>
      </c>
      <c r="E1226" s="20" t="s">
        <v>439</v>
      </c>
      <c r="F1226" s="39" t="s">
        <v>364</v>
      </c>
      <c r="G1226" s="39" t="s">
        <v>208</v>
      </c>
      <c r="H1226" s="8">
        <f t="shared" si="31"/>
        <v>-49200</v>
      </c>
      <c r="I1226" s="30">
        <f t="shared" si="30"/>
        <v>2.0618556701030926</v>
      </c>
      <c r="K1226" s="23" t="s">
        <v>365</v>
      </c>
      <c r="M1226" s="2">
        <v>485</v>
      </c>
    </row>
    <row r="1227" spans="1:13" s="23" customFormat="1" ht="12.75">
      <c r="A1227" s="20"/>
      <c r="B1227" s="233">
        <v>1400</v>
      </c>
      <c r="C1227" s="42" t="s">
        <v>438</v>
      </c>
      <c r="D1227" s="20" t="s">
        <v>20</v>
      </c>
      <c r="E1227" s="20" t="s">
        <v>439</v>
      </c>
      <c r="F1227" s="39" t="s">
        <v>364</v>
      </c>
      <c r="G1227" s="39" t="s">
        <v>234</v>
      </c>
      <c r="H1227" s="8">
        <f t="shared" si="31"/>
        <v>-50600</v>
      </c>
      <c r="I1227" s="30">
        <f t="shared" si="30"/>
        <v>2.88659793814433</v>
      </c>
      <c r="K1227" s="23" t="s">
        <v>365</v>
      </c>
      <c r="M1227" s="2">
        <v>485</v>
      </c>
    </row>
    <row r="1228" spans="1:13" s="23" customFormat="1" ht="12.75">
      <c r="A1228" s="20"/>
      <c r="B1228" s="233">
        <v>1400</v>
      </c>
      <c r="C1228" s="42" t="s">
        <v>438</v>
      </c>
      <c r="D1228" s="42" t="s">
        <v>20</v>
      </c>
      <c r="E1228" s="42" t="s">
        <v>439</v>
      </c>
      <c r="F1228" s="40" t="s">
        <v>364</v>
      </c>
      <c r="G1228" s="40" t="s">
        <v>210</v>
      </c>
      <c r="H1228" s="8">
        <f t="shared" si="31"/>
        <v>-52000</v>
      </c>
      <c r="I1228" s="30">
        <f t="shared" si="30"/>
        <v>2.88659793814433</v>
      </c>
      <c r="K1228" s="23" t="s">
        <v>365</v>
      </c>
      <c r="M1228" s="2">
        <v>485</v>
      </c>
    </row>
    <row r="1229" spans="1:13" s="23" customFormat="1" ht="12.75">
      <c r="A1229" s="20"/>
      <c r="B1229" s="233">
        <v>1500</v>
      </c>
      <c r="C1229" s="42" t="s">
        <v>438</v>
      </c>
      <c r="D1229" s="42" t="s">
        <v>20</v>
      </c>
      <c r="E1229" s="42" t="s">
        <v>439</v>
      </c>
      <c r="F1229" s="40" t="s">
        <v>364</v>
      </c>
      <c r="G1229" s="40" t="s">
        <v>36</v>
      </c>
      <c r="H1229" s="8">
        <f t="shared" si="31"/>
        <v>-53500</v>
      </c>
      <c r="I1229" s="30">
        <f t="shared" si="30"/>
        <v>3.0927835051546393</v>
      </c>
      <c r="K1229" s="23" t="s">
        <v>365</v>
      </c>
      <c r="M1229" s="2">
        <v>485</v>
      </c>
    </row>
    <row r="1230" spans="1:13" s="23" customFormat="1" ht="12.75">
      <c r="A1230" s="20"/>
      <c r="B1230" s="233">
        <v>1400</v>
      </c>
      <c r="C1230" s="42" t="s">
        <v>438</v>
      </c>
      <c r="D1230" s="42" t="s">
        <v>20</v>
      </c>
      <c r="E1230" s="42" t="s">
        <v>439</v>
      </c>
      <c r="F1230" s="40" t="s">
        <v>364</v>
      </c>
      <c r="G1230" s="40" t="s">
        <v>38</v>
      </c>
      <c r="H1230" s="8">
        <f t="shared" si="31"/>
        <v>-54900</v>
      </c>
      <c r="I1230" s="30">
        <f t="shared" si="30"/>
        <v>2.88659793814433</v>
      </c>
      <c r="K1230" s="23" t="s">
        <v>365</v>
      </c>
      <c r="M1230" s="2">
        <v>485</v>
      </c>
    </row>
    <row r="1231" spans="1:13" s="23" customFormat="1" ht="12.75">
      <c r="A1231" s="20"/>
      <c r="B1231" s="376">
        <v>1000</v>
      </c>
      <c r="C1231" s="42" t="s">
        <v>438</v>
      </c>
      <c r="D1231" s="42" t="s">
        <v>20</v>
      </c>
      <c r="E1231" s="42" t="s">
        <v>439</v>
      </c>
      <c r="F1231" s="40" t="s">
        <v>364</v>
      </c>
      <c r="G1231" s="40" t="s">
        <v>45</v>
      </c>
      <c r="H1231" s="8">
        <f t="shared" si="31"/>
        <v>-55900</v>
      </c>
      <c r="I1231" s="30">
        <f t="shared" si="30"/>
        <v>2.0618556701030926</v>
      </c>
      <c r="K1231" s="23" t="s">
        <v>365</v>
      </c>
      <c r="M1231" s="2">
        <v>485</v>
      </c>
    </row>
    <row r="1232" spans="1:13" s="23" customFormat="1" ht="12.75">
      <c r="A1232" s="20"/>
      <c r="B1232" s="233">
        <v>1000</v>
      </c>
      <c r="C1232" s="42" t="s">
        <v>438</v>
      </c>
      <c r="D1232" s="42" t="s">
        <v>20</v>
      </c>
      <c r="E1232" s="42" t="s">
        <v>439</v>
      </c>
      <c r="F1232" s="40" t="s">
        <v>364</v>
      </c>
      <c r="G1232" s="40" t="s">
        <v>372</v>
      </c>
      <c r="H1232" s="8">
        <f t="shared" si="31"/>
        <v>-56900</v>
      </c>
      <c r="I1232" s="30">
        <f t="shared" si="30"/>
        <v>2.0618556701030926</v>
      </c>
      <c r="K1232" s="23" t="s">
        <v>365</v>
      </c>
      <c r="M1232" s="2">
        <v>485</v>
      </c>
    </row>
    <row r="1233" spans="1:13" s="23" customFormat="1" ht="12.75">
      <c r="A1233" s="20"/>
      <c r="B1233" s="233">
        <v>1400</v>
      </c>
      <c r="C1233" s="42" t="s">
        <v>438</v>
      </c>
      <c r="D1233" s="42" t="s">
        <v>20</v>
      </c>
      <c r="E1233" s="42" t="s">
        <v>439</v>
      </c>
      <c r="F1233" s="40" t="s">
        <v>364</v>
      </c>
      <c r="G1233" s="40" t="s">
        <v>50</v>
      </c>
      <c r="H1233" s="8">
        <f t="shared" si="31"/>
        <v>-58300</v>
      </c>
      <c r="I1233" s="30">
        <f t="shared" si="30"/>
        <v>2.88659793814433</v>
      </c>
      <c r="K1233" s="23" t="s">
        <v>365</v>
      </c>
      <c r="M1233" s="2">
        <v>485</v>
      </c>
    </row>
    <row r="1234" spans="1:13" s="23" customFormat="1" ht="12.75">
      <c r="A1234" s="20"/>
      <c r="B1234" s="233">
        <v>1500</v>
      </c>
      <c r="C1234" s="42" t="s">
        <v>438</v>
      </c>
      <c r="D1234" s="42" t="s">
        <v>20</v>
      </c>
      <c r="E1234" s="42" t="s">
        <v>439</v>
      </c>
      <c r="F1234" s="40" t="s">
        <v>364</v>
      </c>
      <c r="G1234" s="40" t="s">
        <v>66</v>
      </c>
      <c r="H1234" s="38">
        <f t="shared" si="31"/>
        <v>-59800</v>
      </c>
      <c r="I1234" s="92">
        <f t="shared" si="30"/>
        <v>3.0927835051546393</v>
      </c>
      <c r="K1234" s="23" t="s">
        <v>365</v>
      </c>
      <c r="M1234" s="2">
        <v>485</v>
      </c>
    </row>
    <row r="1235" spans="1:13" s="23" customFormat="1" ht="12.75">
      <c r="A1235" s="20"/>
      <c r="B1235" s="233">
        <v>1000</v>
      </c>
      <c r="C1235" s="42" t="s">
        <v>438</v>
      </c>
      <c r="D1235" s="42" t="s">
        <v>20</v>
      </c>
      <c r="E1235" s="42" t="s">
        <v>439</v>
      </c>
      <c r="F1235" s="40" t="s">
        <v>364</v>
      </c>
      <c r="G1235" s="40" t="s">
        <v>235</v>
      </c>
      <c r="H1235" s="38">
        <f t="shared" si="31"/>
        <v>-60800</v>
      </c>
      <c r="I1235" s="30">
        <f t="shared" si="30"/>
        <v>2.0618556701030926</v>
      </c>
      <c r="K1235" s="23" t="s">
        <v>365</v>
      </c>
      <c r="M1235" s="2">
        <v>485</v>
      </c>
    </row>
    <row r="1236" spans="1:13" s="23" customFormat="1" ht="12.75">
      <c r="A1236" s="20"/>
      <c r="B1236" s="233">
        <v>1400</v>
      </c>
      <c r="C1236" s="42" t="s">
        <v>438</v>
      </c>
      <c r="D1236" s="42" t="s">
        <v>20</v>
      </c>
      <c r="E1236" s="42" t="s">
        <v>439</v>
      </c>
      <c r="F1236" s="40" t="s">
        <v>364</v>
      </c>
      <c r="G1236" s="40" t="s">
        <v>236</v>
      </c>
      <c r="H1236" s="38">
        <f t="shared" si="31"/>
        <v>-62200</v>
      </c>
      <c r="I1236" s="30">
        <f t="shared" si="30"/>
        <v>2.88659793814433</v>
      </c>
      <c r="K1236" s="23" t="s">
        <v>365</v>
      </c>
      <c r="M1236" s="2">
        <v>485</v>
      </c>
    </row>
    <row r="1237" spans="1:13" s="23" customFormat="1" ht="12.75">
      <c r="A1237" s="20"/>
      <c r="B1237" s="233">
        <v>1400</v>
      </c>
      <c r="C1237" s="42" t="s">
        <v>438</v>
      </c>
      <c r="D1237" s="42" t="s">
        <v>20</v>
      </c>
      <c r="E1237" s="42" t="s">
        <v>439</v>
      </c>
      <c r="F1237" s="40" t="s">
        <v>364</v>
      </c>
      <c r="G1237" s="40" t="s">
        <v>215</v>
      </c>
      <c r="H1237" s="8">
        <f t="shared" si="31"/>
        <v>-63600</v>
      </c>
      <c r="I1237" s="30">
        <f t="shared" si="30"/>
        <v>2.88659793814433</v>
      </c>
      <c r="K1237" s="23" t="s">
        <v>365</v>
      </c>
      <c r="M1237" s="2">
        <v>485</v>
      </c>
    </row>
    <row r="1238" spans="1:13" s="23" customFormat="1" ht="12.75">
      <c r="A1238" s="20"/>
      <c r="B1238" s="233">
        <v>1000</v>
      </c>
      <c r="C1238" s="42" t="s">
        <v>438</v>
      </c>
      <c r="D1238" s="42" t="s">
        <v>20</v>
      </c>
      <c r="E1238" s="42" t="s">
        <v>439</v>
      </c>
      <c r="F1238" s="40" t="s">
        <v>364</v>
      </c>
      <c r="G1238" s="40" t="s">
        <v>76</v>
      </c>
      <c r="H1238" s="8">
        <f t="shared" si="31"/>
        <v>-64600</v>
      </c>
      <c r="I1238" s="30">
        <f t="shared" si="30"/>
        <v>2.0618556701030926</v>
      </c>
      <c r="K1238" s="23" t="s">
        <v>365</v>
      </c>
      <c r="M1238" s="2">
        <v>485</v>
      </c>
    </row>
    <row r="1239" spans="1:13" s="23" customFormat="1" ht="12.75">
      <c r="A1239" s="20"/>
      <c r="B1239" s="233">
        <v>1600</v>
      </c>
      <c r="C1239" s="42" t="s">
        <v>438</v>
      </c>
      <c r="D1239" s="42" t="s">
        <v>20</v>
      </c>
      <c r="E1239" s="42" t="s">
        <v>439</v>
      </c>
      <c r="F1239" s="40" t="s">
        <v>364</v>
      </c>
      <c r="G1239" s="40" t="s">
        <v>80</v>
      </c>
      <c r="H1239" s="8">
        <f t="shared" si="31"/>
        <v>-66200</v>
      </c>
      <c r="I1239" s="30">
        <f t="shared" si="30"/>
        <v>3.2989690721649483</v>
      </c>
      <c r="K1239" s="23" t="s">
        <v>365</v>
      </c>
      <c r="M1239" s="2">
        <v>485</v>
      </c>
    </row>
    <row r="1240" spans="1:13" s="23" customFormat="1" ht="12.75">
      <c r="A1240" s="20"/>
      <c r="B1240" s="233">
        <v>1000</v>
      </c>
      <c r="C1240" s="42" t="s">
        <v>438</v>
      </c>
      <c r="D1240" s="42" t="s">
        <v>20</v>
      </c>
      <c r="E1240" s="42" t="s">
        <v>439</v>
      </c>
      <c r="F1240" s="40" t="s">
        <v>364</v>
      </c>
      <c r="G1240" s="40" t="s">
        <v>103</v>
      </c>
      <c r="H1240" s="8">
        <f t="shared" si="31"/>
        <v>-67200</v>
      </c>
      <c r="I1240" s="30">
        <f t="shared" si="30"/>
        <v>2.0618556701030926</v>
      </c>
      <c r="K1240" s="23" t="s">
        <v>365</v>
      </c>
      <c r="M1240" s="2">
        <v>485</v>
      </c>
    </row>
    <row r="1241" spans="1:13" s="23" customFormat="1" ht="12.75">
      <c r="A1241" s="20"/>
      <c r="B1241" s="233">
        <v>1800</v>
      </c>
      <c r="C1241" s="42" t="s">
        <v>438</v>
      </c>
      <c r="D1241" s="42" t="s">
        <v>20</v>
      </c>
      <c r="E1241" s="42" t="s">
        <v>439</v>
      </c>
      <c r="F1241" s="40" t="s">
        <v>364</v>
      </c>
      <c r="G1241" s="40" t="s">
        <v>102</v>
      </c>
      <c r="H1241" s="8">
        <f t="shared" si="31"/>
        <v>-69000</v>
      </c>
      <c r="I1241" s="30">
        <f t="shared" si="30"/>
        <v>3.711340206185567</v>
      </c>
      <c r="K1241" s="23" t="s">
        <v>365</v>
      </c>
      <c r="M1241" s="2">
        <v>485</v>
      </c>
    </row>
    <row r="1242" spans="1:13" s="23" customFormat="1" ht="12.75">
      <c r="A1242" s="20"/>
      <c r="B1242" s="233">
        <v>1800</v>
      </c>
      <c r="C1242" s="42" t="s">
        <v>438</v>
      </c>
      <c r="D1242" s="42" t="s">
        <v>20</v>
      </c>
      <c r="E1242" s="42" t="s">
        <v>439</v>
      </c>
      <c r="F1242" s="40" t="s">
        <v>364</v>
      </c>
      <c r="G1242" s="40" t="s">
        <v>123</v>
      </c>
      <c r="H1242" s="8">
        <f t="shared" si="31"/>
        <v>-70800</v>
      </c>
      <c r="I1242" s="30">
        <f t="shared" si="30"/>
        <v>3.711340206185567</v>
      </c>
      <c r="K1242" s="121" t="s">
        <v>365</v>
      </c>
      <c r="M1242" s="2">
        <v>485</v>
      </c>
    </row>
    <row r="1243" spans="1:13" s="23" customFormat="1" ht="12.75">
      <c r="A1243" s="20"/>
      <c r="B1243" s="233">
        <v>1400</v>
      </c>
      <c r="C1243" s="42" t="s">
        <v>438</v>
      </c>
      <c r="D1243" s="42" t="s">
        <v>20</v>
      </c>
      <c r="E1243" s="42" t="s">
        <v>439</v>
      </c>
      <c r="F1243" s="40" t="s">
        <v>364</v>
      </c>
      <c r="G1243" s="40" t="s">
        <v>125</v>
      </c>
      <c r="H1243" s="8">
        <f t="shared" si="31"/>
        <v>-72200</v>
      </c>
      <c r="I1243" s="30">
        <f t="shared" si="30"/>
        <v>2.88659793814433</v>
      </c>
      <c r="K1243" s="23" t="s">
        <v>365</v>
      </c>
      <c r="M1243" s="2">
        <v>485</v>
      </c>
    </row>
    <row r="1244" spans="1:13" s="23" customFormat="1" ht="12.75">
      <c r="A1244" s="20"/>
      <c r="B1244" s="233">
        <v>1000</v>
      </c>
      <c r="C1244" s="42" t="s">
        <v>438</v>
      </c>
      <c r="D1244" s="42" t="s">
        <v>20</v>
      </c>
      <c r="E1244" s="42" t="s">
        <v>439</v>
      </c>
      <c r="F1244" s="40" t="s">
        <v>364</v>
      </c>
      <c r="G1244" s="40" t="s">
        <v>127</v>
      </c>
      <c r="H1244" s="8">
        <f t="shared" si="31"/>
        <v>-73200</v>
      </c>
      <c r="I1244" s="30">
        <f t="shared" si="30"/>
        <v>2.0618556701030926</v>
      </c>
      <c r="K1244" s="23" t="s">
        <v>365</v>
      </c>
      <c r="M1244" s="2">
        <v>485</v>
      </c>
    </row>
    <row r="1245" spans="1:13" s="23" customFormat="1" ht="12.75">
      <c r="A1245" s="20"/>
      <c r="B1245" s="233">
        <v>1500</v>
      </c>
      <c r="C1245" s="42" t="s">
        <v>438</v>
      </c>
      <c r="D1245" s="42" t="s">
        <v>20</v>
      </c>
      <c r="E1245" s="42" t="s">
        <v>439</v>
      </c>
      <c r="F1245" s="40" t="s">
        <v>364</v>
      </c>
      <c r="G1245" s="40" t="s">
        <v>222</v>
      </c>
      <c r="H1245" s="8">
        <f t="shared" si="31"/>
        <v>-74700</v>
      </c>
      <c r="I1245" s="30">
        <f t="shared" si="30"/>
        <v>3.0927835051546393</v>
      </c>
      <c r="K1245" s="23" t="s">
        <v>365</v>
      </c>
      <c r="M1245" s="2">
        <v>485</v>
      </c>
    </row>
    <row r="1246" spans="1:13" s="23" customFormat="1" ht="12.75">
      <c r="A1246" s="20"/>
      <c r="B1246" s="233">
        <v>1500</v>
      </c>
      <c r="C1246" s="42" t="s">
        <v>438</v>
      </c>
      <c r="D1246" s="42" t="s">
        <v>20</v>
      </c>
      <c r="E1246" s="42" t="s">
        <v>439</v>
      </c>
      <c r="F1246" s="40" t="s">
        <v>364</v>
      </c>
      <c r="G1246" s="40" t="s">
        <v>145</v>
      </c>
      <c r="H1246" s="8">
        <f t="shared" si="31"/>
        <v>-76200</v>
      </c>
      <c r="I1246" s="30">
        <f t="shared" si="30"/>
        <v>3.0927835051546393</v>
      </c>
      <c r="K1246" s="23" t="s">
        <v>365</v>
      </c>
      <c r="M1246" s="2">
        <v>485</v>
      </c>
    </row>
    <row r="1247" spans="1:13" s="23" customFormat="1" ht="12.75">
      <c r="A1247" s="20"/>
      <c r="B1247" s="376">
        <v>1400</v>
      </c>
      <c r="C1247" s="42" t="s">
        <v>438</v>
      </c>
      <c r="D1247" s="42" t="s">
        <v>20</v>
      </c>
      <c r="E1247" s="42" t="s">
        <v>439</v>
      </c>
      <c r="F1247" s="40" t="s">
        <v>364</v>
      </c>
      <c r="G1247" s="40" t="s">
        <v>111</v>
      </c>
      <c r="H1247" s="8">
        <f t="shared" si="31"/>
        <v>-77600</v>
      </c>
      <c r="I1247" s="30">
        <f t="shared" si="30"/>
        <v>2.88659793814433</v>
      </c>
      <c r="K1247" s="23" t="s">
        <v>365</v>
      </c>
      <c r="M1247" s="2">
        <v>485</v>
      </c>
    </row>
    <row r="1248" spans="1:13" s="23" customFormat="1" ht="12.75">
      <c r="A1248" s="20"/>
      <c r="B1248" s="376">
        <v>1700</v>
      </c>
      <c r="C1248" s="42" t="s">
        <v>438</v>
      </c>
      <c r="D1248" s="42" t="s">
        <v>20</v>
      </c>
      <c r="E1248" s="42" t="s">
        <v>439</v>
      </c>
      <c r="F1248" s="40" t="s">
        <v>364</v>
      </c>
      <c r="G1248" s="40" t="s">
        <v>148</v>
      </c>
      <c r="H1248" s="8">
        <f t="shared" si="31"/>
        <v>-79300</v>
      </c>
      <c r="I1248" s="30">
        <f t="shared" si="30"/>
        <v>3.5051546391752577</v>
      </c>
      <c r="K1248" s="23" t="s">
        <v>365</v>
      </c>
      <c r="M1248" s="2">
        <v>485</v>
      </c>
    </row>
    <row r="1249" spans="1:13" s="23" customFormat="1" ht="12.75">
      <c r="A1249" s="20"/>
      <c r="B1249" s="233">
        <v>1500</v>
      </c>
      <c r="C1249" s="42" t="s">
        <v>438</v>
      </c>
      <c r="D1249" s="42" t="s">
        <v>20</v>
      </c>
      <c r="E1249" s="42" t="s">
        <v>439</v>
      </c>
      <c r="F1249" s="40" t="s">
        <v>364</v>
      </c>
      <c r="G1249" s="40" t="s">
        <v>149</v>
      </c>
      <c r="H1249" s="8">
        <f t="shared" si="31"/>
        <v>-80800</v>
      </c>
      <c r="I1249" s="30">
        <f t="shared" si="30"/>
        <v>3.0927835051546393</v>
      </c>
      <c r="K1249" s="23" t="s">
        <v>365</v>
      </c>
      <c r="M1249" s="2">
        <v>485</v>
      </c>
    </row>
    <row r="1250" spans="1:13" s="23" customFormat="1" ht="12.75">
      <c r="A1250" s="20"/>
      <c r="B1250" s="233">
        <v>1500</v>
      </c>
      <c r="C1250" s="42" t="s">
        <v>438</v>
      </c>
      <c r="D1250" s="42" t="s">
        <v>20</v>
      </c>
      <c r="E1250" s="42" t="s">
        <v>439</v>
      </c>
      <c r="F1250" s="40" t="s">
        <v>364</v>
      </c>
      <c r="G1250" s="40" t="s">
        <v>150</v>
      </c>
      <c r="H1250" s="8">
        <f t="shared" si="31"/>
        <v>-82300</v>
      </c>
      <c r="I1250" s="30">
        <f t="shared" si="30"/>
        <v>3.0927835051546393</v>
      </c>
      <c r="K1250" s="23" t="s">
        <v>365</v>
      </c>
      <c r="M1250" s="2">
        <v>485</v>
      </c>
    </row>
    <row r="1251" spans="1:13" s="23" customFormat="1" ht="12.75">
      <c r="A1251" s="20"/>
      <c r="B1251" s="233">
        <v>1000</v>
      </c>
      <c r="C1251" s="42" t="s">
        <v>438</v>
      </c>
      <c r="D1251" s="42" t="s">
        <v>20</v>
      </c>
      <c r="E1251" s="42" t="s">
        <v>439</v>
      </c>
      <c r="F1251" s="40" t="s">
        <v>364</v>
      </c>
      <c r="G1251" s="40" t="s">
        <v>151</v>
      </c>
      <c r="H1251" s="8">
        <f t="shared" si="31"/>
        <v>-83300</v>
      </c>
      <c r="I1251" s="30">
        <f t="shared" si="30"/>
        <v>2.0618556701030926</v>
      </c>
      <c r="K1251" s="23" t="s">
        <v>365</v>
      </c>
      <c r="M1251" s="2">
        <v>485</v>
      </c>
    </row>
    <row r="1252" spans="1:13" s="23" customFormat="1" ht="12.75">
      <c r="A1252" s="20"/>
      <c r="B1252" s="233">
        <v>1900</v>
      </c>
      <c r="C1252" s="42" t="s">
        <v>438</v>
      </c>
      <c r="D1252" s="42" t="s">
        <v>20</v>
      </c>
      <c r="E1252" s="42" t="s">
        <v>439</v>
      </c>
      <c r="F1252" s="40" t="s">
        <v>364</v>
      </c>
      <c r="G1252" s="40" t="s">
        <v>230</v>
      </c>
      <c r="H1252" s="8">
        <f t="shared" si="31"/>
        <v>-85200</v>
      </c>
      <c r="I1252" s="30">
        <f t="shared" si="30"/>
        <v>3.917525773195876</v>
      </c>
      <c r="K1252" s="23" t="s">
        <v>365</v>
      </c>
      <c r="M1252" s="2">
        <v>485</v>
      </c>
    </row>
    <row r="1253" spans="1:13" s="23" customFormat="1" ht="12.75">
      <c r="A1253" s="20"/>
      <c r="B1253" s="233">
        <v>1500</v>
      </c>
      <c r="C1253" s="42" t="s">
        <v>438</v>
      </c>
      <c r="D1253" s="42" t="s">
        <v>20</v>
      </c>
      <c r="E1253" s="42" t="s">
        <v>439</v>
      </c>
      <c r="F1253" s="40" t="s">
        <v>364</v>
      </c>
      <c r="G1253" s="40" t="s">
        <v>199</v>
      </c>
      <c r="H1253" s="8">
        <f t="shared" si="31"/>
        <v>-86700</v>
      </c>
      <c r="I1253" s="30">
        <f t="shared" si="30"/>
        <v>3.0927835051546393</v>
      </c>
      <c r="K1253" s="121" t="s">
        <v>365</v>
      </c>
      <c r="M1253" s="2">
        <v>485</v>
      </c>
    </row>
    <row r="1254" spans="1:13" s="23" customFormat="1" ht="12.75">
      <c r="A1254" s="20"/>
      <c r="B1254" s="233">
        <v>1400</v>
      </c>
      <c r="C1254" s="42" t="s">
        <v>438</v>
      </c>
      <c r="D1254" s="42" t="s">
        <v>20</v>
      </c>
      <c r="E1254" s="42" t="s">
        <v>439</v>
      </c>
      <c r="F1254" s="40" t="s">
        <v>364</v>
      </c>
      <c r="G1254" s="40" t="s">
        <v>193</v>
      </c>
      <c r="H1254" s="8">
        <f t="shared" si="31"/>
        <v>-88100</v>
      </c>
      <c r="I1254" s="30">
        <f t="shared" si="30"/>
        <v>2.88659793814433</v>
      </c>
      <c r="K1254" s="121" t="s">
        <v>365</v>
      </c>
      <c r="M1254" s="2">
        <v>485</v>
      </c>
    </row>
    <row r="1255" spans="1:13" s="23" customFormat="1" ht="12.75">
      <c r="A1255" s="20"/>
      <c r="B1255" s="233">
        <v>1400</v>
      </c>
      <c r="C1255" s="42" t="s">
        <v>438</v>
      </c>
      <c r="D1255" s="42" t="s">
        <v>20</v>
      </c>
      <c r="E1255" s="42" t="s">
        <v>439</v>
      </c>
      <c r="F1255" s="40" t="s">
        <v>441</v>
      </c>
      <c r="G1255" s="40" t="s">
        <v>208</v>
      </c>
      <c r="H1255" s="8">
        <f t="shared" si="31"/>
        <v>-89500</v>
      </c>
      <c r="I1255" s="30">
        <f t="shared" si="30"/>
        <v>2.88659793814433</v>
      </c>
      <c r="K1255" s="121" t="s">
        <v>394</v>
      </c>
      <c r="M1255" s="2">
        <v>485</v>
      </c>
    </row>
    <row r="1256" spans="1:13" s="23" customFormat="1" ht="12.75">
      <c r="A1256" s="20"/>
      <c r="B1256" s="233">
        <v>1500</v>
      </c>
      <c r="C1256" s="42" t="s">
        <v>438</v>
      </c>
      <c r="D1256" s="42" t="s">
        <v>20</v>
      </c>
      <c r="E1256" s="42" t="s">
        <v>439</v>
      </c>
      <c r="F1256" s="40" t="s">
        <v>441</v>
      </c>
      <c r="G1256" s="40" t="s">
        <v>234</v>
      </c>
      <c r="H1256" s="8">
        <f t="shared" si="31"/>
        <v>-91000</v>
      </c>
      <c r="I1256" s="30">
        <f t="shared" si="30"/>
        <v>3.0927835051546393</v>
      </c>
      <c r="K1256" s="121" t="s">
        <v>394</v>
      </c>
      <c r="M1256" s="2">
        <v>485</v>
      </c>
    </row>
    <row r="1257" spans="1:13" s="23" customFormat="1" ht="12.75">
      <c r="A1257" s="20"/>
      <c r="B1257" s="233">
        <v>1200</v>
      </c>
      <c r="C1257" s="42" t="s">
        <v>438</v>
      </c>
      <c r="D1257" s="42" t="s">
        <v>20</v>
      </c>
      <c r="E1257" s="42" t="s">
        <v>439</v>
      </c>
      <c r="F1257" s="40" t="s">
        <v>441</v>
      </c>
      <c r="G1257" s="40" t="s">
        <v>210</v>
      </c>
      <c r="H1257" s="8">
        <f t="shared" si="31"/>
        <v>-92200</v>
      </c>
      <c r="I1257" s="30">
        <f t="shared" si="30"/>
        <v>2.4742268041237114</v>
      </c>
      <c r="K1257" s="121" t="s">
        <v>394</v>
      </c>
      <c r="M1257" s="2">
        <v>485</v>
      </c>
    </row>
    <row r="1258" spans="1:13" s="23" customFormat="1" ht="12.75">
      <c r="A1258" s="20"/>
      <c r="B1258" s="233">
        <v>1400</v>
      </c>
      <c r="C1258" s="42" t="s">
        <v>438</v>
      </c>
      <c r="D1258" s="42" t="s">
        <v>20</v>
      </c>
      <c r="E1258" s="42" t="s">
        <v>439</v>
      </c>
      <c r="F1258" s="40" t="s">
        <v>441</v>
      </c>
      <c r="G1258" s="40" t="s">
        <v>36</v>
      </c>
      <c r="H1258" s="8">
        <f t="shared" si="31"/>
        <v>-93600</v>
      </c>
      <c r="I1258" s="30">
        <f t="shared" si="30"/>
        <v>2.88659793814433</v>
      </c>
      <c r="K1258" s="121" t="s">
        <v>394</v>
      </c>
      <c r="M1258" s="2">
        <v>485</v>
      </c>
    </row>
    <row r="1259" spans="1:13" s="23" customFormat="1" ht="12.75">
      <c r="A1259" s="20"/>
      <c r="B1259" s="233">
        <v>1700</v>
      </c>
      <c r="C1259" s="42" t="s">
        <v>438</v>
      </c>
      <c r="D1259" s="42" t="s">
        <v>20</v>
      </c>
      <c r="E1259" s="42" t="s">
        <v>439</v>
      </c>
      <c r="F1259" s="40" t="s">
        <v>441</v>
      </c>
      <c r="G1259" s="40" t="s">
        <v>38</v>
      </c>
      <c r="H1259" s="8">
        <f t="shared" si="31"/>
        <v>-95300</v>
      </c>
      <c r="I1259" s="30">
        <f t="shared" si="30"/>
        <v>3.5051546391752577</v>
      </c>
      <c r="K1259" s="121" t="s">
        <v>394</v>
      </c>
      <c r="M1259" s="2">
        <v>485</v>
      </c>
    </row>
    <row r="1260" spans="1:13" s="23" customFormat="1" ht="12.75">
      <c r="A1260" s="20"/>
      <c r="B1260" s="233">
        <v>1400</v>
      </c>
      <c r="C1260" s="42" t="s">
        <v>438</v>
      </c>
      <c r="D1260" s="42" t="s">
        <v>20</v>
      </c>
      <c r="E1260" s="42" t="s">
        <v>439</v>
      </c>
      <c r="F1260" s="40" t="s">
        <v>441</v>
      </c>
      <c r="G1260" s="40" t="s">
        <v>50</v>
      </c>
      <c r="H1260" s="8">
        <f t="shared" si="31"/>
        <v>-96700</v>
      </c>
      <c r="I1260" s="30">
        <f t="shared" si="30"/>
        <v>2.88659793814433</v>
      </c>
      <c r="K1260" s="121" t="s">
        <v>394</v>
      </c>
      <c r="M1260" s="2">
        <v>485</v>
      </c>
    </row>
    <row r="1261" spans="1:13" s="23" customFormat="1" ht="12.75">
      <c r="A1261" s="20"/>
      <c r="B1261" s="233">
        <v>1400</v>
      </c>
      <c r="C1261" s="42" t="s">
        <v>438</v>
      </c>
      <c r="D1261" s="42" t="s">
        <v>20</v>
      </c>
      <c r="E1261" s="42" t="s">
        <v>439</v>
      </c>
      <c r="F1261" s="40" t="s">
        <v>441</v>
      </c>
      <c r="G1261" s="40" t="s">
        <v>66</v>
      </c>
      <c r="H1261" s="8">
        <f t="shared" si="31"/>
        <v>-98100</v>
      </c>
      <c r="I1261" s="30">
        <f t="shared" si="30"/>
        <v>2.88659793814433</v>
      </c>
      <c r="K1261" s="121" t="s">
        <v>394</v>
      </c>
      <c r="M1261" s="2">
        <v>485</v>
      </c>
    </row>
    <row r="1262" spans="1:13" s="23" customFormat="1" ht="12.75">
      <c r="A1262" s="20"/>
      <c r="B1262" s="233">
        <v>1400</v>
      </c>
      <c r="C1262" s="42" t="s">
        <v>438</v>
      </c>
      <c r="D1262" s="42" t="s">
        <v>20</v>
      </c>
      <c r="E1262" s="42" t="s">
        <v>439</v>
      </c>
      <c r="F1262" s="40" t="s">
        <v>441</v>
      </c>
      <c r="G1262" s="40" t="s">
        <v>235</v>
      </c>
      <c r="H1262" s="8">
        <f t="shared" si="31"/>
        <v>-99500</v>
      </c>
      <c r="I1262" s="30">
        <f t="shared" si="30"/>
        <v>2.88659793814433</v>
      </c>
      <c r="K1262" s="121" t="s">
        <v>394</v>
      </c>
      <c r="M1262" s="2">
        <v>485</v>
      </c>
    </row>
    <row r="1263" spans="1:13" s="23" customFormat="1" ht="12.75">
      <c r="A1263" s="20"/>
      <c r="B1263" s="233">
        <v>1200</v>
      </c>
      <c r="C1263" s="42" t="s">
        <v>438</v>
      </c>
      <c r="D1263" s="42" t="s">
        <v>20</v>
      </c>
      <c r="E1263" s="42" t="s">
        <v>439</v>
      </c>
      <c r="F1263" s="40" t="s">
        <v>441</v>
      </c>
      <c r="G1263" s="40" t="s">
        <v>236</v>
      </c>
      <c r="H1263" s="8">
        <f t="shared" si="31"/>
        <v>-100700</v>
      </c>
      <c r="I1263" s="30">
        <f t="shared" si="30"/>
        <v>2.4742268041237114</v>
      </c>
      <c r="K1263" s="121" t="s">
        <v>394</v>
      </c>
      <c r="M1263" s="2">
        <v>485</v>
      </c>
    </row>
    <row r="1264" spans="1:13" s="23" customFormat="1" ht="12.75">
      <c r="A1264" s="20"/>
      <c r="B1264" s="233">
        <v>1400</v>
      </c>
      <c r="C1264" s="42" t="s">
        <v>438</v>
      </c>
      <c r="D1264" s="42" t="s">
        <v>20</v>
      </c>
      <c r="E1264" s="42" t="s">
        <v>439</v>
      </c>
      <c r="F1264" s="40" t="s">
        <v>441</v>
      </c>
      <c r="G1264" s="40" t="s">
        <v>215</v>
      </c>
      <c r="H1264" s="8">
        <f t="shared" si="31"/>
        <v>-102100</v>
      </c>
      <c r="I1264" s="30">
        <f t="shared" si="30"/>
        <v>2.88659793814433</v>
      </c>
      <c r="K1264" s="121" t="s">
        <v>394</v>
      </c>
      <c r="M1264" s="2">
        <v>485</v>
      </c>
    </row>
    <row r="1265" spans="1:13" s="23" customFormat="1" ht="12.75">
      <c r="A1265" s="20"/>
      <c r="B1265" s="233">
        <v>1000</v>
      </c>
      <c r="C1265" s="42" t="s">
        <v>438</v>
      </c>
      <c r="D1265" s="42" t="s">
        <v>20</v>
      </c>
      <c r="E1265" s="42" t="s">
        <v>439</v>
      </c>
      <c r="F1265" s="40" t="s">
        <v>441</v>
      </c>
      <c r="G1265" s="40" t="s">
        <v>76</v>
      </c>
      <c r="H1265" s="8">
        <f t="shared" si="31"/>
        <v>-103100</v>
      </c>
      <c r="I1265" s="30">
        <f t="shared" si="30"/>
        <v>2.0618556701030926</v>
      </c>
      <c r="K1265" s="121" t="s">
        <v>394</v>
      </c>
      <c r="M1265" s="2">
        <v>485</v>
      </c>
    </row>
    <row r="1266" spans="1:13" s="23" customFormat="1" ht="12.75">
      <c r="A1266" s="20"/>
      <c r="B1266" s="233">
        <v>1600</v>
      </c>
      <c r="C1266" s="42" t="s">
        <v>438</v>
      </c>
      <c r="D1266" s="42" t="s">
        <v>20</v>
      </c>
      <c r="E1266" s="42" t="s">
        <v>439</v>
      </c>
      <c r="F1266" s="40" t="s">
        <v>441</v>
      </c>
      <c r="G1266" s="40" t="s">
        <v>80</v>
      </c>
      <c r="H1266" s="8">
        <f t="shared" si="31"/>
        <v>-104700</v>
      </c>
      <c r="I1266" s="30">
        <f t="shared" si="30"/>
        <v>3.2989690721649483</v>
      </c>
      <c r="K1266" s="121" t="s">
        <v>394</v>
      </c>
      <c r="M1266" s="2">
        <v>485</v>
      </c>
    </row>
    <row r="1267" spans="1:13" s="23" customFormat="1" ht="12.75">
      <c r="A1267" s="20"/>
      <c r="B1267" s="233">
        <v>1400</v>
      </c>
      <c r="C1267" s="42" t="s">
        <v>438</v>
      </c>
      <c r="D1267" s="42" t="s">
        <v>20</v>
      </c>
      <c r="E1267" s="42" t="s">
        <v>439</v>
      </c>
      <c r="F1267" s="40" t="s">
        <v>441</v>
      </c>
      <c r="G1267" s="40" t="s">
        <v>103</v>
      </c>
      <c r="H1267" s="8">
        <f t="shared" si="31"/>
        <v>-106100</v>
      </c>
      <c r="I1267" s="30">
        <f t="shared" si="30"/>
        <v>2.88659793814433</v>
      </c>
      <c r="K1267" s="121" t="s">
        <v>394</v>
      </c>
      <c r="M1267" s="2">
        <v>485</v>
      </c>
    </row>
    <row r="1268" spans="1:13" s="23" customFormat="1" ht="12.75">
      <c r="A1268" s="20"/>
      <c r="B1268" s="233">
        <v>1400</v>
      </c>
      <c r="C1268" s="42" t="s">
        <v>438</v>
      </c>
      <c r="D1268" s="42" t="s">
        <v>20</v>
      </c>
      <c r="E1268" s="42" t="s">
        <v>439</v>
      </c>
      <c r="F1268" s="40" t="s">
        <v>441</v>
      </c>
      <c r="G1268" s="40" t="s">
        <v>102</v>
      </c>
      <c r="H1268" s="8">
        <f t="shared" si="31"/>
        <v>-107500</v>
      </c>
      <c r="I1268" s="30">
        <f t="shared" si="30"/>
        <v>2.88659793814433</v>
      </c>
      <c r="K1268" s="121" t="s">
        <v>394</v>
      </c>
      <c r="M1268" s="2">
        <v>485</v>
      </c>
    </row>
    <row r="1269" spans="1:13" s="23" customFormat="1" ht="12.75">
      <c r="A1269" s="20"/>
      <c r="B1269" s="376">
        <v>1600</v>
      </c>
      <c r="C1269" s="42" t="s">
        <v>438</v>
      </c>
      <c r="D1269" s="42" t="s">
        <v>20</v>
      </c>
      <c r="E1269" s="42" t="s">
        <v>439</v>
      </c>
      <c r="F1269" s="40" t="s">
        <v>441</v>
      </c>
      <c r="G1269" s="40" t="s">
        <v>123</v>
      </c>
      <c r="H1269" s="8">
        <f t="shared" si="31"/>
        <v>-109100</v>
      </c>
      <c r="I1269" s="30">
        <f t="shared" si="30"/>
        <v>3.2989690721649483</v>
      </c>
      <c r="K1269" s="121" t="s">
        <v>394</v>
      </c>
      <c r="M1269" s="2">
        <v>485</v>
      </c>
    </row>
    <row r="1270" spans="1:13" s="23" customFormat="1" ht="12.75">
      <c r="A1270" s="20"/>
      <c r="B1270" s="233">
        <v>1900</v>
      </c>
      <c r="C1270" s="42" t="s">
        <v>438</v>
      </c>
      <c r="D1270" s="42" t="s">
        <v>20</v>
      </c>
      <c r="E1270" s="42" t="s">
        <v>439</v>
      </c>
      <c r="F1270" s="40" t="s">
        <v>441</v>
      </c>
      <c r="G1270" s="40" t="s">
        <v>125</v>
      </c>
      <c r="H1270" s="8">
        <f t="shared" si="31"/>
        <v>-111000</v>
      </c>
      <c r="I1270" s="30">
        <f t="shared" si="30"/>
        <v>3.917525773195876</v>
      </c>
      <c r="K1270" s="121" t="s">
        <v>394</v>
      </c>
      <c r="M1270" s="2">
        <v>485</v>
      </c>
    </row>
    <row r="1271" spans="1:13" s="23" customFormat="1" ht="12.75">
      <c r="A1271" s="20"/>
      <c r="B1271" s="233">
        <v>1200</v>
      </c>
      <c r="C1271" s="42" t="s">
        <v>438</v>
      </c>
      <c r="D1271" s="42" t="s">
        <v>20</v>
      </c>
      <c r="E1271" s="42" t="s">
        <v>439</v>
      </c>
      <c r="F1271" s="40" t="s">
        <v>441</v>
      </c>
      <c r="G1271" s="40" t="s">
        <v>127</v>
      </c>
      <c r="H1271" s="8">
        <f t="shared" si="31"/>
        <v>-112200</v>
      </c>
      <c r="I1271" s="30">
        <f t="shared" si="30"/>
        <v>2.4742268041237114</v>
      </c>
      <c r="K1271" s="121" t="s">
        <v>394</v>
      </c>
      <c r="M1271" s="2">
        <v>485</v>
      </c>
    </row>
    <row r="1272" spans="1:13" s="23" customFormat="1" ht="12.75">
      <c r="A1272" s="20"/>
      <c r="B1272" s="233">
        <v>1500</v>
      </c>
      <c r="C1272" s="42" t="s">
        <v>438</v>
      </c>
      <c r="D1272" s="42" t="s">
        <v>20</v>
      </c>
      <c r="E1272" s="42" t="s">
        <v>439</v>
      </c>
      <c r="F1272" s="40" t="s">
        <v>441</v>
      </c>
      <c r="G1272" s="40" t="s">
        <v>145</v>
      </c>
      <c r="H1272" s="8">
        <f t="shared" si="31"/>
        <v>-113700</v>
      </c>
      <c r="I1272" s="30">
        <f t="shared" si="30"/>
        <v>3.0927835051546393</v>
      </c>
      <c r="K1272" s="121" t="s">
        <v>394</v>
      </c>
      <c r="M1272" s="2">
        <v>485</v>
      </c>
    </row>
    <row r="1273" spans="1:13" s="23" customFormat="1" ht="12.75">
      <c r="A1273" s="20"/>
      <c r="B1273" s="233">
        <v>1600</v>
      </c>
      <c r="C1273" s="42" t="s">
        <v>438</v>
      </c>
      <c r="D1273" s="42" t="s">
        <v>20</v>
      </c>
      <c r="E1273" s="42" t="s">
        <v>439</v>
      </c>
      <c r="F1273" s="40" t="s">
        <v>441</v>
      </c>
      <c r="G1273" s="40" t="s">
        <v>111</v>
      </c>
      <c r="H1273" s="8">
        <f t="shared" si="31"/>
        <v>-115300</v>
      </c>
      <c r="I1273" s="30">
        <f t="shared" si="30"/>
        <v>3.2989690721649483</v>
      </c>
      <c r="K1273" s="121" t="s">
        <v>394</v>
      </c>
      <c r="M1273" s="2">
        <v>485</v>
      </c>
    </row>
    <row r="1274" spans="1:13" s="23" customFormat="1" ht="12.75">
      <c r="A1274" s="20"/>
      <c r="B1274" s="233">
        <v>1400</v>
      </c>
      <c r="C1274" s="42" t="s">
        <v>438</v>
      </c>
      <c r="D1274" s="42" t="s">
        <v>20</v>
      </c>
      <c r="E1274" s="42" t="s">
        <v>439</v>
      </c>
      <c r="F1274" s="40" t="s">
        <v>441</v>
      </c>
      <c r="G1274" s="40" t="s">
        <v>148</v>
      </c>
      <c r="H1274" s="8">
        <f t="shared" si="31"/>
        <v>-116700</v>
      </c>
      <c r="I1274" s="30">
        <f t="shared" si="30"/>
        <v>2.88659793814433</v>
      </c>
      <c r="K1274" s="121" t="s">
        <v>394</v>
      </c>
      <c r="M1274" s="2">
        <v>485</v>
      </c>
    </row>
    <row r="1275" spans="1:13" s="23" customFormat="1" ht="12.75">
      <c r="A1275" s="20"/>
      <c r="B1275" s="233">
        <v>1400</v>
      </c>
      <c r="C1275" s="42" t="s">
        <v>438</v>
      </c>
      <c r="D1275" s="42" t="s">
        <v>20</v>
      </c>
      <c r="E1275" s="42" t="s">
        <v>439</v>
      </c>
      <c r="F1275" s="40" t="s">
        <v>441</v>
      </c>
      <c r="G1275" s="40" t="s">
        <v>149</v>
      </c>
      <c r="H1275" s="8">
        <f t="shared" si="31"/>
        <v>-118100</v>
      </c>
      <c r="I1275" s="30">
        <f t="shared" si="30"/>
        <v>2.88659793814433</v>
      </c>
      <c r="K1275" s="121" t="s">
        <v>394</v>
      </c>
      <c r="M1275" s="2">
        <v>485</v>
      </c>
    </row>
    <row r="1276" spans="1:13" s="23" customFormat="1" ht="12.75">
      <c r="A1276" s="20"/>
      <c r="B1276" s="233">
        <v>1600</v>
      </c>
      <c r="C1276" s="42" t="s">
        <v>438</v>
      </c>
      <c r="D1276" s="42" t="s">
        <v>20</v>
      </c>
      <c r="E1276" s="42" t="s">
        <v>439</v>
      </c>
      <c r="F1276" s="40" t="s">
        <v>441</v>
      </c>
      <c r="G1276" s="40" t="s">
        <v>150</v>
      </c>
      <c r="H1276" s="8">
        <f t="shared" si="31"/>
        <v>-119700</v>
      </c>
      <c r="I1276" s="30">
        <f aca="true" t="shared" si="32" ref="I1276:I1314">+B1276/M1276</f>
        <v>3.2989690721649483</v>
      </c>
      <c r="K1276" s="121" t="s">
        <v>394</v>
      </c>
      <c r="M1276" s="2">
        <v>485</v>
      </c>
    </row>
    <row r="1277" spans="1:13" s="23" customFormat="1" ht="12.75">
      <c r="A1277" s="20"/>
      <c r="B1277" s="233">
        <v>1200</v>
      </c>
      <c r="C1277" s="42" t="s">
        <v>438</v>
      </c>
      <c r="D1277" s="42" t="s">
        <v>20</v>
      </c>
      <c r="E1277" s="42" t="s">
        <v>439</v>
      </c>
      <c r="F1277" s="40" t="s">
        <v>441</v>
      </c>
      <c r="G1277" s="40" t="s">
        <v>151</v>
      </c>
      <c r="H1277" s="8">
        <f t="shared" si="31"/>
        <v>-120900</v>
      </c>
      <c r="I1277" s="30">
        <f t="shared" si="32"/>
        <v>2.4742268041237114</v>
      </c>
      <c r="K1277" s="121" t="s">
        <v>394</v>
      </c>
      <c r="M1277" s="2">
        <v>485</v>
      </c>
    </row>
    <row r="1278" spans="1:13" s="23" customFormat="1" ht="12.75">
      <c r="A1278" s="20"/>
      <c r="B1278" s="233">
        <v>1500</v>
      </c>
      <c r="C1278" s="42" t="s">
        <v>438</v>
      </c>
      <c r="D1278" s="42" t="s">
        <v>20</v>
      </c>
      <c r="E1278" s="42" t="s">
        <v>439</v>
      </c>
      <c r="F1278" s="40" t="s">
        <v>441</v>
      </c>
      <c r="G1278" s="40" t="s">
        <v>230</v>
      </c>
      <c r="H1278" s="8">
        <f aca="true" t="shared" si="33" ref="H1278:H1315">H1277-B1278</f>
        <v>-122400</v>
      </c>
      <c r="I1278" s="30">
        <f t="shared" si="32"/>
        <v>3.0927835051546393</v>
      </c>
      <c r="K1278" s="121" t="s">
        <v>394</v>
      </c>
      <c r="M1278" s="2">
        <v>485</v>
      </c>
    </row>
    <row r="1279" spans="1:13" s="23" customFormat="1" ht="12.75">
      <c r="A1279" s="20"/>
      <c r="B1279" s="233">
        <v>1500</v>
      </c>
      <c r="C1279" s="42" t="s">
        <v>438</v>
      </c>
      <c r="D1279" s="42" t="s">
        <v>20</v>
      </c>
      <c r="E1279" s="42" t="s">
        <v>439</v>
      </c>
      <c r="F1279" s="40" t="s">
        <v>441</v>
      </c>
      <c r="G1279" s="40" t="s">
        <v>199</v>
      </c>
      <c r="H1279" s="8">
        <f t="shared" si="33"/>
        <v>-123900</v>
      </c>
      <c r="I1279" s="30">
        <f t="shared" si="32"/>
        <v>3.0927835051546393</v>
      </c>
      <c r="K1279" s="121" t="s">
        <v>394</v>
      </c>
      <c r="M1279" s="2">
        <v>485</v>
      </c>
    </row>
    <row r="1280" spans="1:13" s="23" customFormat="1" ht="12.75">
      <c r="A1280" s="20"/>
      <c r="B1280" s="369">
        <v>1700</v>
      </c>
      <c r="C1280" s="1" t="s">
        <v>438</v>
      </c>
      <c r="D1280" s="20" t="s">
        <v>20</v>
      </c>
      <c r="E1280" s="1" t="s">
        <v>439</v>
      </c>
      <c r="F1280" s="35" t="s">
        <v>425</v>
      </c>
      <c r="G1280" s="35" t="s">
        <v>208</v>
      </c>
      <c r="H1280" s="8">
        <f t="shared" si="33"/>
        <v>-125600</v>
      </c>
      <c r="I1280" s="30">
        <f t="shared" si="32"/>
        <v>3.5051546391752577</v>
      </c>
      <c r="K1280" s="121" t="s">
        <v>416</v>
      </c>
      <c r="M1280" s="2">
        <v>485</v>
      </c>
    </row>
    <row r="1281" spans="1:13" s="23" customFormat="1" ht="12.75">
      <c r="A1281" s="20"/>
      <c r="B1281" s="233">
        <v>1650</v>
      </c>
      <c r="C1281" s="1" t="s">
        <v>438</v>
      </c>
      <c r="D1281" s="20" t="s">
        <v>20</v>
      </c>
      <c r="E1281" s="1" t="s">
        <v>439</v>
      </c>
      <c r="F1281" s="35" t="s">
        <v>425</v>
      </c>
      <c r="G1281" s="40" t="s">
        <v>234</v>
      </c>
      <c r="H1281" s="8">
        <f t="shared" si="33"/>
        <v>-127250</v>
      </c>
      <c r="I1281" s="30">
        <f t="shared" si="32"/>
        <v>3.402061855670103</v>
      </c>
      <c r="K1281" s="121" t="s">
        <v>416</v>
      </c>
      <c r="M1281" s="2">
        <v>485</v>
      </c>
    </row>
    <row r="1282" spans="1:13" s="23" customFormat="1" ht="12.75">
      <c r="A1282" s="20"/>
      <c r="B1282" s="233">
        <v>1800</v>
      </c>
      <c r="C1282" s="42" t="s">
        <v>438</v>
      </c>
      <c r="D1282" s="20" t="s">
        <v>20</v>
      </c>
      <c r="E1282" s="42" t="s">
        <v>439</v>
      </c>
      <c r="F1282" s="35" t="s">
        <v>425</v>
      </c>
      <c r="G1282" s="40" t="s">
        <v>210</v>
      </c>
      <c r="H1282" s="8">
        <f t="shared" si="33"/>
        <v>-129050</v>
      </c>
      <c r="I1282" s="30">
        <f t="shared" si="32"/>
        <v>3.711340206185567</v>
      </c>
      <c r="K1282" s="121" t="s">
        <v>416</v>
      </c>
      <c r="M1282" s="2">
        <v>485</v>
      </c>
    </row>
    <row r="1283" spans="1:13" s="23" customFormat="1" ht="12.75">
      <c r="A1283" s="20"/>
      <c r="B1283" s="233">
        <v>1500</v>
      </c>
      <c r="C1283" s="20" t="s">
        <v>438</v>
      </c>
      <c r="D1283" s="20" t="s">
        <v>20</v>
      </c>
      <c r="E1283" s="20" t="s">
        <v>439</v>
      </c>
      <c r="F1283" s="35" t="s">
        <v>425</v>
      </c>
      <c r="G1283" s="39" t="s">
        <v>36</v>
      </c>
      <c r="H1283" s="8">
        <f t="shared" si="33"/>
        <v>-130550</v>
      </c>
      <c r="I1283" s="30">
        <f t="shared" si="32"/>
        <v>3.0927835051546393</v>
      </c>
      <c r="K1283" s="121" t="s">
        <v>416</v>
      </c>
      <c r="M1283" s="2">
        <v>485</v>
      </c>
    </row>
    <row r="1284" spans="1:13" s="23" customFormat="1" ht="12.75">
      <c r="A1284" s="20"/>
      <c r="B1284" s="233">
        <v>1900</v>
      </c>
      <c r="C1284" s="20" t="s">
        <v>438</v>
      </c>
      <c r="D1284" s="20" t="s">
        <v>20</v>
      </c>
      <c r="E1284" s="20" t="s">
        <v>439</v>
      </c>
      <c r="F1284" s="35" t="s">
        <v>425</v>
      </c>
      <c r="G1284" s="39" t="s">
        <v>38</v>
      </c>
      <c r="H1284" s="8">
        <f t="shared" si="33"/>
        <v>-132450</v>
      </c>
      <c r="I1284" s="30">
        <f t="shared" si="32"/>
        <v>3.917525773195876</v>
      </c>
      <c r="K1284" s="121" t="s">
        <v>416</v>
      </c>
      <c r="M1284" s="2">
        <v>485</v>
      </c>
    </row>
    <row r="1285" spans="1:13" s="23" customFormat="1" ht="12.75">
      <c r="A1285" s="20"/>
      <c r="B1285" s="369">
        <v>1700</v>
      </c>
      <c r="C1285" s="1" t="s">
        <v>438</v>
      </c>
      <c r="D1285" s="20" t="s">
        <v>20</v>
      </c>
      <c r="E1285" s="1" t="s">
        <v>439</v>
      </c>
      <c r="F1285" s="35" t="s">
        <v>425</v>
      </c>
      <c r="G1285" s="35" t="s">
        <v>45</v>
      </c>
      <c r="H1285" s="8">
        <f t="shared" si="33"/>
        <v>-134150</v>
      </c>
      <c r="I1285" s="30">
        <f t="shared" si="32"/>
        <v>3.5051546391752577</v>
      </c>
      <c r="K1285" s="121" t="s">
        <v>416</v>
      </c>
      <c r="M1285" s="2">
        <v>485</v>
      </c>
    </row>
    <row r="1286" spans="1:13" s="23" customFormat="1" ht="12.75">
      <c r="A1286" s="20"/>
      <c r="B1286" s="369">
        <v>2000</v>
      </c>
      <c r="C1286" s="1" t="s">
        <v>438</v>
      </c>
      <c r="D1286" s="20" t="s">
        <v>20</v>
      </c>
      <c r="E1286" s="1" t="s">
        <v>439</v>
      </c>
      <c r="F1286" s="35" t="s">
        <v>425</v>
      </c>
      <c r="G1286" s="35" t="s">
        <v>50</v>
      </c>
      <c r="H1286" s="8">
        <f t="shared" si="33"/>
        <v>-136150</v>
      </c>
      <c r="I1286" s="30">
        <f t="shared" si="32"/>
        <v>4.123711340206185</v>
      </c>
      <c r="K1286" s="121" t="s">
        <v>416</v>
      </c>
      <c r="M1286" s="2">
        <v>485</v>
      </c>
    </row>
    <row r="1287" spans="1:13" s="23" customFormat="1" ht="12.75">
      <c r="A1287" s="20"/>
      <c r="B1287" s="233">
        <v>1500</v>
      </c>
      <c r="C1287" s="42" t="s">
        <v>438</v>
      </c>
      <c r="D1287" s="42" t="s">
        <v>20</v>
      </c>
      <c r="E1287" s="20" t="s">
        <v>439</v>
      </c>
      <c r="F1287" s="35" t="s">
        <v>425</v>
      </c>
      <c r="G1287" s="40" t="s">
        <v>66</v>
      </c>
      <c r="H1287" s="38">
        <f t="shared" si="33"/>
        <v>-137650</v>
      </c>
      <c r="I1287" s="92">
        <f t="shared" si="32"/>
        <v>3.0927835051546393</v>
      </c>
      <c r="K1287" s="23" t="s">
        <v>365</v>
      </c>
      <c r="M1287" s="2">
        <v>485</v>
      </c>
    </row>
    <row r="1288" spans="1:13" s="23" customFormat="1" ht="12.75">
      <c r="A1288" s="20"/>
      <c r="B1288" s="369">
        <v>1700</v>
      </c>
      <c r="C1288" s="1" t="s">
        <v>438</v>
      </c>
      <c r="D1288" s="20" t="s">
        <v>20</v>
      </c>
      <c r="E1288" s="1" t="s">
        <v>439</v>
      </c>
      <c r="F1288" s="35" t="s">
        <v>425</v>
      </c>
      <c r="G1288" s="35" t="s">
        <v>235</v>
      </c>
      <c r="H1288" s="38">
        <f t="shared" si="33"/>
        <v>-139350</v>
      </c>
      <c r="I1288" s="30">
        <f t="shared" si="32"/>
        <v>3.5051546391752577</v>
      </c>
      <c r="K1288" s="121" t="s">
        <v>416</v>
      </c>
      <c r="M1288" s="2">
        <v>485</v>
      </c>
    </row>
    <row r="1289" spans="1:13" s="23" customFormat="1" ht="12.75">
      <c r="A1289" s="20"/>
      <c r="B1289" s="369">
        <v>1800</v>
      </c>
      <c r="C1289" s="1" t="s">
        <v>438</v>
      </c>
      <c r="D1289" s="20" t="s">
        <v>20</v>
      </c>
      <c r="E1289" s="1" t="s">
        <v>439</v>
      </c>
      <c r="F1289" s="35" t="s">
        <v>425</v>
      </c>
      <c r="G1289" s="35" t="s">
        <v>236</v>
      </c>
      <c r="H1289" s="38">
        <f t="shared" si="33"/>
        <v>-141150</v>
      </c>
      <c r="I1289" s="30">
        <f t="shared" si="32"/>
        <v>3.711340206185567</v>
      </c>
      <c r="K1289" s="121" t="s">
        <v>416</v>
      </c>
      <c r="M1289" s="2">
        <v>485</v>
      </c>
    </row>
    <row r="1290" spans="1:13" s="23" customFormat="1" ht="12.75">
      <c r="A1290" s="20"/>
      <c r="B1290" s="369">
        <v>1600</v>
      </c>
      <c r="C1290" s="1" t="s">
        <v>438</v>
      </c>
      <c r="D1290" s="20" t="s">
        <v>20</v>
      </c>
      <c r="E1290" s="1" t="s">
        <v>439</v>
      </c>
      <c r="F1290" s="35" t="s">
        <v>425</v>
      </c>
      <c r="G1290" s="35" t="s">
        <v>215</v>
      </c>
      <c r="H1290" s="38">
        <f t="shared" si="33"/>
        <v>-142750</v>
      </c>
      <c r="I1290" s="30">
        <f t="shared" si="32"/>
        <v>3.2989690721649483</v>
      </c>
      <c r="K1290" s="121" t="s">
        <v>416</v>
      </c>
      <c r="M1290" s="2">
        <v>485</v>
      </c>
    </row>
    <row r="1291" spans="1:13" s="23" customFormat="1" ht="12.75">
      <c r="A1291" s="20"/>
      <c r="B1291" s="369">
        <v>1400</v>
      </c>
      <c r="C1291" s="1" t="s">
        <v>438</v>
      </c>
      <c r="D1291" s="20" t="s">
        <v>20</v>
      </c>
      <c r="E1291" s="1" t="s">
        <v>439</v>
      </c>
      <c r="F1291" s="35" t="s">
        <v>425</v>
      </c>
      <c r="G1291" s="35" t="s">
        <v>76</v>
      </c>
      <c r="H1291" s="38">
        <f t="shared" si="33"/>
        <v>-144150</v>
      </c>
      <c r="I1291" s="30">
        <f t="shared" si="32"/>
        <v>2.88659793814433</v>
      </c>
      <c r="K1291" s="121" t="s">
        <v>416</v>
      </c>
      <c r="M1291" s="2">
        <v>485</v>
      </c>
    </row>
    <row r="1292" spans="1:13" s="23" customFormat="1" ht="12.75">
      <c r="A1292" s="20"/>
      <c r="B1292" s="369">
        <v>1900</v>
      </c>
      <c r="C1292" s="1" t="s">
        <v>438</v>
      </c>
      <c r="D1292" s="20" t="s">
        <v>20</v>
      </c>
      <c r="E1292" s="1" t="s">
        <v>439</v>
      </c>
      <c r="F1292" s="35" t="s">
        <v>425</v>
      </c>
      <c r="G1292" s="35" t="s">
        <v>80</v>
      </c>
      <c r="H1292" s="8">
        <f t="shared" si="33"/>
        <v>-146050</v>
      </c>
      <c r="I1292" s="30">
        <f t="shared" si="32"/>
        <v>3.917525773195876</v>
      </c>
      <c r="K1292" s="121" t="s">
        <v>416</v>
      </c>
      <c r="M1292" s="2">
        <v>485</v>
      </c>
    </row>
    <row r="1293" spans="1:13" s="23" customFormat="1" ht="12.75">
      <c r="A1293" s="20"/>
      <c r="B1293" s="369">
        <v>1800</v>
      </c>
      <c r="C1293" s="1" t="s">
        <v>438</v>
      </c>
      <c r="D1293" s="20" t="s">
        <v>20</v>
      </c>
      <c r="E1293" s="1" t="s">
        <v>439</v>
      </c>
      <c r="F1293" s="35" t="s">
        <v>425</v>
      </c>
      <c r="G1293" s="35" t="s">
        <v>80</v>
      </c>
      <c r="H1293" s="8">
        <f t="shared" si="33"/>
        <v>-147850</v>
      </c>
      <c r="I1293" s="30">
        <f t="shared" si="32"/>
        <v>3.711340206185567</v>
      </c>
      <c r="K1293" s="121" t="s">
        <v>416</v>
      </c>
      <c r="M1293" s="2">
        <v>485</v>
      </c>
    </row>
    <row r="1294" spans="1:13" s="23" customFormat="1" ht="12.75">
      <c r="A1294" s="20"/>
      <c r="B1294" s="369">
        <v>1400</v>
      </c>
      <c r="C1294" s="1" t="s">
        <v>438</v>
      </c>
      <c r="D1294" s="1" t="s">
        <v>20</v>
      </c>
      <c r="E1294" s="1" t="s">
        <v>439</v>
      </c>
      <c r="F1294" s="35" t="s">
        <v>425</v>
      </c>
      <c r="G1294" s="35" t="s">
        <v>103</v>
      </c>
      <c r="H1294" s="8">
        <f t="shared" si="33"/>
        <v>-149250</v>
      </c>
      <c r="I1294" s="30">
        <f t="shared" si="32"/>
        <v>2.88659793814433</v>
      </c>
      <c r="K1294" s="121" t="s">
        <v>416</v>
      </c>
      <c r="M1294" s="2">
        <v>485</v>
      </c>
    </row>
    <row r="1295" spans="1:13" s="23" customFormat="1" ht="12.75">
      <c r="A1295" s="20"/>
      <c r="B1295" s="369">
        <v>1700</v>
      </c>
      <c r="C1295" s="1" t="s">
        <v>438</v>
      </c>
      <c r="D1295" s="1" t="s">
        <v>20</v>
      </c>
      <c r="E1295" s="1" t="s">
        <v>439</v>
      </c>
      <c r="F1295" s="35" t="s">
        <v>425</v>
      </c>
      <c r="G1295" s="35" t="s">
        <v>102</v>
      </c>
      <c r="H1295" s="8">
        <f t="shared" si="33"/>
        <v>-150950</v>
      </c>
      <c r="I1295" s="30">
        <f t="shared" si="32"/>
        <v>3.5051546391752577</v>
      </c>
      <c r="K1295" s="121" t="s">
        <v>416</v>
      </c>
      <c r="M1295" s="2">
        <v>485</v>
      </c>
    </row>
    <row r="1296" spans="1:13" s="23" customFormat="1" ht="12.75">
      <c r="A1296" s="20"/>
      <c r="B1296" s="369">
        <v>1800</v>
      </c>
      <c r="C1296" s="1" t="s">
        <v>438</v>
      </c>
      <c r="D1296" s="1" t="s">
        <v>20</v>
      </c>
      <c r="E1296" s="1" t="s">
        <v>439</v>
      </c>
      <c r="F1296" s="35" t="s">
        <v>425</v>
      </c>
      <c r="G1296" s="35" t="s">
        <v>123</v>
      </c>
      <c r="H1296" s="8">
        <f t="shared" si="33"/>
        <v>-152750</v>
      </c>
      <c r="I1296" s="30">
        <f t="shared" si="32"/>
        <v>3.711340206185567</v>
      </c>
      <c r="K1296" s="121" t="s">
        <v>416</v>
      </c>
      <c r="M1296" s="2">
        <v>485</v>
      </c>
    </row>
    <row r="1297" spans="1:13" s="23" customFormat="1" ht="12.75">
      <c r="A1297" s="20"/>
      <c r="B1297" s="369">
        <v>1600</v>
      </c>
      <c r="C1297" s="1" t="s">
        <v>438</v>
      </c>
      <c r="D1297" s="1" t="s">
        <v>20</v>
      </c>
      <c r="E1297" s="1" t="s">
        <v>439</v>
      </c>
      <c r="F1297" s="35" t="s">
        <v>425</v>
      </c>
      <c r="G1297" s="35" t="s">
        <v>125</v>
      </c>
      <c r="H1297" s="8">
        <f t="shared" si="33"/>
        <v>-154350</v>
      </c>
      <c r="I1297" s="30">
        <f t="shared" si="32"/>
        <v>3.2989690721649483</v>
      </c>
      <c r="K1297" s="121" t="s">
        <v>416</v>
      </c>
      <c r="M1297" s="2">
        <v>485</v>
      </c>
    </row>
    <row r="1298" spans="1:13" s="121" customFormat="1" ht="12.75">
      <c r="A1298" s="20"/>
      <c r="B1298" s="369">
        <v>1500</v>
      </c>
      <c r="C1298" s="1" t="s">
        <v>438</v>
      </c>
      <c r="D1298" s="1" t="s">
        <v>20</v>
      </c>
      <c r="E1298" s="1" t="s">
        <v>439</v>
      </c>
      <c r="F1298" s="35" t="s">
        <v>425</v>
      </c>
      <c r="G1298" s="35" t="s">
        <v>127</v>
      </c>
      <c r="H1298" s="8">
        <f t="shared" si="33"/>
        <v>-155850</v>
      </c>
      <c r="I1298" s="30">
        <f t="shared" si="32"/>
        <v>3.0927835051546393</v>
      </c>
      <c r="J1298" s="23"/>
      <c r="K1298" s="121" t="s">
        <v>416</v>
      </c>
      <c r="L1298" s="23"/>
      <c r="M1298" s="2">
        <v>485</v>
      </c>
    </row>
    <row r="1299" spans="1:13" s="23" customFormat="1" ht="12.75">
      <c r="A1299" s="20"/>
      <c r="B1299" s="369">
        <v>1800</v>
      </c>
      <c r="C1299" s="1" t="s">
        <v>438</v>
      </c>
      <c r="D1299" s="1" t="s">
        <v>20</v>
      </c>
      <c r="E1299" s="1" t="s">
        <v>439</v>
      </c>
      <c r="F1299" s="35" t="s">
        <v>425</v>
      </c>
      <c r="G1299" s="35" t="s">
        <v>145</v>
      </c>
      <c r="H1299" s="8">
        <f t="shared" si="33"/>
        <v>-157650</v>
      </c>
      <c r="I1299" s="30">
        <f t="shared" si="32"/>
        <v>3.711340206185567</v>
      </c>
      <c r="K1299" s="121" t="s">
        <v>416</v>
      </c>
      <c r="M1299" s="2">
        <v>485</v>
      </c>
    </row>
    <row r="1300" spans="1:13" s="23" customFormat="1" ht="12.75">
      <c r="A1300" s="20"/>
      <c r="B1300" s="369">
        <v>1700</v>
      </c>
      <c r="C1300" s="1" t="s">
        <v>438</v>
      </c>
      <c r="D1300" s="1" t="s">
        <v>20</v>
      </c>
      <c r="E1300" s="1" t="s">
        <v>439</v>
      </c>
      <c r="F1300" s="35" t="s">
        <v>425</v>
      </c>
      <c r="G1300" s="35" t="s">
        <v>111</v>
      </c>
      <c r="H1300" s="8">
        <f t="shared" si="33"/>
        <v>-159350</v>
      </c>
      <c r="I1300" s="30">
        <f t="shared" si="32"/>
        <v>3.5051546391752577</v>
      </c>
      <c r="K1300" s="121" t="s">
        <v>416</v>
      </c>
      <c r="M1300" s="2">
        <v>485</v>
      </c>
    </row>
    <row r="1301" spans="1:13" s="23" customFormat="1" ht="12.75">
      <c r="A1301" s="20"/>
      <c r="B1301" s="369">
        <v>1800</v>
      </c>
      <c r="C1301" s="1" t="s">
        <v>438</v>
      </c>
      <c r="D1301" s="1" t="s">
        <v>20</v>
      </c>
      <c r="E1301" s="1" t="s">
        <v>439</v>
      </c>
      <c r="F1301" s="35" t="s">
        <v>425</v>
      </c>
      <c r="G1301" s="35" t="s">
        <v>148</v>
      </c>
      <c r="H1301" s="8">
        <f t="shared" si="33"/>
        <v>-161150</v>
      </c>
      <c r="I1301" s="30">
        <f t="shared" si="32"/>
        <v>3.711340206185567</v>
      </c>
      <c r="K1301" s="121" t="s">
        <v>416</v>
      </c>
      <c r="M1301" s="2">
        <v>485</v>
      </c>
    </row>
    <row r="1302" spans="1:13" s="23" customFormat="1" ht="12.75">
      <c r="A1302" s="20"/>
      <c r="B1302" s="369">
        <v>2000</v>
      </c>
      <c r="C1302" s="1" t="s">
        <v>438</v>
      </c>
      <c r="D1302" s="1" t="s">
        <v>20</v>
      </c>
      <c r="E1302" s="1" t="s">
        <v>439</v>
      </c>
      <c r="F1302" s="35" t="s">
        <v>425</v>
      </c>
      <c r="G1302" s="35" t="s">
        <v>149</v>
      </c>
      <c r="H1302" s="8">
        <f t="shared" si="33"/>
        <v>-163150</v>
      </c>
      <c r="I1302" s="30">
        <f t="shared" si="32"/>
        <v>4.123711340206185</v>
      </c>
      <c r="K1302" s="121" t="s">
        <v>416</v>
      </c>
      <c r="M1302" s="2">
        <v>485</v>
      </c>
    </row>
    <row r="1303" spans="1:13" s="23" customFormat="1" ht="12.75">
      <c r="A1303" s="20"/>
      <c r="B1303" s="369">
        <v>2000</v>
      </c>
      <c r="C1303" s="1" t="s">
        <v>438</v>
      </c>
      <c r="D1303" s="1" t="s">
        <v>20</v>
      </c>
      <c r="E1303" s="1" t="s">
        <v>439</v>
      </c>
      <c r="F1303" s="35" t="s">
        <v>425</v>
      </c>
      <c r="G1303" s="35" t="s">
        <v>150</v>
      </c>
      <c r="H1303" s="8">
        <f t="shared" si="33"/>
        <v>-165150</v>
      </c>
      <c r="I1303" s="30">
        <f t="shared" si="32"/>
        <v>4.123711340206185</v>
      </c>
      <c r="K1303" s="121" t="s">
        <v>416</v>
      </c>
      <c r="M1303" s="2">
        <v>485</v>
      </c>
    </row>
    <row r="1304" spans="1:13" s="23" customFormat="1" ht="12.75">
      <c r="A1304" s="20"/>
      <c r="B1304" s="369">
        <v>1500</v>
      </c>
      <c r="C1304" s="1" t="s">
        <v>438</v>
      </c>
      <c r="D1304" s="1" t="s">
        <v>20</v>
      </c>
      <c r="E1304" s="1" t="s">
        <v>439</v>
      </c>
      <c r="F1304" s="35" t="s">
        <v>425</v>
      </c>
      <c r="G1304" s="35" t="s">
        <v>151</v>
      </c>
      <c r="H1304" s="8">
        <f t="shared" si="33"/>
        <v>-166650</v>
      </c>
      <c r="I1304" s="30">
        <f t="shared" si="32"/>
        <v>3.0927835051546393</v>
      </c>
      <c r="K1304" s="121" t="s">
        <v>416</v>
      </c>
      <c r="M1304" s="2">
        <v>485</v>
      </c>
    </row>
    <row r="1305" spans="1:13" s="23" customFormat="1" ht="12.75">
      <c r="A1305" s="20"/>
      <c r="B1305" s="369">
        <v>2000</v>
      </c>
      <c r="C1305" s="1" t="s">
        <v>438</v>
      </c>
      <c r="D1305" s="1" t="s">
        <v>20</v>
      </c>
      <c r="E1305" s="1" t="s">
        <v>439</v>
      </c>
      <c r="F1305" s="35" t="s">
        <v>425</v>
      </c>
      <c r="G1305" s="35" t="s">
        <v>230</v>
      </c>
      <c r="H1305" s="8">
        <f t="shared" si="33"/>
        <v>-168650</v>
      </c>
      <c r="I1305" s="30">
        <f t="shared" si="32"/>
        <v>4.123711340206185</v>
      </c>
      <c r="K1305" s="121" t="s">
        <v>416</v>
      </c>
      <c r="M1305" s="2">
        <v>485</v>
      </c>
    </row>
    <row r="1306" spans="1:13" s="23" customFormat="1" ht="12.75">
      <c r="A1306" s="20"/>
      <c r="B1306" s="369">
        <v>2000</v>
      </c>
      <c r="C1306" s="1" t="s">
        <v>438</v>
      </c>
      <c r="D1306" s="1" t="s">
        <v>20</v>
      </c>
      <c r="E1306" s="1" t="s">
        <v>439</v>
      </c>
      <c r="F1306" s="35" t="s">
        <v>425</v>
      </c>
      <c r="G1306" s="35" t="s">
        <v>199</v>
      </c>
      <c r="H1306" s="8">
        <f t="shared" si="33"/>
        <v>-170650</v>
      </c>
      <c r="I1306" s="30">
        <f t="shared" si="32"/>
        <v>4.123711340206185</v>
      </c>
      <c r="K1306" s="121" t="s">
        <v>416</v>
      </c>
      <c r="M1306" s="2">
        <v>485</v>
      </c>
    </row>
    <row r="1307" spans="1:13" s="23" customFormat="1" ht="12.75">
      <c r="A1307" s="20"/>
      <c r="B1307" s="369">
        <v>2000</v>
      </c>
      <c r="C1307" s="1" t="s">
        <v>438</v>
      </c>
      <c r="D1307" s="1" t="s">
        <v>20</v>
      </c>
      <c r="E1307" s="1" t="s">
        <v>439</v>
      </c>
      <c r="F1307" s="35" t="s">
        <v>425</v>
      </c>
      <c r="G1307" s="35" t="s">
        <v>193</v>
      </c>
      <c r="H1307" s="8">
        <f t="shared" si="33"/>
        <v>-172650</v>
      </c>
      <c r="I1307" s="30">
        <f t="shared" si="32"/>
        <v>4.123711340206185</v>
      </c>
      <c r="K1307" s="121" t="s">
        <v>416</v>
      </c>
      <c r="M1307" s="2">
        <v>485</v>
      </c>
    </row>
    <row r="1308" spans="1:13" s="23" customFormat="1" ht="12.75">
      <c r="A1308" s="20"/>
      <c r="B1308" s="369">
        <v>1600</v>
      </c>
      <c r="C1308" s="1" t="s">
        <v>438</v>
      </c>
      <c r="D1308" s="1" t="s">
        <v>20</v>
      </c>
      <c r="E1308" s="1" t="s">
        <v>439</v>
      </c>
      <c r="F1308" s="35" t="s">
        <v>425</v>
      </c>
      <c r="G1308" s="35" t="s">
        <v>427</v>
      </c>
      <c r="H1308" s="8">
        <f t="shared" si="33"/>
        <v>-174250</v>
      </c>
      <c r="I1308" s="30">
        <f t="shared" si="32"/>
        <v>3.2989690721649483</v>
      </c>
      <c r="K1308" s="121" t="s">
        <v>416</v>
      </c>
      <c r="M1308" s="2">
        <v>485</v>
      </c>
    </row>
    <row r="1309" spans="1:13" s="23" customFormat="1" ht="12.75">
      <c r="A1309" s="20"/>
      <c r="B1309" s="369">
        <v>1000</v>
      </c>
      <c r="C1309" s="1" t="s">
        <v>438</v>
      </c>
      <c r="D1309" s="1" t="s">
        <v>20</v>
      </c>
      <c r="E1309" s="1" t="s">
        <v>439</v>
      </c>
      <c r="F1309" s="35" t="s">
        <v>425</v>
      </c>
      <c r="G1309" s="35" t="s">
        <v>427</v>
      </c>
      <c r="H1309" s="8">
        <f t="shared" si="33"/>
        <v>-175250</v>
      </c>
      <c r="I1309" s="30">
        <f t="shared" si="32"/>
        <v>2.0618556701030926</v>
      </c>
      <c r="K1309" s="121" t="s">
        <v>416</v>
      </c>
      <c r="M1309" s="2">
        <v>485</v>
      </c>
    </row>
    <row r="1310" spans="1:13" s="23" customFormat="1" ht="12.75">
      <c r="A1310" s="20"/>
      <c r="B1310" s="233">
        <v>1500</v>
      </c>
      <c r="C1310" s="107" t="s">
        <v>438</v>
      </c>
      <c r="D1310" s="42" t="s">
        <v>20</v>
      </c>
      <c r="E1310" s="107" t="s">
        <v>439</v>
      </c>
      <c r="F1310" s="108" t="s">
        <v>442</v>
      </c>
      <c r="G1310" s="40" t="s">
        <v>103</v>
      </c>
      <c r="H1310" s="8">
        <f t="shared" si="33"/>
        <v>-176750</v>
      </c>
      <c r="I1310" s="30">
        <f t="shared" si="32"/>
        <v>3.0927835051546393</v>
      </c>
      <c r="K1310" s="121" t="s">
        <v>431</v>
      </c>
      <c r="M1310" s="2">
        <v>485</v>
      </c>
    </row>
    <row r="1311" spans="1:13" s="23" customFormat="1" ht="12.75">
      <c r="A1311" s="20"/>
      <c r="B1311" s="233">
        <v>1500</v>
      </c>
      <c r="C1311" s="42" t="s">
        <v>438</v>
      </c>
      <c r="D1311" s="42" t="s">
        <v>20</v>
      </c>
      <c r="E1311" s="42" t="s">
        <v>439</v>
      </c>
      <c r="F1311" s="108" t="s">
        <v>442</v>
      </c>
      <c r="G1311" s="40" t="s">
        <v>102</v>
      </c>
      <c r="H1311" s="8">
        <f t="shared" si="33"/>
        <v>-178250</v>
      </c>
      <c r="I1311" s="30">
        <f t="shared" si="32"/>
        <v>3.0927835051546393</v>
      </c>
      <c r="K1311" s="121" t="s">
        <v>431</v>
      </c>
      <c r="M1311" s="2">
        <v>485</v>
      </c>
    </row>
    <row r="1312" spans="1:13" s="23" customFormat="1" ht="12.75">
      <c r="A1312" s="20"/>
      <c r="B1312" s="369">
        <v>1500</v>
      </c>
      <c r="C1312" s="107" t="s">
        <v>438</v>
      </c>
      <c r="D1312" s="42" t="s">
        <v>20</v>
      </c>
      <c r="E1312" s="107" t="s">
        <v>439</v>
      </c>
      <c r="F1312" s="108" t="s">
        <v>442</v>
      </c>
      <c r="G1312" s="108" t="s">
        <v>148</v>
      </c>
      <c r="H1312" s="8">
        <f t="shared" si="33"/>
        <v>-179750</v>
      </c>
      <c r="I1312" s="30">
        <f t="shared" si="32"/>
        <v>3.0927835051546393</v>
      </c>
      <c r="K1312" s="121" t="s">
        <v>431</v>
      </c>
      <c r="M1312" s="2">
        <v>485</v>
      </c>
    </row>
    <row r="1313" spans="1:13" s="23" customFormat="1" ht="12.75">
      <c r="A1313" s="20"/>
      <c r="B1313" s="369">
        <v>1500</v>
      </c>
      <c r="C1313" s="107" t="s">
        <v>438</v>
      </c>
      <c r="D1313" s="42" t="s">
        <v>20</v>
      </c>
      <c r="E1313" s="107" t="s">
        <v>439</v>
      </c>
      <c r="F1313" s="108" t="s">
        <v>442</v>
      </c>
      <c r="G1313" s="108" t="s">
        <v>149</v>
      </c>
      <c r="H1313" s="8">
        <f t="shared" si="33"/>
        <v>-181250</v>
      </c>
      <c r="I1313" s="30">
        <f t="shared" si="32"/>
        <v>3.0927835051546393</v>
      </c>
      <c r="K1313" s="121" t="s">
        <v>431</v>
      </c>
      <c r="M1313" s="2">
        <v>485</v>
      </c>
    </row>
    <row r="1314" spans="1:13" s="23" customFormat="1" ht="12.75">
      <c r="A1314" s="20"/>
      <c r="B1314" s="233">
        <v>1500</v>
      </c>
      <c r="C1314" s="42" t="s">
        <v>438</v>
      </c>
      <c r="D1314" s="42" t="s">
        <v>20</v>
      </c>
      <c r="E1314" s="42" t="s">
        <v>439</v>
      </c>
      <c r="F1314" s="40" t="s">
        <v>442</v>
      </c>
      <c r="G1314" s="40" t="s">
        <v>230</v>
      </c>
      <c r="H1314" s="8">
        <f t="shared" si="33"/>
        <v>-182750</v>
      </c>
      <c r="I1314" s="30">
        <f t="shared" si="32"/>
        <v>3.0927835051546393</v>
      </c>
      <c r="K1314" s="121" t="s">
        <v>431</v>
      </c>
      <c r="M1314" s="2">
        <v>485</v>
      </c>
    </row>
    <row r="1315" spans="1:13" s="23" customFormat="1" ht="12.75">
      <c r="A1315" s="20"/>
      <c r="B1315" s="233">
        <v>1500</v>
      </c>
      <c r="C1315" s="42" t="s">
        <v>438</v>
      </c>
      <c r="D1315" s="42" t="s">
        <v>20</v>
      </c>
      <c r="E1315" s="42" t="s">
        <v>439</v>
      </c>
      <c r="F1315" s="40" t="s">
        <v>442</v>
      </c>
      <c r="G1315" s="40" t="s">
        <v>199</v>
      </c>
      <c r="H1315" s="8">
        <f t="shared" si="33"/>
        <v>-184250</v>
      </c>
      <c r="I1315" s="30">
        <f>+B1315/M1315</f>
        <v>3.0927835051546393</v>
      </c>
      <c r="K1315" s="121" t="s">
        <v>431</v>
      </c>
      <c r="M1315" s="2">
        <v>485</v>
      </c>
    </row>
    <row r="1316" spans="1:13" s="115" customFormat="1" ht="12.75">
      <c r="A1316" s="109"/>
      <c r="B1316" s="374">
        <f>SUM(B1194:B1315)</f>
        <v>184250</v>
      </c>
      <c r="C1316" s="111"/>
      <c r="D1316" s="111"/>
      <c r="E1316" s="111" t="s">
        <v>439</v>
      </c>
      <c r="F1316" s="123"/>
      <c r="G1316" s="123"/>
      <c r="H1316" s="113">
        <v>0</v>
      </c>
      <c r="I1316" s="114">
        <f>+B1316/M1316</f>
        <v>379.89690721649487</v>
      </c>
      <c r="K1316" s="124"/>
      <c r="M1316" s="2">
        <v>485</v>
      </c>
    </row>
    <row r="1317" spans="1:13" s="23" customFormat="1" ht="12.75">
      <c r="A1317" s="20"/>
      <c r="B1317" s="233"/>
      <c r="C1317" s="42"/>
      <c r="D1317" s="42"/>
      <c r="E1317" s="42"/>
      <c r="F1317" s="40"/>
      <c r="G1317" s="40"/>
      <c r="H1317" s="8">
        <f>H1316-B1317</f>
        <v>0</v>
      </c>
      <c r="I1317" s="30">
        <f aca="true" t="shared" si="34" ref="I1317:I1380">+B1317/M1317</f>
        <v>0</v>
      </c>
      <c r="M1317" s="2">
        <v>485</v>
      </c>
    </row>
    <row r="1318" spans="1:13" s="23" customFormat="1" ht="12.75">
      <c r="A1318" s="20"/>
      <c r="B1318" s="233"/>
      <c r="C1318" s="42"/>
      <c r="D1318" s="42"/>
      <c r="E1318" s="42"/>
      <c r="F1318" s="40"/>
      <c r="G1318" s="40"/>
      <c r="H1318" s="8">
        <f>H1317-B1318</f>
        <v>0</v>
      </c>
      <c r="I1318" s="30">
        <f t="shared" si="34"/>
        <v>0</v>
      </c>
      <c r="M1318" s="2">
        <v>485</v>
      </c>
    </row>
    <row r="1319" spans="1:13" s="23" customFormat="1" ht="12.75">
      <c r="A1319" s="1"/>
      <c r="B1319" s="369">
        <v>6000</v>
      </c>
      <c r="C1319" s="1" t="s">
        <v>443</v>
      </c>
      <c r="D1319" s="1" t="s">
        <v>20</v>
      </c>
      <c r="E1319" s="1" t="s">
        <v>367</v>
      </c>
      <c r="F1319" s="35" t="s">
        <v>444</v>
      </c>
      <c r="G1319" s="35" t="s">
        <v>208</v>
      </c>
      <c r="H1319" s="8">
        <v>-13500</v>
      </c>
      <c r="I1319" s="30">
        <f t="shared" si="34"/>
        <v>12.371134020618557</v>
      </c>
      <c r="J1319"/>
      <c r="K1319" t="s">
        <v>360</v>
      </c>
      <c r="L1319"/>
      <c r="M1319" s="2">
        <v>485</v>
      </c>
    </row>
    <row r="1320" spans="1:13" s="23" customFormat="1" ht="12.75">
      <c r="A1320" s="1"/>
      <c r="B1320" s="369">
        <v>6000</v>
      </c>
      <c r="C1320" s="1" t="s">
        <v>443</v>
      </c>
      <c r="D1320" s="1" t="s">
        <v>20</v>
      </c>
      <c r="E1320" s="1" t="s">
        <v>367</v>
      </c>
      <c r="F1320" s="35" t="s">
        <v>445</v>
      </c>
      <c r="G1320" s="35" t="s">
        <v>372</v>
      </c>
      <c r="H1320" s="8">
        <v>-40600</v>
      </c>
      <c r="I1320" s="30">
        <f t="shared" si="34"/>
        <v>12.371134020618557</v>
      </c>
      <c r="J1320"/>
      <c r="K1320" t="s">
        <v>360</v>
      </c>
      <c r="L1320"/>
      <c r="M1320" s="2">
        <v>485</v>
      </c>
    </row>
    <row r="1321" spans="1:13" s="23" customFormat="1" ht="12.75">
      <c r="A1321" s="20"/>
      <c r="B1321" s="369">
        <v>5000</v>
      </c>
      <c r="C1321" s="1" t="s">
        <v>443</v>
      </c>
      <c r="D1321" s="1" t="s">
        <v>20</v>
      </c>
      <c r="E1321" s="1" t="s">
        <v>367</v>
      </c>
      <c r="F1321" s="35" t="s">
        <v>446</v>
      </c>
      <c r="G1321" s="108" t="s">
        <v>103</v>
      </c>
      <c r="H1321" s="8">
        <v>-68550</v>
      </c>
      <c r="I1321" s="30">
        <f t="shared" si="34"/>
        <v>10.309278350515465</v>
      </c>
      <c r="J1321"/>
      <c r="K1321" t="s">
        <v>360</v>
      </c>
      <c r="M1321" s="2">
        <v>485</v>
      </c>
    </row>
    <row r="1322" spans="1:13" s="23" customFormat="1" ht="12.75">
      <c r="A1322" s="1"/>
      <c r="B1322" s="369">
        <v>5000</v>
      </c>
      <c r="C1322" s="1" t="s">
        <v>443</v>
      </c>
      <c r="D1322" s="1" t="s">
        <v>20</v>
      </c>
      <c r="E1322" s="1" t="s">
        <v>367</v>
      </c>
      <c r="F1322" s="35" t="s">
        <v>446</v>
      </c>
      <c r="G1322" s="108" t="s">
        <v>102</v>
      </c>
      <c r="H1322" s="8">
        <v>-76850</v>
      </c>
      <c r="I1322" s="30">
        <f t="shared" si="34"/>
        <v>10.309278350515465</v>
      </c>
      <c r="J1322"/>
      <c r="K1322" t="s">
        <v>360</v>
      </c>
      <c r="L1322"/>
      <c r="M1322" s="2">
        <v>485</v>
      </c>
    </row>
    <row r="1323" spans="1:13" s="23" customFormat="1" ht="12.75">
      <c r="A1323" s="1"/>
      <c r="B1323" s="369">
        <v>5000</v>
      </c>
      <c r="C1323" s="107" t="s">
        <v>443</v>
      </c>
      <c r="D1323" s="107" t="s">
        <v>20</v>
      </c>
      <c r="E1323" s="107" t="s">
        <v>367</v>
      </c>
      <c r="F1323" s="108" t="s">
        <v>446</v>
      </c>
      <c r="G1323" s="108" t="s">
        <v>123</v>
      </c>
      <c r="H1323" s="8">
        <v>-85750</v>
      </c>
      <c r="I1323" s="30">
        <f t="shared" si="34"/>
        <v>10.309278350515465</v>
      </c>
      <c r="J1323"/>
      <c r="K1323" t="s">
        <v>360</v>
      </c>
      <c r="L1323" s="46"/>
      <c r="M1323" s="2">
        <v>485</v>
      </c>
    </row>
    <row r="1324" spans="1:13" s="23" customFormat="1" ht="12.75">
      <c r="A1324" s="1"/>
      <c r="B1324" s="369">
        <v>5000</v>
      </c>
      <c r="C1324" s="107" t="s">
        <v>443</v>
      </c>
      <c r="D1324" s="107" t="s">
        <v>20</v>
      </c>
      <c r="E1324" s="107" t="s">
        <v>367</v>
      </c>
      <c r="F1324" s="108" t="s">
        <v>446</v>
      </c>
      <c r="G1324" s="108" t="s">
        <v>125</v>
      </c>
      <c r="H1324" s="8">
        <v>-95250</v>
      </c>
      <c r="I1324" s="30">
        <f t="shared" si="34"/>
        <v>10.309278350515465</v>
      </c>
      <c r="J1324"/>
      <c r="K1324" t="s">
        <v>360</v>
      </c>
      <c r="L1324"/>
      <c r="M1324" s="2">
        <v>485</v>
      </c>
    </row>
    <row r="1325" spans="1:13" s="23" customFormat="1" ht="12.75">
      <c r="A1325" s="1"/>
      <c r="B1325" s="369">
        <v>5000</v>
      </c>
      <c r="C1325" s="107" t="s">
        <v>443</v>
      </c>
      <c r="D1325" s="107" t="s">
        <v>20</v>
      </c>
      <c r="E1325" s="107" t="s">
        <v>367</v>
      </c>
      <c r="F1325" s="108" t="s">
        <v>446</v>
      </c>
      <c r="G1325" s="108" t="s">
        <v>127</v>
      </c>
      <c r="H1325" s="8">
        <v>-108950</v>
      </c>
      <c r="I1325" s="30">
        <f t="shared" si="34"/>
        <v>10.309278350515465</v>
      </c>
      <c r="J1325"/>
      <c r="K1325" t="s">
        <v>360</v>
      </c>
      <c r="L1325"/>
      <c r="M1325" s="2">
        <v>485</v>
      </c>
    </row>
    <row r="1326" spans="1:13" s="23" customFormat="1" ht="12.75">
      <c r="A1326" s="20"/>
      <c r="B1326" s="369">
        <v>5000</v>
      </c>
      <c r="C1326" s="107" t="s">
        <v>443</v>
      </c>
      <c r="D1326" s="107" t="s">
        <v>20</v>
      </c>
      <c r="E1326" s="107" t="s">
        <v>367</v>
      </c>
      <c r="F1326" s="108" t="s">
        <v>446</v>
      </c>
      <c r="G1326" s="108" t="s">
        <v>222</v>
      </c>
      <c r="H1326" s="8">
        <v>-117950</v>
      </c>
      <c r="I1326" s="30">
        <f t="shared" si="34"/>
        <v>10.309278350515465</v>
      </c>
      <c r="K1326" s="23" t="s">
        <v>360</v>
      </c>
      <c r="M1326" s="2">
        <v>485</v>
      </c>
    </row>
    <row r="1327" spans="1:13" s="23" customFormat="1" ht="12.75">
      <c r="A1327" s="20"/>
      <c r="B1327" s="233">
        <v>5000</v>
      </c>
      <c r="C1327" s="42" t="s">
        <v>443</v>
      </c>
      <c r="D1327" s="42" t="s">
        <v>20</v>
      </c>
      <c r="E1327" s="42" t="s">
        <v>367</v>
      </c>
      <c r="F1327" s="40" t="s">
        <v>447</v>
      </c>
      <c r="G1327" s="40" t="s">
        <v>222</v>
      </c>
      <c r="H1327" s="38">
        <v>-40300</v>
      </c>
      <c r="I1327" s="30">
        <f t="shared" si="34"/>
        <v>10.309278350515465</v>
      </c>
      <c r="K1327" s="23" t="s">
        <v>365</v>
      </c>
      <c r="M1327" s="2">
        <v>485</v>
      </c>
    </row>
    <row r="1328" spans="1:13" s="23" customFormat="1" ht="12.75">
      <c r="A1328" s="20"/>
      <c r="B1328" s="233">
        <v>7000</v>
      </c>
      <c r="C1328" s="42" t="s">
        <v>443</v>
      </c>
      <c r="D1328" s="42" t="s">
        <v>20</v>
      </c>
      <c r="E1328" s="42" t="s">
        <v>367</v>
      </c>
      <c r="F1328" s="40" t="s">
        <v>448</v>
      </c>
      <c r="G1328" s="40" t="s">
        <v>148</v>
      </c>
      <c r="H1328" s="38">
        <v>-101100</v>
      </c>
      <c r="I1328" s="30">
        <f t="shared" si="34"/>
        <v>14.43298969072165</v>
      </c>
      <c r="K1328" s="23" t="s">
        <v>365</v>
      </c>
      <c r="M1328" s="2">
        <v>485</v>
      </c>
    </row>
    <row r="1329" spans="1:13" s="23" customFormat="1" ht="12.75">
      <c r="A1329" s="20"/>
      <c r="B1329" s="233">
        <v>5000</v>
      </c>
      <c r="C1329" s="42" t="s">
        <v>443</v>
      </c>
      <c r="D1329" s="42" t="s">
        <v>20</v>
      </c>
      <c r="E1329" s="42" t="s">
        <v>367</v>
      </c>
      <c r="F1329" s="40" t="s">
        <v>449</v>
      </c>
      <c r="G1329" s="40" t="s">
        <v>230</v>
      </c>
      <c r="H1329" s="38">
        <v>-121700</v>
      </c>
      <c r="I1329" s="30">
        <f t="shared" si="34"/>
        <v>10.309278350515465</v>
      </c>
      <c r="K1329" s="23" t="s">
        <v>365</v>
      </c>
      <c r="M1329" s="2">
        <v>485</v>
      </c>
    </row>
    <row r="1330" spans="1:13" s="23" customFormat="1" ht="12.75">
      <c r="A1330" s="20"/>
      <c r="B1330" s="233">
        <v>5000</v>
      </c>
      <c r="C1330" s="42" t="s">
        <v>443</v>
      </c>
      <c r="D1330" s="42" t="s">
        <v>20</v>
      </c>
      <c r="E1330" s="42" t="s">
        <v>367</v>
      </c>
      <c r="F1330" s="40" t="s">
        <v>450</v>
      </c>
      <c r="G1330" s="40" t="s">
        <v>80</v>
      </c>
      <c r="H1330" s="8">
        <v>-32950</v>
      </c>
      <c r="I1330" s="30">
        <f t="shared" si="34"/>
        <v>10.309278350515465</v>
      </c>
      <c r="K1330" s="121" t="s">
        <v>394</v>
      </c>
      <c r="M1330" s="2">
        <v>485</v>
      </c>
    </row>
    <row r="1331" spans="1:13" s="23" customFormat="1" ht="12.75">
      <c r="A1331" s="20"/>
      <c r="B1331" s="233">
        <v>5000</v>
      </c>
      <c r="C1331" s="42" t="s">
        <v>443</v>
      </c>
      <c r="D1331" s="42" t="s">
        <v>20</v>
      </c>
      <c r="E1331" s="42" t="s">
        <v>367</v>
      </c>
      <c r="F1331" s="40" t="s">
        <v>451</v>
      </c>
      <c r="G1331" s="40" t="s">
        <v>103</v>
      </c>
      <c r="H1331" s="8">
        <v>-101500</v>
      </c>
      <c r="I1331" s="30">
        <f t="shared" si="34"/>
        <v>10.309278350515465</v>
      </c>
      <c r="K1331" s="121" t="s">
        <v>394</v>
      </c>
      <c r="M1331" s="2">
        <v>485</v>
      </c>
    </row>
    <row r="1332" spans="1:13" s="23" customFormat="1" ht="12.75">
      <c r="A1332" s="20"/>
      <c r="B1332" s="376">
        <v>5000</v>
      </c>
      <c r="C1332" s="42" t="s">
        <v>443</v>
      </c>
      <c r="D1332" s="42" t="s">
        <v>20</v>
      </c>
      <c r="E1332" s="42" t="s">
        <v>367</v>
      </c>
      <c r="F1332" s="40" t="s">
        <v>452</v>
      </c>
      <c r="G1332" s="40" t="s">
        <v>102</v>
      </c>
      <c r="H1332" s="8">
        <v>-119900</v>
      </c>
      <c r="I1332" s="30">
        <f t="shared" si="34"/>
        <v>10.309278350515465</v>
      </c>
      <c r="K1332" s="121" t="s">
        <v>394</v>
      </c>
      <c r="M1332" s="2">
        <v>485</v>
      </c>
    </row>
    <row r="1333" spans="1:13" s="23" customFormat="1" ht="12.75">
      <c r="A1333" s="20"/>
      <c r="B1333" s="233">
        <v>6000</v>
      </c>
      <c r="C1333" s="42" t="s">
        <v>443</v>
      </c>
      <c r="D1333" s="42" t="s">
        <v>20</v>
      </c>
      <c r="E1333" s="42" t="s">
        <v>367</v>
      </c>
      <c r="F1333" s="40" t="s">
        <v>453</v>
      </c>
      <c r="G1333" s="40" t="s">
        <v>123</v>
      </c>
      <c r="H1333" s="8">
        <v>-133000</v>
      </c>
      <c r="I1333" s="30">
        <f t="shared" si="34"/>
        <v>12.371134020618557</v>
      </c>
      <c r="K1333" s="121" t="s">
        <v>394</v>
      </c>
      <c r="M1333" s="2">
        <v>485</v>
      </c>
    </row>
    <row r="1334" spans="1:13" s="23" customFormat="1" ht="12.75">
      <c r="A1334" s="20"/>
      <c r="B1334" s="233">
        <v>5000</v>
      </c>
      <c r="C1334" s="42" t="s">
        <v>443</v>
      </c>
      <c r="D1334" s="42" t="s">
        <v>20</v>
      </c>
      <c r="E1334" s="42" t="s">
        <v>367</v>
      </c>
      <c r="F1334" s="40" t="s">
        <v>454</v>
      </c>
      <c r="G1334" s="40" t="s">
        <v>149</v>
      </c>
      <c r="H1334" s="8">
        <v>-193500</v>
      </c>
      <c r="I1334" s="30">
        <f t="shared" si="34"/>
        <v>10.309278350515465</v>
      </c>
      <c r="K1334" s="121" t="s">
        <v>394</v>
      </c>
      <c r="M1334" s="2">
        <v>485</v>
      </c>
    </row>
    <row r="1335" spans="1:13" s="23" customFormat="1" ht="12.75">
      <c r="A1335" s="20"/>
      <c r="B1335" s="369">
        <v>6000</v>
      </c>
      <c r="C1335" s="1" t="s">
        <v>443</v>
      </c>
      <c r="D1335" s="1" t="s">
        <v>20</v>
      </c>
      <c r="E1335" s="1" t="s">
        <v>367</v>
      </c>
      <c r="F1335" s="35" t="s">
        <v>455</v>
      </c>
      <c r="G1335" s="35" t="s">
        <v>149</v>
      </c>
      <c r="H1335" s="8">
        <v>-61475</v>
      </c>
      <c r="I1335" s="30">
        <f t="shared" si="34"/>
        <v>12.371134020618557</v>
      </c>
      <c r="K1335" s="121" t="s">
        <v>416</v>
      </c>
      <c r="M1335" s="2">
        <v>485</v>
      </c>
    </row>
    <row r="1336" spans="1:13" s="23" customFormat="1" ht="12.75">
      <c r="A1336" s="20"/>
      <c r="B1336" s="369">
        <v>5000</v>
      </c>
      <c r="C1336" s="1" t="s">
        <v>443</v>
      </c>
      <c r="D1336" s="1" t="s">
        <v>20</v>
      </c>
      <c r="E1336" s="1" t="s">
        <v>367</v>
      </c>
      <c r="F1336" s="35" t="s">
        <v>456</v>
      </c>
      <c r="G1336" s="35" t="s">
        <v>230</v>
      </c>
      <c r="H1336" s="8">
        <v>-132475</v>
      </c>
      <c r="I1336" s="30">
        <f t="shared" si="34"/>
        <v>10.309278350515465</v>
      </c>
      <c r="K1336" s="121" t="s">
        <v>416</v>
      </c>
      <c r="M1336" s="2">
        <v>485</v>
      </c>
    </row>
    <row r="1337" spans="1:13" s="23" customFormat="1" ht="12.75">
      <c r="A1337" s="20"/>
      <c r="B1337" s="233">
        <v>6500</v>
      </c>
      <c r="C1337" s="1" t="s">
        <v>443</v>
      </c>
      <c r="D1337" s="1" t="s">
        <v>20</v>
      </c>
      <c r="E1337" s="1" t="s">
        <v>367</v>
      </c>
      <c r="F1337" s="35" t="s">
        <v>457</v>
      </c>
      <c r="G1337" s="35" t="s">
        <v>199</v>
      </c>
      <c r="H1337" s="8">
        <v>-144975</v>
      </c>
      <c r="I1337" s="30">
        <f t="shared" si="34"/>
        <v>13.402061855670103</v>
      </c>
      <c r="K1337" s="121" t="s">
        <v>416</v>
      </c>
      <c r="M1337" s="2">
        <v>485</v>
      </c>
    </row>
    <row r="1338" spans="1:13" s="23" customFormat="1" ht="12.75">
      <c r="A1338" s="20"/>
      <c r="B1338" s="369">
        <v>6000</v>
      </c>
      <c r="C1338" s="1" t="s">
        <v>443</v>
      </c>
      <c r="D1338" s="1" t="s">
        <v>20</v>
      </c>
      <c r="E1338" s="1" t="s">
        <v>367</v>
      </c>
      <c r="F1338" s="35" t="s">
        <v>458</v>
      </c>
      <c r="G1338" s="35" t="s">
        <v>193</v>
      </c>
      <c r="H1338" s="8">
        <v>-156975</v>
      </c>
      <c r="I1338" s="30">
        <f t="shared" si="34"/>
        <v>12.371134020618557</v>
      </c>
      <c r="K1338" s="121" t="s">
        <v>416</v>
      </c>
      <c r="M1338" s="2">
        <v>485</v>
      </c>
    </row>
    <row r="1339" spans="1:13" s="23" customFormat="1" ht="12.75">
      <c r="A1339" s="20"/>
      <c r="B1339" s="233">
        <v>5000</v>
      </c>
      <c r="C1339" s="42" t="s">
        <v>443</v>
      </c>
      <c r="D1339" s="42" t="s">
        <v>20</v>
      </c>
      <c r="E1339" s="42" t="s">
        <v>367</v>
      </c>
      <c r="F1339" s="108" t="s">
        <v>459</v>
      </c>
      <c r="G1339" s="40" t="s">
        <v>103</v>
      </c>
      <c r="H1339" s="8">
        <v>-11500</v>
      </c>
      <c r="I1339" s="30">
        <f t="shared" si="34"/>
        <v>10.309278350515465</v>
      </c>
      <c r="K1339" s="121" t="s">
        <v>431</v>
      </c>
      <c r="M1339" s="2">
        <v>485</v>
      </c>
    </row>
    <row r="1340" spans="1:13" s="23" customFormat="1" ht="12.75">
      <c r="A1340" s="20"/>
      <c r="B1340" s="369">
        <v>7000</v>
      </c>
      <c r="C1340" s="107" t="s">
        <v>443</v>
      </c>
      <c r="D1340" s="42" t="s">
        <v>20</v>
      </c>
      <c r="E1340" s="107" t="s">
        <v>367</v>
      </c>
      <c r="F1340" s="108" t="s">
        <v>460</v>
      </c>
      <c r="G1340" s="108" t="s">
        <v>148</v>
      </c>
      <c r="H1340" s="8">
        <v>-30700</v>
      </c>
      <c r="I1340" s="30">
        <f t="shared" si="34"/>
        <v>14.43298969072165</v>
      </c>
      <c r="K1340" s="121" t="s">
        <v>431</v>
      </c>
      <c r="M1340" s="2">
        <v>485</v>
      </c>
    </row>
    <row r="1341" spans="1:13" s="23" customFormat="1" ht="12.75">
      <c r="A1341" s="20"/>
      <c r="B1341" s="233">
        <v>5000</v>
      </c>
      <c r="C1341" s="42" t="s">
        <v>443</v>
      </c>
      <c r="D1341" s="42" t="s">
        <v>20</v>
      </c>
      <c r="E1341" s="42" t="s">
        <v>367</v>
      </c>
      <c r="F1341" s="40" t="s">
        <v>461</v>
      </c>
      <c r="G1341" s="40" t="s">
        <v>230</v>
      </c>
      <c r="H1341" s="8">
        <v>-47900</v>
      </c>
      <c r="I1341" s="30">
        <f t="shared" si="34"/>
        <v>10.309278350515465</v>
      </c>
      <c r="K1341" s="121" t="s">
        <v>431</v>
      </c>
      <c r="M1341" s="2">
        <v>485</v>
      </c>
    </row>
    <row r="1342" spans="1:13" s="115" customFormat="1" ht="12.75">
      <c r="A1342" s="109"/>
      <c r="B1342" s="374">
        <f>SUM(B1319:B1341)</f>
        <v>125500</v>
      </c>
      <c r="C1342" s="111" t="s">
        <v>443</v>
      </c>
      <c r="D1342" s="111"/>
      <c r="E1342" s="111"/>
      <c r="F1342" s="123"/>
      <c r="G1342" s="123"/>
      <c r="H1342" s="113">
        <v>0</v>
      </c>
      <c r="I1342" s="114">
        <f>+B1342/M1342</f>
        <v>258.7628865979381</v>
      </c>
      <c r="K1342" s="124"/>
      <c r="M1342" s="2">
        <v>485</v>
      </c>
    </row>
    <row r="1343" spans="1:13" s="23" customFormat="1" ht="12.75">
      <c r="A1343" s="20"/>
      <c r="B1343" s="233"/>
      <c r="C1343" s="20"/>
      <c r="D1343" s="20"/>
      <c r="E1343" s="20"/>
      <c r="F1343" s="40"/>
      <c r="G1343" s="39"/>
      <c r="H1343" s="38">
        <f>H1342-B1343</f>
        <v>0</v>
      </c>
      <c r="I1343" s="30">
        <f t="shared" si="34"/>
        <v>0</v>
      </c>
      <c r="K1343" s="121"/>
      <c r="M1343" s="2">
        <v>485</v>
      </c>
    </row>
    <row r="1344" spans="1:13" s="23" customFormat="1" ht="12.75">
      <c r="A1344" s="20"/>
      <c r="B1344" s="377"/>
      <c r="C1344" s="125"/>
      <c r="D1344" s="126"/>
      <c r="E1344" s="126"/>
      <c r="F1344" s="127"/>
      <c r="G1344" s="127"/>
      <c r="H1344" s="38">
        <f aca="true" t="shared" si="35" ref="H1344:H1406">H1343-B1344</f>
        <v>0</v>
      </c>
      <c r="I1344" s="30">
        <f t="shared" si="34"/>
        <v>0</v>
      </c>
      <c r="M1344" s="2">
        <v>485</v>
      </c>
    </row>
    <row r="1345" spans="1:13" s="23" customFormat="1" ht="12.75">
      <c r="A1345" s="1"/>
      <c r="B1345" s="369">
        <v>2000</v>
      </c>
      <c r="C1345" s="1" t="s">
        <v>462</v>
      </c>
      <c r="D1345" s="1" t="s">
        <v>20</v>
      </c>
      <c r="E1345" s="1" t="s">
        <v>367</v>
      </c>
      <c r="F1345" s="35" t="s">
        <v>440</v>
      </c>
      <c r="G1345" s="35" t="s">
        <v>208</v>
      </c>
      <c r="H1345" s="38">
        <f t="shared" si="35"/>
        <v>-2000</v>
      </c>
      <c r="I1345" s="30">
        <f t="shared" si="34"/>
        <v>4.123711340206185</v>
      </c>
      <c r="J1345"/>
      <c r="K1345" t="s">
        <v>360</v>
      </c>
      <c r="L1345"/>
      <c r="M1345" s="2">
        <v>485</v>
      </c>
    </row>
    <row r="1346" spans="1:13" s="23" customFormat="1" ht="12.75">
      <c r="A1346" s="1"/>
      <c r="B1346" s="369">
        <v>2000</v>
      </c>
      <c r="C1346" s="1" t="s">
        <v>462</v>
      </c>
      <c r="D1346" s="1" t="s">
        <v>20</v>
      </c>
      <c r="E1346" s="1" t="s">
        <v>367</v>
      </c>
      <c r="F1346" s="35" t="s">
        <v>440</v>
      </c>
      <c r="G1346" s="35" t="s">
        <v>234</v>
      </c>
      <c r="H1346" s="38">
        <f t="shared" si="35"/>
        <v>-4000</v>
      </c>
      <c r="I1346" s="30">
        <f t="shared" si="34"/>
        <v>4.123711340206185</v>
      </c>
      <c r="J1346"/>
      <c r="K1346" t="s">
        <v>360</v>
      </c>
      <c r="L1346"/>
      <c r="M1346" s="2">
        <v>485</v>
      </c>
    </row>
    <row r="1347" spans="1:13" s="23" customFormat="1" ht="12.75">
      <c r="A1347" s="20"/>
      <c r="B1347" s="233">
        <v>2000</v>
      </c>
      <c r="C1347" s="20" t="s">
        <v>462</v>
      </c>
      <c r="D1347" s="20" t="s">
        <v>20</v>
      </c>
      <c r="E1347" s="20" t="s">
        <v>367</v>
      </c>
      <c r="F1347" s="39" t="s">
        <v>440</v>
      </c>
      <c r="G1347" s="39" t="s">
        <v>372</v>
      </c>
      <c r="H1347" s="38">
        <f t="shared" si="35"/>
        <v>-6000</v>
      </c>
      <c r="I1347" s="30">
        <f t="shared" si="34"/>
        <v>4.123711340206185</v>
      </c>
      <c r="K1347" s="23" t="s">
        <v>360</v>
      </c>
      <c r="M1347" s="2">
        <v>485</v>
      </c>
    </row>
    <row r="1348" spans="1:13" s="23" customFormat="1" ht="12.75">
      <c r="A1348" s="1"/>
      <c r="B1348" s="369">
        <v>2000</v>
      </c>
      <c r="C1348" s="1" t="s">
        <v>462</v>
      </c>
      <c r="D1348" s="1" t="s">
        <v>20</v>
      </c>
      <c r="E1348" s="1" t="s">
        <v>367</v>
      </c>
      <c r="F1348" s="35" t="s">
        <v>440</v>
      </c>
      <c r="G1348" s="35" t="s">
        <v>50</v>
      </c>
      <c r="H1348" s="38">
        <f t="shared" si="35"/>
        <v>-8000</v>
      </c>
      <c r="I1348" s="30">
        <f t="shared" si="34"/>
        <v>4.123711340206185</v>
      </c>
      <c r="J1348"/>
      <c r="K1348" t="s">
        <v>360</v>
      </c>
      <c r="L1348"/>
      <c r="M1348" s="2">
        <v>485</v>
      </c>
    </row>
    <row r="1349" spans="1:13" s="23" customFormat="1" ht="12.75">
      <c r="A1349" s="1"/>
      <c r="B1349" s="369">
        <v>2000</v>
      </c>
      <c r="C1349" s="1" t="s">
        <v>462</v>
      </c>
      <c r="D1349" s="1" t="s">
        <v>20</v>
      </c>
      <c r="E1349" s="1" t="s">
        <v>367</v>
      </c>
      <c r="F1349" s="35" t="s">
        <v>440</v>
      </c>
      <c r="G1349" s="108" t="s">
        <v>103</v>
      </c>
      <c r="H1349" s="38">
        <f t="shared" si="35"/>
        <v>-10000</v>
      </c>
      <c r="I1349" s="30">
        <f t="shared" si="34"/>
        <v>4.123711340206185</v>
      </c>
      <c r="J1349"/>
      <c r="K1349" t="s">
        <v>360</v>
      </c>
      <c r="L1349"/>
      <c r="M1349" s="2">
        <v>485</v>
      </c>
    </row>
    <row r="1350" spans="1:13" s="23" customFormat="1" ht="12.75">
      <c r="A1350" s="20"/>
      <c r="B1350" s="233">
        <v>2000</v>
      </c>
      <c r="C1350" s="20" t="s">
        <v>462</v>
      </c>
      <c r="D1350" s="20" t="s">
        <v>20</v>
      </c>
      <c r="E1350" s="20" t="s">
        <v>367</v>
      </c>
      <c r="F1350" s="39" t="s">
        <v>440</v>
      </c>
      <c r="G1350" s="40" t="s">
        <v>102</v>
      </c>
      <c r="H1350" s="38">
        <f t="shared" si="35"/>
        <v>-12000</v>
      </c>
      <c r="I1350" s="30">
        <f t="shared" si="34"/>
        <v>4.123711340206185</v>
      </c>
      <c r="K1350" s="23" t="s">
        <v>360</v>
      </c>
      <c r="M1350" s="2">
        <v>485</v>
      </c>
    </row>
    <row r="1351" spans="1:13" s="23" customFormat="1" ht="12.75">
      <c r="A1351" s="1"/>
      <c r="B1351" s="369">
        <v>2000</v>
      </c>
      <c r="C1351" s="107" t="s">
        <v>462</v>
      </c>
      <c r="D1351" s="107" t="s">
        <v>20</v>
      </c>
      <c r="E1351" s="107" t="s">
        <v>367</v>
      </c>
      <c r="F1351" s="108" t="s">
        <v>440</v>
      </c>
      <c r="G1351" s="108" t="s">
        <v>123</v>
      </c>
      <c r="H1351" s="38">
        <f t="shared" si="35"/>
        <v>-14000</v>
      </c>
      <c r="I1351" s="30">
        <f t="shared" si="34"/>
        <v>4.123711340206185</v>
      </c>
      <c r="J1351"/>
      <c r="K1351" t="s">
        <v>360</v>
      </c>
      <c r="L1351"/>
      <c r="M1351" s="2">
        <v>485</v>
      </c>
    </row>
    <row r="1352" spans="1:13" s="23" customFormat="1" ht="12.75">
      <c r="A1352" s="1"/>
      <c r="B1352" s="369">
        <v>2000</v>
      </c>
      <c r="C1352" s="107" t="s">
        <v>462</v>
      </c>
      <c r="D1352" s="107" t="s">
        <v>20</v>
      </c>
      <c r="E1352" s="107" t="s">
        <v>367</v>
      </c>
      <c r="F1352" s="108" t="s">
        <v>440</v>
      </c>
      <c r="G1352" s="108" t="s">
        <v>125</v>
      </c>
      <c r="H1352" s="38">
        <f t="shared" si="35"/>
        <v>-16000</v>
      </c>
      <c r="I1352" s="30">
        <f t="shared" si="34"/>
        <v>4.123711340206185</v>
      </c>
      <c r="J1352"/>
      <c r="K1352" t="s">
        <v>360</v>
      </c>
      <c r="L1352" s="46"/>
      <c r="M1352" s="2">
        <v>485</v>
      </c>
    </row>
    <row r="1353" spans="1:13" s="23" customFormat="1" ht="12.75">
      <c r="A1353" s="1"/>
      <c r="B1353" s="369">
        <v>2000</v>
      </c>
      <c r="C1353" s="107" t="s">
        <v>462</v>
      </c>
      <c r="D1353" s="107" t="s">
        <v>20</v>
      </c>
      <c r="E1353" s="107" t="s">
        <v>367</v>
      </c>
      <c r="F1353" s="108" t="s">
        <v>440</v>
      </c>
      <c r="G1353" s="108" t="s">
        <v>127</v>
      </c>
      <c r="H1353" s="38">
        <f t="shared" si="35"/>
        <v>-18000</v>
      </c>
      <c r="I1353" s="30">
        <f t="shared" si="34"/>
        <v>4.123711340206185</v>
      </c>
      <c r="J1353"/>
      <c r="K1353" t="s">
        <v>360</v>
      </c>
      <c r="L1353"/>
      <c r="M1353" s="2">
        <v>485</v>
      </c>
    </row>
    <row r="1354" spans="1:13" s="23" customFormat="1" ht="12.75">
      <c r="A1354" s="1"/>
      <c r="B1354" s="369">
        <v>2000</v>
      </c>
      <c r="C1354" s="107" t="s">
        <v>462</v>
      </c>
      <c r="D1354" s="107" t="s">
        <v>20</v>
      </c>
      <c r="E1354" s="107" t="s">
        <v>367</v>
      </c>
      <c r="F1354" s="108" t="s">
        <v>440</v>
      </c>
      <c r="G1354" s="108" t="s">
        <v>222</v>
      </c>
      <c r="H1354" s="38">
        <f t="shared" si="35"/>
        <v>-20000</v>
      </c>
      <c r="I1354" s="30">
        <f t="shared" si="34"/>
        <v>4.123711340206185</v>
      </c>
      <c r="J1354"/>
      <c r="K1354" t="s">
        <v>360</v>
      </c>
      <c r="L1354"/>
      <c r="M1354" s="2">
        <v>485</v>
      </c>
    </row>
    <row r="1355" spans="1:13" s="23" customFormat="1" ht="12.75">
      <c r="A1355" s="1"/>
      <c r="B1355" s="369">
        <v>2000</v>
      </c>
      <c r="C1355" s="107" t="s">
        <v>462</v>
      </c>
      <c r="D1355" s="107" t="s">
        <v>20</v>
      </c>
      <c r="E1355" s="107" t="s">
        <v>367</v>
      </c>
      <c r="F1355" s="108" t="s">
        <v>440</v>
      </c>
      <c r="G1355" s="108" t="s">
        <v>145</v>
      </c>
      <c r="H1355" s="38">
        <f t="shared" si="35"/>
        <v>-22000</v>
      </c>
      <c r="I1355" s="30">
        <f t="shared" si="34"/>
        <v>4.123711340206185</v>
      </c>
      <c r="J1355"/>
      <c r="K1355" t="s">
        <v>360</v>
      </c>
      <c r="L1355"/>
      <c r="M1355" s="2">
        <v>485</v>
      </c>
    </row>
    <row r="1356" spans="1:13" s="23" customFormat="1" ht="12.75">
      <c r="A1356" s="1"/>
      <c r="B1356" s="369">
        <v>2000</v>
      </c>
      <c r="C1356" s="1" t="s">
        <v>462</v>
      </c>
      <c r="D1356" s="1" t="s">
        <v>20</v>
      </c>
      <c r="E1356" s="1" t="s">
        <v>367</v>
      </c>
      <c r="F1356" s="35" t="s">
        <v>440</v>
      </c>
      <c r="G1356" s="35" t="s">
        <v>149</v>
      </c>
      <c r="H1356" s="38">
        <f t="shared" si="35"/>
        <v>-24000</v>
      </c>
      <c r="I1356" s="30">
        <f t="shared" si="34"/>
        <v>4.123711340206185</v>
      </c>
      <c r="J1356"/>
      <c r="K1356" t="s">
        <v>360</v>
      </c>
      <c r="L1356"/>
      <c r="M1356" s="2">
        <v>485</v>
      </c>
    </row>
    <row r="1357" spans="1:13" s="23" customFormat="1" ht="12.75">
      <c r="A1357" s="20"/>
      <c r="B1357" s="233">
        <v>2000</v>
      </c>
      <c r="C1357" s="42" t="s">
        <v>462</v>
      </c>
      <c r="D1357" s="42" t="s">
        <v>20</v>
      </c>
      <c r="E1357" s="42" t="s">
        <v>367</v>
      </c>
      <c r="F1357" s="40" t="s">
        <v>364</v>
      </c>
      <c r="G1357" s="40" t="s">
        <v>222</v>
      </c>
      <c r="H1357" s="38">
        <f t="shared" si="35"/>
        <v>-26000</v>
      </c>
      <c r="I1357" s="30">
        <f t="shared" si="34"/>
        <v>4.123711340206185</v>
      </c>
      <c r="K1357" s="23" t="s">
        <v>365</v>
      </c>
      <c r="M1357" s="2">
        <v>485</v>
      </c>
    </row>
    <row r="1358" spans="1:13" s="23" customFormat="1" ht="12.75">
      <c r="A1358" s="20"/>
      <c r="B1358" s="233">
        <v>2000</v>
      </c>
      <c r="C1358" s="42" t="s">
        <v>462</v>
      </c>
      <c r="D1358" s="42" t="s">
        <v>20</v>
      </c>
      <c r="E1358" s="42" t="s">
        <v>367</v>
      </c>
      <c r="F1358" s="40" t="s">
        <v>364</v>
      </c>
      <c r="G1358" s="40" t="s">
        <v>145</v>
      </c>
      <c r="H1358" s="38">
        <f t="shared" si="35"/>
        <v>-28000</v>
      </c>
      <c r="I1358" s="30">
        <f t="shared" si="34"/>
        <v>4.123711340206185</v>
      </c>
      <c r="K1358" s="23" t="s">
        <v>365</v>
      </c>
      <c r="M1358" s="2">
        <v>485</v>
      </c>
    </row>
    <row r="1359" spans="1:13" s="23" customFormat="1" ht="12.75">
      <c r="A1359" s="20"/>
      <c r="B1359" s="376">
        <v>2000</v>
      </c>
      <c r="C1359" s="42" t="s">
        <v>462</v>
      </c>
      <c r="D1359" s="42" t="s">
        <v>20</v>
      </c>
      <c r="E1359" s="42" t="s">
        <v>367</v>
      </c>
      <c r="F1359" s="40" t="s">
        <v>364</v>
      </c>
      <c r="G1359" s="40" t="s">
        <v>148</v>
      </c>
      <c r="H1359" s="38">
        <f t="shared" si="35"/>
        <v>-30000</v>
      </c>
      <c r="I1359" s="30">
        <f t="shared" si="34"/>
        <v>4.123711340206185</v>
      </c>
      <c r="K1359" s="23" t="s">
        <v>365</v>
      </c>
      <c r="M1359" s="2">
        <v>485</v>
      </c>
    </row>
    <row r="1360" spans="1:13" s="23" customFormat="1" ht="12.75">
      <c r="A1360" s="20"/>
      <c r="B1360" s="233">
        <v>500</v>
      </c>
      <c r="C1360" s="42" t="s">
        <v>462</v>
      </c>
      <c r="D1360" s="42" t="s">
        <v>20</v>
      </c>
      <c r="E1360" s="42" t="s">
        <v>367</v>
      </c>
      <c r="F1360" s="40" t="s">
        <v>364</v>
      </c>
      <c r="G1360" s="40" t="s">
        <v>148</v>
      </c>
      <c r="H1360" s="38">
        <f t="shared" si="35"/>
        <v>-30500</v>
      </c>
      <c r="I1360" s="30">
        <f t="shared" si="34"/>
        <v>1.0309278350515463</v>
      </c>
      <c r="K1360" s="23" t="s">
        <v>365</v>
      </c>
      <c r="M1360" s="2">
        <v>485</v>
      </c>
    </row>
    <row r="1361" spans="1:13" s="23" customFormat="1" ht="12.75">
      <c r="A1361" s="20"/>
      <c r="B1361" s="233">
        <v>2000</v>
      </c>
      <c r="C1361" s="42" t="s">
        <v>462</v>
      </c>
      <c r="D1361" s="42" t="s">
        <v>20</v>
      </c>
      <c r="E1361" s="42" t="s">
        <v>367</v>
      </c>
      <c r="F1361" s="40" t="s">
        <v>364</v>
      </c>
      <c r="G1361" s="40" t="s">
        <v>149</v>
      </c>
      <c r="H1361" s="38">
        <f t="shared" si="35"/>
        <v>-32500</v>
      </c>
      <c r="I1361" s="30">
        <f t="shared" si="34"/>
        <v>4.123711340206185</v>
      </c>
      <c r="K1361" s="23" t="s">
        <v>365</v>
      </c>
      <c r="M1361" s="2">
        <v>485</v>
      </c>
    </row>
    <row r="1362" spans="1:13" s="23" customFormat="1" ht="12.75">
      <c r="A1362" s="20"/>
      <c r="B1362" s="233">
        <v>500</v>
      </c>
      <c r="C1362" s="42" t="s">
        <v>462</v>
      </c>
      <c r="D1362" s="42" t="s">
        <v>20</v>
      </c>
      <c r="E1362" s="42" t="s">
        <v>367</v>
      </c>
      <c r="F1362" s="40" t="s">
        <v>364</v>
      </c>
      <c r="G1362" s="40" t="s">
        <v>149</v>
      </c>
      <c r="H1362" s="38">
        <f t="shared" si="35"/>
        <v>-33000</v>
      </c>
      <c r="I1362" s="30">
        <f t="shared" si="34"/>
        <v>1.0309278350515463</v>
      </c>
      <c r="K1362" s="23" t="s">
        <v>365</v>
      </c>
      <c r="M1362" s="2">
        <v>485</v>
      </c>
    </row>
    <row r="1363" spans="1:13" s="23" customFormat="1" ht="12.75">
      <c r="A1363" s="20"/>
      <c r="B1363" s="233">
        <v>500</v>
      </c>
      <c r="C1363" s="42" t="s">
        <v>462</v>
      </c>
      <c r="D1363" s="42" t="s">
        <v>20</v>
      </c>
      <c r="E1363" s="42" t="s">
        <v>367</v>
      </c>
      <c r="F1363" s="40" t="s">
        <v>364</v>
      </c>
      <c r="G1363" s="40" t="s">
        <v>230</v>
      </c>
      <c r="H1363" s="38">
        <f t="shared" si="35"/>
        <v>-33500</v>
      </c>
      <c r="I1363" s="30">
        <f t="shared" si="34"/>
        <v>1.0309278350515463</v>
      </c>
      <c r="K1363" s="23" t="s">
        <v>365</v>
      </c>
      <c r="M1363" s="2">
        <v>485</v>
      </c>
    </row>
    <row r="1364" spans="1:13" s="23" customFormat="1" ht="12.75">
      <c r="A1364" s="20"/>
      <c r="B1364" s="233">
        <v>2000</v>
      </c>
      <c r="C1364" s="42" t="s">
        <v>462</v>
      </c>
      <c r="D1364" s="42" t="s">
        <v>20</v>
      </c>
      <c r="E1364" s="42" t="s">
        <v>367</v>
      </c>
      <c r="F1364" s="40" t="s">
        <v>364</v>
      </c>
      <c r="G1364" s="40" t="s">
        <v>230</v>
      </c>
      <c r="H1364" s="38">
        <f t="shared" si="35"/>
        <v>-35500</v>
      </c>
      <c r="I1364" s="30">
        <f t="shared" si="34"/>
        <v>4.123711340206185</v>
      </c>
      <c r="K1364" s="23" t="s">
        <v>365</v>
      </c>
      <c r="M1364" s="2">
        <v>485</v>
      </c>
    </row>
    <row r="1365" spans="1:13" s="23" customFormat="1" ht="12.75">
      <c r="A1365" s="20"/>
      <c r="B1365" s="233">
        <v>2000</v>
      </c>
      <c r="C1365" s="42" t="s">
        <v>462</v>
      </c>
      <c r="D1365" s="42" t="s">
        <v>20</v>
      </c>
      <c r="E1365" s="42" t="s">
        <v>367</v>
      </c>
      <c r="F1365" s="40" t="s">
        <v>364</v>
      </c>
      <c r="G1365" s="40" t="s">
        <v>199</v>
      </c>
      <c r="H1365" s="38">
        <f t="shared" si="35"/>
        <v>-37500</v>
      </c>
      <c r="I1365" s="30">
        <f t="shared" si="34"/>
        <v>4.123711340206185</v>
      </c>
      <c r="K1365" s="23" t="s">
        <v>365</v>
      </c>
      <c r="M1365" s="2">
        <v>485</v>
      </c>
    </row>
    <row r="1366" spans="1:13" s="23" customFormat="1" ht="12.75">
      <c r="A1366" s="20"/>
      <c r="B1366" s="233">
        <v>500</v>
      </c>
      <c r="C1366" s="42" t="s">
        <v>462</v>
      </c>
      <c r="D1366" s="42" t="s">
        <v>20</v>
      </c>
      <c r="E1366" s="42" t="s">
        <v>367</v>
      </c>
      <c r="F1366" s="40" t="s">
        <v>364</v>
      </c>
      <c r="G1366" s="40" t="s">
        <v>199</v>
      </c>
      <c r="H1366" s="38">
        <f t="shared" si="35"/>
        <v>-38000</v>
      </c>
      <c r="I1366" s="30">
        <f t="shared" si="34"/>
        <v>1.0309278350515463</v>
      </c>
      <c r="K1366" s="23" t="s">
        <v>365</v>
      </c>
      <c r="M1366" s="2">
        <v>485</v>
      </c>
    </row>
    <row r="1367" spans="1:13" s="23" customFormat="1" ht="12.75">
      <c r="A1367" s="20"/>
      <c r="B1367" s="233">
        <v>2000</v>
      </c>
      <c r="C1367" s="42" t="s">
        <v>462</v>
      </c>
      <c r="D1367" s="42" t="s">
        <v>20</v>
      </c>
      <c r="E1367" s="42" t="s">
        <v>367</v>
      </c>
      <c r="F1367" s="40" t="s">
        <v>441</v>
      </c>
      <c r="G1367" s="40" t="s">
        <v>80</v>
      </c>
      <c r="H1367" s="38">
        <f t="shared" si="35"/>
        <v>-40000</v>
      </c>
      <c r="I1367" s="30">
        <f t="shared" si="34"/>
        <v>4.123711340206185</v>
      </c>
      <c r="K1367" s="121" t="s">
        <v>394</v>
      </c>
      <c r="M1367" s="2">
        <v>485</v>
      </c>
    </row>
    <row r="1368" spans="1:13" s="23" customFormat="1" ht="12.75">
      <c r="A1368" s="20"/>
      <c r="B1368" s="233">
        <v>2000</v>
      </c>
      <c r="C1368" s="42" t="s">
        <v>462</v>
      </c>
      <c r="D1368" s="42" t="s">
        <v>20</v>
      </c>
      <c r="E1368" s="42" t="s">
        <v>367</v>
      </c>
      <c r="F1368" s="40" t="s">
        <v>441</v>
      </c>
      <c r="G1368" s="40" t="s">
        <v>103</v>
      </c>
      <c r="H1368" s="38">
        <f t="shared" si="35"/>
        <v>-42000</v>
      </c>
      <c r="I1368" s="30">
        <f t="shared" si="34"/>
        <v>4.123711340206185</v>
      </c>
      <c r="K1368" s="121" t="s">
        <v>394</v>
      </c>
      <c r="M1368" s="2">
        <v>485</v>
      </c>
    </row>
    <row r="1369" spans="1:13" s="23" customFormat="1" ht="12.75">
      <c r="A1369" s="20"/>
      <c r="B1369" s="233">
        <v>2000</v>
      </c>
      <c r="C1369" s="42" t="s">
        <v>462</v>
      </c>
      <c r="D1369" s="42" t="s">
        <v>20</v>
      </c>
      <c r="E1369" s="42" t="s">
        <v>367</v>
      </c>
      <c r="F1369" s="40" t="s">
        <v>441</v>
      </c>
      <c r="G1369" s="40" t="s">
        <v>102</v>
      </c>
      <c r="H1369" s="38">
        <f t="shared" si="35"/>
        <v>-44000</v>
      </c>
      <c r="I1369" s="30">
        <f t="shared" si="34"/>
        <v>4.123711340206185</v>
      </c>
      <c r="K1369" s="121" t="s">
        <v>394</v>
      </c>
      <c r="M1369" s="2">
        <v>485</v>
      </c>
    </row>
    <row r="1370" spans="1:13" s="23" customFormat="1" ht="12.75">
      <c r="A1370" s="20"/>
      <c r="B1370" s="233">
        <v>2000</v>
      </c>
      <c r="C1370" s="42" t="s">
        <v>462</v>
      </c>
      <c r="D1370" s="42" t="s">
        <v>20</v>
      </c>
      <c r="E1370" s="42" t="s">
        <v>367</v>
      </c>
      <c r="F1370" s="40" t="s">
        <v>441</v>
      </c>
      <c r="G1370" s="40" t="s">
        <v>123</v>
      </c>
      <c r="H1370" s="38">
        <f t="shared" si="35"/>
        <v>-46000</v>
      </c>
      <c r="I1370" s="30">
        <f t="shared" si="34"/>
        <v>4.123711340206185</v>
      </c>
      <c r="K1370" s="121" t="s">
        <v>394</v>
      </c>
      <c r="M1370" s="2">
        <v>485</v>
      </c>
    </row>
    <row r="1371" spans="1:13" s="23" customFormat="1" ht="12.75">
      <c r="A1371" s="20"/>
      <c r="B1371" s="233">
        <v>2000</v>
      </c>
      <c r="C1371" s="42" t="s">
        <v>462</v>
      </c>
      <c r="D1371" s="42" t="s">
        <v>20</v>
      </c>
      <c r="E1371" s="42" t="s">
        <v>367</v>
      </c>
      <c r="F1371" s="40" t="s">
        <v>441</v>
      </c>
      <c r="G1371" s="40" t="s">
        <v>125</v>
      </c>
      <c r="H1371" s="38">
        <f t="shared" si="35"/>
        <v>-48000</v>
      </c>
      <c r="I1371" s="30">
        <f t="shared" si="34"/>
        <v>4.123711340206185</v>
      </c>
      <c r="K1371" s="121" t="s">
        <v>394</v>
      </c>
      <c r="M1371" s="2">
        <v>485</v>
      </c>
    </row>
    <row r="1372" spans="1:13" s="23" customFormat="1" ht="12.75">
      <c r="A1372" s="20"/>
      <c r="B1372" s="233">
        <v>2000</v>
      </c>
      <c r="C1372" s="42" t="s">
        <v>462</v>
      </c>
      <c r="D1372" s="42" t="s">
        <v>20</v>
      </c>
      <c r="E1372" s="42" t="s">
        <v>367</v>
      </c>
      <c r="F1372" s="40" t="s">
        <v>441</v>
      </c>
      <c r="G1372" s="40" t="s">
        <v>149</v>
      </c>
      <c r="H1372" s="38">
        <f t="shared" si="35"/>
        <v>-50000</v>
      </c>
      <c r="I1372" s="30">
        <f t="shared" si="34"/>
        <v>4.123711340206185</v>
      </c>
      <c r="K1372" s="121" t="s">
        <v>394</v>
      </c>
      <c r="M1372" s="2">
        <v>485</v>
      </c>
    </row>
    <row r="1373" spans="1:13" s="23" customFormat="1" ht="12.75">
      <c r="A1373" s="20"/>
      <c r="B1373" s="233">
        <v>2000</v>
      </c>
      <c r="C1373" s="42" t="s">
        <v>462</v>
      </c>
      <c r="D1373" s="42" t="s">
        <v>20</v>
      </c>
      <c r="E1373" s="42" t="s">
        <v>367</v>
      </c>
      <c r="F1373" s="40" t="s">
        <v>441</v>
      </c>
      <c r="G1373" s="40" t="s">
        <v>150</v>
      </c>
      <c r="H1373" s="38">
        <f t="shared" si="35"/>
        <v>-52000</v>
      </c>
      <c r="I1373" s="30">
        <f t="shared" si="34"/>
        <v>4.123711340206185</v>
      </c>
      <c r="K1373" s="121" t="s">
        <v>394</v>
      </c>
      <c r="M1373" s="2">
        <v>485</v>
      </c>
    </row>
    <row r="1374" spans="1:13" s="23" customFormat="1" ht="12.75">
      <c r="A1374" s="20"/>
      <c r="B1374" s="233">
        <v>2000</v>
      </c>
      <c r="C1374" s="47" t="s">
        <v>462</v>
      </c>
      <c r="D1374" s="20" t="s">
        <v>20</v>
      </c>
      <c r="E1374" s="47" t="s">
        <v>367</v>
      </c>
      <c r="F1374" s="35" t="s">
        <v>425</v>
      </c>
      <c r="G1374" s="35" t="s">
        <v>50</v>
      </c>
      <c r="H1374" s="38">
        <f t="shared" si="35"/>
        <v>-54000</v>
      </c>
      <c r="I1374" s="30">
        <f t="shared" si="34"/>
        <v>4.123711340206185</v>
      </c>
      <c r="K1374" s="121" t="s">
        <v>416</v>
      </c>
      <c r="M1374" s="2">
        <v>485</v>
      </c>
    </row>
    <row r="1375" spans="1:13" s="23" customFormat="1" ht="12.75">
      <c r="A1375" s="20"/>
      <c r="B1375" s="369">
        <v>2000</v>
      </c>
      <c r="C1375" s="1" t="s">
        <v>462</v>
      </c>
      <c r="D1375" s="1" t="s">
        <v>20</v>
      </c>
      <c r="E1375" s="1" t="s">
        <v>367</v>
      </c>
      <c r="F1375" s="35" t="s">
        <v>425</v>
      </c>
      <c r="G1375" s="35" t="s">
        <v>149</v>
      </c>
      <c r="H1375" s="38">
        <f t="shared" si="35"/>
        <v>-56000</v>
      </c>
      <c r="I1375" s="30">
        <f t="shared" si="34"/>
        <v>4.123711340206185</v>
      </c>
      <c r="K1375" s="121" t="s">
        <v>416</v>
      </c>
      <c r="M1375" s="2">
        <v>485</v>
      </c>
    </row>
    <row r="1376" spans="1:13" s="23" customFormat="1" ht="12.75">
      <c r="A1376" s="20"/>
      <c r="B1376" s="369">
        <v>2000</v>
      </c>
      <c r="C1376" s="1" t="s">
        <v>462</v>
      </c>
      <c r="D1376" s="1" t="s">
        <v>20</v>
      </c>
      <c r="E1376" s="1" t="s">
        <v>367</v>
      </c>
      <c r="F1376" s="35" t="s">
        <v>425</v>
      </c>
      <c r="G1376" s="35" t="s">
        <v>150</v>
      </c>
      <c r="H1376" s="38">
        <f t="shared" si="35"/>
        <v>-58000</v>
      </c>
      <c r="I1376" s="30">
        <f t="shared" si="34"/>
        <v>4.123711340206185</v>
      </c>
      <c r="K1376" s="121" t="s">
        <v>416</v>
      </c>
      <c r="M1376" s="2">
        <v>485</v>
      </c>
    </row>
    <row r="1377" spans="1:13" s="23" customFormat="1" ht="12.75">
      <c r="A1377" s="20"/>
      <c r="B1377" s="369">
        <v>2000</v>
      </c>
      <c r="C1377" s="1" t="s">
        <v>462</v>
      </c>
      <c r="D1377" s="1" t="s">
        <v>20</v>
      </c>
      <c r="E1377" s="1" t="s">
        <v>367</v>
      </c>
      <c r="F1377" s="35" t="s">
        <v>425</v>
      </c>
      <c r="G1377" s="35" t="s">
        <v>230</v>
      </c>
      <c r="H1377" s="38">
        <f t="shared" si="35"/>
        <v>-60000</v>
      </c>
      <c r="I1377" s="30">
        <f t="shared" si="34"/>
        <v>4.123711340206185</v>
      </c>
      <c r="K1377" s="121" t="s">
        <v>416</v>
      </c>
      <c r="M1377" s="2">
        <v>485</v>
      </c>
    </row>
    <row r="1378" spans="1:13" s="121" customFormat="1" ht="12.75">
      <c r="A1378" s="20"/>
      <c r="B1378" s="369">
        <v>2000</v>
      </c>
      <c r="C1378" s="1" t="s">
        <v>462</v>
      </c>
      <c r="D1378" s="1" t="s">
        <v>20</v>
      </c>
      <c r="E1378" s="1" t="s">
        <v>367</v>
      </c>
      <c r="F1378" s="35" t="s">
        <v>425</v>
      </c>
      <c r="G1378" s="35" t="s">
        <v>199</v>
      </c>
      <c r="H1378" s="38">
        <f t="shared" si="35"/>
        <v>-62000</v>
      </c>
      <c r="I1378" s="30">
        <f t="shared" si="34"/>
        <v>4.123711340206185</v>
      </c>
      <c r="J1378" s="23"/>
      <c r="K1378" s="121" t="s">
        <v>416</v>
      </c>
      <c r="L1378" s="23"/>
      <c r="M1378" s="2">
        <v>485</v>
      </c>
    </row>
    <row r="1379" spans="1:13" s="23" customFormat="1" ht="12.75">
      <c r="A1379" s="20"/>
      <c r="B1379" s="369">
        <v>2000</v>
      </c>
      <c r="C1379" s="1" t="s">
        <v>462</v>
      </c>
      <c r="D1379" s="1" t="s">
        <v>20</v>
      </c>
      <c r="E1379" s="1" t="s">
        <v>367</v>
      </c>
      <c r="F1379" s="35" t="s">
        <v>425</v>
      </c>
      <c r="G1379" s="35" t="s">
        <v>193</v>
      </c>
      <c r="H1379" s="38">
        <f t="shared" si="35"/>
        <v>-64000</v>
      </c>
      <c r="I1379" s="30">
        <f t="shared" si="34"/>
        <v>4.123711340206185</v>
      </c>
      <c r="K1379" s="121" t="s">
        <v>416</v>
      </c>
      <c r="M1379" s="2">
        <v>485</v>
      </c>
    </row>
    <row r="1380" spans="1:13" s="23" customFormat="1" ht="12.75">
      <c r="A1380" s="20"/>
      <c r="B1380" s="369">
        <v>2000</v>
      </c>
      <c r="C1380" s="1" t="s">
        <v>462</v>
      </c>
      <c r="D1380" s="1" t="s">
        <v>20</v>
      </c>
      <c r="E1380" s="1" t="s">
        <v>367</v>
      </c>
      <c r="F1380" s="35" t="s">
        <v>425</v>
      </c>
      <c r="G1380" s="35" t="s">
        <v>427</v>
      </c>
      <c r="H1380" s="38">
        <f t="shared" si="35"/>
        <v>-66000</v>
      </c>
      <c r="I1380" s="30">
        <f t="shared" si="34"/>
        <v>4.123711340206185</v>
      </c>
      <c r="K1380" s="121" t="s">
        <v>416</v>
      </c>
      <c r="M1380" s="2">
        <v>485</v>
      </c>
    </row>
    <row r="1381" spans="1:13" s="23" customFormat="1" ht="12.75">
      <c r="A1381" s="20"/>
      <c r="B1381" s="233">
        <v>2000</v>
      </c>
      <c r="C1381" s="42" t="s">
        <v>462</v>
      </c>
      <c r="D1381" s="42" t="s">
        <v>20</v>
      </c>
      <c r="E1381" s="42" t="s">
        <v>367</v>
      </c>
      <c r="F1381" s="108" t="s">
        <v>442</v>
      </c>
      <c r="G1381" s="40" t="s">
        <v>103</v>
      </c>
      <c r="H1381" s="38">
        <f t="shared" si="35"/>
        <v>-68000</v>
      </c>
      <c r="I1381" s="30">
        <f aca="true" t="shared" si="36" ref="I1381:I1388">+B1381/M1381</f>
        <v>4.123711340206185</v>
      </c>
      <c r="K1381" s="121" t="s">
        <v>431</v>
      </c>
      <c r="M1381" s="2">
        <v>485</v>
      </c>
    </row>
    <row r="1382" spans="1:13" s="121" customFormat="1" ht="12.75">
      <c r="A1382" s="20"/>
      <c r="B1382" s="233">
        <v>2000</v>
      </c>
      <c r="C1382" s="42" t="s">
        <v>462</v>
      </c>
      <c r="D1382" s="42" t="s">
        <v>20</v>
      </c>
      <c r="E1382" s="42" t="s">
        <v>367</v>
      </c>
      <c r="F1382" s="108" t="s">
        <v>442</v>
      </c>
      <c r="G1382" s="40" t="s">
        <v>102</v>
      </c>
      <c r="H1382" s="38">
        <f t="shared" si="35"/>
        <v>-70000</v>
      </c>
      <c r="I1382" s="30">
        <f t="shared" si="36"/>
        <v>4.123711340206185</v>
      </c>
      <c r="J1382" s="23"/>
      <c r="K1382" s="121" t="s">
        <v>431</v>
      </c>
      <c r="L1382" s="23"/>
      <c r="M1382" s="2">
        <v>485</v>
      </c>
    </row>
    <row r="1383" spans="1:13" s="23" customFormat="1" ht="12.75">
      <c r="A1383" s="20"/>
      <c r="B1383" s="369">
        <v>500</v>
      </c>
      <c r="C1383" s="107" t="s">
        <v>462</v>
      </c>
      <c r="D1383" s="42" t="s">
        <v>20</v>
      </c>
      <c r="E1383" s="107" t="s">
        <v>367</v>
      </c>
      <c r="F1383" s="108" t="s">
        <v>442</v>
      </c>
      <c r="G1383" s="108" t="s">
        <v>148</v>
      </c>
      <c r="H1383" s="38">
        <f t="shared" si="35"/>
        <v>-70500</v>
      </c>
      <c r="I1383" s="30">
        <f t="shared" si="36"/>
        <v>1.0309278350515463</v>
      </c>
      <c r="K1383" s="121" t="s">
        <v>431</v>
      </c>
      <c r="M1383" s="2">
        <v>485</v>
      </c>
    </row>
    <row r="1384" spans="1:13" s="23" customFormat="1" ht="12.75">
      <c r="A1384" s="20"/>
      <c r="B1384" s="369">
        <v>2000</v>
      </c>
      <c r="C1384" s="128" t="s">
        <v>462</v>
      </c>
      <c r="D1384" s="42" t="s">
        <v>20</v>
      </c>
      <c r="E1384" s="128" t="s">
        <v>367</v>
      </c>
      <c r="F1384" s="108" t="s">
        <v>442</v>
      </c>
      <c r="G1384" s="108" t="s">
        <v>148</v>
      </c>
      <c r="H1384" s="38">
        <f t="shared" si="35"/>
        <v>-72500</v>
      </c>
      <c r="I1384" s="30">
        <f t="shared" si="36"/>
        <v>4.123711340206185</v>
      </c>
      <c r="K1384" s="121" t="s">
        <v>431</v>
      </c>
      <c r="M1384" s="2">
        <v>485</v>
      </c>
    </row>
    <row r="1385" spans="1:13" s="23" customFormat="1" ht="12.75">
      <c r="A1385" s="20"/>
      <c r="B1385" s="369">
        <v>2000</v>
      </c>
      <c r="C1385" s="107" t="s">
        <v>462</v>
      </c>
      <c r="D1385" s="42" t="s">
        <v>20</v>
      </c>
      <c r="E1385" s="107" t="s">
        <v>367</v>
      </c>
      <c r="F1385" s="108" t="s">
        <v>442</v>
      </c>
      <c r="G1385" s="108" t="s">
        <v>149</v>
      </c>
      <c r="H1385" s="38">
        <f t="shared" si="35"/>
        <v>-74500</v>
      </c>
      <c r="I1385" s="30">
        <f t="shared" si="36"/>
        <v>4.123711340206185</v>
      </c>
      <c r="K1385" s="121" t="s">
        <v>431</v>
      </c>
      <c r="M1385" s="2">
        <v>485</v>
      </c>
    </row>
    <row r="1386" spans="1:13" s="121" customFormat="1" ht="12.75">
      <c r="A1386" s="20"/>
      <c r="B1386" s="369">
        <v>500</v>
      </c>
      <c r="C1386" s="107" t="s">
        <v>462</v>
      </c>
      <c r="D1386" s="42" t="s">
        <v>20</v>
      </c>
      <c r="E1386" s="107" t="s">
        <v>367</v>
      </c>
      <c r="F1386" s="108" t="s">
        <v>442</v>
      </c>
      <c r="G1386" s="108" t="s">
        <v>149</v>
      </c>
      <c r="H1386" s="38">
        <f t="shared" si="35"/>
        <v>-75000</v>
      </c>
      <c r="I1386" s="30">
        <f t="shared" si="36"/>
        <v>1.0309278350515463</v>
      </c>
      <c r="J1386" s="23"/>
      <c r="K1386" s="121" t="s">
        <v>431</v>
      </c>
      <c r="L1386" s="23"/>
      <c r="M1386" s="2">
        <v>485</v>
      </c>
    </row>
    <row r="1387" spans="1:13" s="23" customFormat="1" ht="12.75">
      <c r="A1387" s="20"/>
      <c r="B1387" s="233">
        <v>2000</v>
      </c>
      <c r="C1387" s="42" t="s">
        <v>462</v>
      </c>
      <c r="D1387" s="42" t="s">
        <v>20</v>
      </c>
      <c r="E1387" s="42" t="s">
        <v>367</v>
      </c>
      <c r="F1387" s="40" t="s">
        <v>442</v>
      </c>
      <c r="G1387" s="40" t="s">
        <v>230</v>
      </c>
      <c r="H1387" s="38">
        <f t="shared" si="35"/>
        <v>-77000</v>
      </c>
      <c r="I1387" s="30">
        <f t="shared" si="36"/>
        <v>4.123711340206185</v>
      </c>
      <c r="K1387" s="121" t="s">
        <v>431</v>
      </c>
      <c r="M1387" s="2">
        <v>485</v>
      </c>
    </row>
    <row r="1388" spans="1:13" s="23" customFormat="1" ht="12.75">
      <c r="A1388" s="20"/>
      <c r="B1388" s="233">
        <v>2000</v>
      </c>
      <c r="C1388" s="42" t="s">
        <v>462</v>
      </c>
      <c r="D1388" s="42" t="s">
        <v>20</v>
      </c>
      <c r="E1388" s="42" t="s">
        <v>367</v>
      </c>
      <c r="F1388" s="40" t="s">
        <v>442</v>
      </c>
      <c r="G1388" s="40" t="s">
        <v>199</v>
      </c>
      <c r="H1388" s="38">
        <f t="shared" si="35"/>
        <v>-79000</v>
      </c>
      <c r="I1388" s="30">
        <f t="shared" si="36"/>
        <v>4.123711340206185</v>
      </c>
      <c r="K1388" s="121" t="s">
        <v>431</v>
      </c>
      <c r="M1388" s="2">
        <v>485</v>
      </c>
    </row>
    <row r="1389" spans="1:13" s="124" customFormat="1" ht="12.75">
      <c r="A1389" s="111"/>
      <c r="B1389" s="374">
        <f>SUM(B1345:B1388)</f>
        <v>79000</v>
      </c>
      <c r="C1389" s="111" t="s">
        <v>462</v>
      </c>
      <c r="D1389" s="111"/>
      <c r="E1389" s="111"/>
      <c r="F1389" s="123"/>
      <c r="G1389" s="123"/>
      <c r="H1389" s="110">
        <v>0</v>
      </c>
      <c r="I1389" s="129">
        <f aca="true" t="shared" si="37" ref="I1389:I1406">+B1389/M1389</f>
        <v>162.88659793814432</v>
      </c>
      <c r="M1389" s="2">
        <v>485</v>
      </c>
    </row>
    <row r="1390" spans="1:13" s="23" customFormat="1" ht="12.75">
      <c r="A1390" s="20"/>
      <c r="B1390" s="233"/>
      <c r="C1390" s="20"/>
      <c r="D1390" s="20"/>
      <c r="E1390" s="20"/>
      <c r="F1390" s="39"/>
      <c r="G1390" s="39"/>
      <c r="H1390" s="38">
        <f t="shared" si="35"/>
        <v>0</v>
      </c>
      <c r="I1390" s="92">
        <f t="shared" si="37"/>
        <v>0</v>
      </c>
      <c r="M1390" s="2">
        <v>485</v>
      </c>
    </row>
    <row r="1391" spans="1:13" s="23" customFormat="1" ht="12.75">
      <c r="A1391" s="20"/>
      <c r="B1391" s="233"/>
      <c r="C1391" s="20"/>
      <c r="D1391" s="20"/>
      <c r="E1391" s="20"/>
      <c r="F1391" s="39"/>
      <c r="G1391" s="39"/>
      <c r="H1391" s="38">
        <f t="shared" si="35"/>
        <v>0</v>
      </c>
      <c r="I1391" s="92">
        <f t="shared" si="37"/>
        <v>0</v>
      </c>
      <c r="M1391" s="2">
        <v>485</v>
      </c>
    </row>
    <row r="1392" spans="1:13" s="23" customFormat="1" ht="12.75">
      <c r="A1392" s="20"/>
      <c r="B1392" s="233">
        <v>3000</v>
      </c>
      <c r="C1392" s="42" t="s">
        <v>464</v>
      </c>
      <c r="D1392" s="42" t="s">
        <v>20</v>
      </c>
      <c r="E1392" s="42" t="s">
        <v>463</v>
      </c>
      <c r="F1392" s="40" t="s">
        <v>465</v>
      </c>
      <c r="G1392" s="40" t="s">
        <v>66</v>
      </c>
      <c r="H1392" s="38">
        <f t="shared" si="35"/>
        <v>-3000</v>
      </c>
      <c r="I1392" s="92">
        <f t="shared" si="37"/>
        <v>6.185567010309279</v>
      </c>
      <c r="K1392" s="23" t="s">
        <v>365</v>
      </c>
      <c r="M1392" s="2">
        <v>485</v>
      </c>
    </row>
    <row r="1393" spans="1:13" s="23" customFormat="1" ht="12.75">
      <c r="A1393" s="20"/>
      <c r="B1393" s="233">
        <v>850</v>
      </c>
      <c r="C1393" s="42" t="s">
        <v>466</v>
      </c>
      <c r="D1393" s="42" t="s">
        <v>20</v>
      </c>
      <c r="E1393" s="42" t="s">
        <v>463</v>
      </c>
      <c r="F1393" s="40" t="s">
        <v>467</v>
      </c>
      <c r="G1393" s="40" t="s">
        <v>199</v>
      </c>
      <c r="H1393" s="38">
        <f t="shared" si="35"/>
        <v>-3850</v>
      </c>
      <c r="I1393" s="92">
        <f t="shared" si="37"/>
        <v>1.7525773195876289</v>
      </c>
      <c r="K1393" s="121" t="s">
        <v>365</v>
      </c>
      <c r="M1393" s="2">
        <v>485</v>
      </c>
    </row>
    <row r="1394" spans="1:13" s="23" customFormat="1" ht="12.75">
      <c r="A1394" s="20"/>
      <c r="B1394" s="233">
        <v>2250</v>
      </c>
      <c r="C1394" s="42" t="s">
        <v>468</v>
      </c>
      <c r="D1394" s="42" t="s">
        <v>20</v>
      </c>
      <c r="E1394" s="42" t="s">
        <v>463</v>
      </c>
      <c r="F1394" s="40" t="s">
        <v>469</v>
      </c>
      <c r="G1394" s="40" t="s">
        <v>66</v>
      </c>
      <c r="H1394" s="38">
        <f t="shared" si="35"/>
        <v>-6100</v>
      </c>
      <c r="I1394" s="92">
        <f t="shared" si="37"/>
        <v>4.639175257731959</v>
      </c>
      <c r="K1394" s="121" t="s">
        <v>394</v>
      </c>
      <c r="M1394" s="2">
        <v>485</v>
      </c>
    </row>
    <row r="1395" spans="1:13" s="23" customFormat="1" ht="12.75">
      <c r="A1395" s="20"/>
      <c r="B1395" s="233">
        <v>600</v>
      </c>
      <c r="C1395" s="121" t="s">
        <v>470</v>
      </c>
      <c r="D1395" s="42" t="s">
        <v>20</v>
      </c>
      <c r="E1395" s="42" t="s">
        <v>463</v>
      </c>
      <c r="F1395" s="40" t="s">
        <v>471</v>
      </c>
      <c r="G1395" s="40" t="s">
        <v>66</v>
      </c>
      <c r="H1395" s="38">
        <f t="shared" si="35"/>
        <v>-6700</v>
      </c>
      <c r="I1395" s="92">
        <f t="shared" si="37"/>
        <v>1.2371134020618557</v>
      </c>
      <c r="K1395" s="121" t="s">
        <v>394</v>
      </c>
      <c r="M1395" s="2">
        <v>485</v>
      </c>
    </row>
    <row r="1396" spans="1:13" s="23" customFormat="1" ht="12.75">
      <c r="A1396" s="20"/>
      <c r="B1396" s="233">
        <v>500</v>
      </c>
      <c r="C1396" s="42" t="s">
        <v>472</v>
      </c>
      <c r="D1396" s="42" t="s">
        <v>20</v>
      </c>
      <c r="E1396" s="42" t="s">
        <v>463</v>
      </c>
      <c r="F1396" s="40" t="s">
        <v>473</v>
      </c>
      <c r="G1396" s="40" t="s">
        <v>80</v>
      </c>
      <c r="H1396" s="38">
        <f t="shared" si="35"/>
        <v>-7200</v>
      </c>
      <c r="I1396" s="92">
        <f t="shared" si="37"/>
        <v>1.0309278350515463</v>
      </c>
      <c r="K1396" s="121" t="s">
        <v>394</v>
      </c>
      <c r="M1396" s="2">
        <v>485</v>
      </c>
    </row>
    <row r="1397" spans="1:13" s="23" customFormat="1" ht="12.75">
      <c r="A1397" s="20"/>
      <c r="B1397" s="233">
        <v>150</v>
      </c>
      <c r="C1397" s="42" t="s">
        <v>474</v>
      </c>
      <c r="D1397" s="42" t="s">
        <v>20</v>
      </c>
      <c r="E1397" s="42" t="s">
        <v>463</v>
      </c>
      <c r="F1397" s="40" t="s">
        <v>475</v>
      </c>
      <c r="G1397" s="40" t="s">
        <v>103</v>
      </c>
      <c r="H1397" s="38">
        <f t="shared" si="35"/>
        <v>-7350</v>
      </c>
      <c r="I1397" s="92">
        <f t="shared" si="37"/>
        <v>0.30927835051546393</v>
      </c>
      <c r="K1397" s="121" t="s">
        <v>394</v>
      </c>
      <c r="M1397" s="2">
        <v>485</v>
      </c>
    </row>
    <row r="1398" spans="1:13" s="23" customFormat="1" ht="12.75">
      <c r="A1398" s="20"/>
      <c r="B1398" s="233">
        <v>600</v>
      </c>
      <c r="C1398" s="42" t="s">
        <v>476</v>
      </c>
      <c r="D1398" s="20" t="s">
        <v>20</v>
      </c>
      <c r="E1398" s="20" t="s">
        <v>463</v>
      </c>
      <c r="F1398" s="35" t="s">
        <v>477</v>
      </c>
      <c r="G1398" s="39" t="s">
        <v>38</v>
      </c>
      <c r="H1398" s="38">
        <f t="shared" si="35"/>
        <v>-7950</v>
      </c>
      <c r="I1398" s="92">
        <f t="shared" si="37"/>
        <v>1.2371134020618557</v>
      </c>
      <c r="K1398" s="121" t="s">
        <v>416</v>
      </c>
      <c r="M1398" s="2">
        <v>485</v>
      </c>
    </row>
    <row r="1399" spans="1:13" s="23" customFormat="1" ht="12.75">
      <c r="A1399" s="20"/>
      <c r="B1399" s="369">
        <v>325</v>
      </c>
      <c r="C1399" s="107" t="s">
        <v>478</v>
      </c>
      <c r="D1399" s="1" t="s">
        <v>20</v>
      </c>
      <c r="E1399" s="1" t="s">
        <v>463</v>
      </c>
      <c r="F1399" s="35" t="s">
        <v>479</v>
      </c>
      <c r="G1399" s="35" t="s">
        <v>111</v>
      </c>
      <c r="H1399" s="38">
        <f t="shared" si="35"/>
        <v>-8275</v>
      </c>
      <c r="I1399" s="92">
        <f t="shared" si="37"/>
        <v>0.6701030927835051</v>
      </c>
      <c r="K1399" s="121" t="s">
        <v>416</v>
      </c>
      <c r="M1399" s="2">
        <v>485</v>
      </c>
    </row>
    <row r="1400" spans="1:13" s="115" customFormat="1" ht="12.75">
      <c r="A1400" s="109"/>
      <c r="B1400" s="374">
        <f>SUM(B1392:B1399)</f>
        <v>8275</v>
      </c>
      <c r="C1400" s="109"/>
      <c r="D1400" s="109"/>
      <c r="E1400" s="111" t="s">
        <v>463</v>
      </c>
      <c r="F1400" s="112"/>
      <c r="G1400" s="112"/>
      <c r="H1400" s="113">
        <v>0</v>
      </c>
      <c r="I1400" s="114">
        <f t="shared" si="37"/>
        <v>17.061855670103093</v>
      </c>
      <c r="M1400" s="2">
        <v>485</v>
      </c>
    </row>
    <row r="1401" spans="1:13" s="23" customFormat="1" ht="12.75">
      <c r="A1401" s="20"/>
      <c r="B1401" s="233"/>
      <c r="C1401" s="20"/>
      <c r="D1401" s="20"/>
      <c r="E1401" s="20"/>
      <c r="F1401" s="39"/>
      <c r="G1401" s="39"/>
      <c r="H1401" s="38">
        <f t="shared" si="35"/>
        <v>0</v>
      </c>
      <c r="I1401" s="92">
        <f t="shared" si="37"/>
        <v>0</v>
      </c>
      <c r="M1401" s="2">
        <v>485</v>
      </c>
    </row>
    <row r="1402" spans="1:13" s="23" customFormat="1" ht="12.75">
      <c r="A1402" s="20"/>
      <c r="B1402" s="233"/>
      <c r="C1402" s="20"/>
      <c r="D1402" s="20"/>
      <c r="E1402" s="20"/>
      <c r="F1402" s="39"/>
      <c r="G1402" s="39"/>
      <c r="H1402" s="38">
        <f t="shared" si="35"/>
        <v>0</v>
      </c>
      <c r="I1402" s="92">
        <f t="shared" si="37"/>
        <v>0</v>
      </c>
      <c r="M1402" s="2">
        <v>485</v>
      </c>
    </row>
    <row r="1403" spans="1:13" s="23" customFormat="1" ht="12.75">
      <c r="A1403" s="20"/>
      <c r="B1403" s="369">
        <v>1000</v>
      </c>
      <c r="C1403" s="20" t="s">
        <v>480</v>
      </c>
      <c r="D1403" s="20" t="s">
        <v>20</v>
      </c>
      <c r="E1403" s="107" t="s">
        <v>481</v>
      </c>
      <c r="F1403" s="35" t="s">
        <v>482</v>
      </c>
      <c r="G1403" s="35" t="s">
        <v>45</v>
      </c>
      <c r="H1403" s="8">
        <f t="shared" si="35"/>
        <v>-1000</v>
      </c>
      <c r="I1403" s="30">
        <f t="shared" si="37"/>
        <v>2.0618556701030926</v>
      </c>
      <c r="K1403" s="121" t="s">
        <v>416</v>
      </c>
      <c r="M1403" s="2">
        <v>485</v>
      </c>
    </row>
    <row r="1404" spans="1:13" s="115" customFormat="1" ht="12.75">
      <c r="A1404" s="109"/>
      <c r="B1404" s="374">
        <f>SUM(B1403)</f>
        <v>1000</v>
      </c>
      <c r="C1404" s="111" t="s">
        <v>480</v>
      </c>
      <c r="D1404" s="109"/>
      <c r="E1404" s="109"/>
      <c r="F1404" s="112"/>
      <c r="G1404" s="112"/>
      <c r="H1404" s="113">
        <v>0</v>
      </c>
      <c r="I1404" s="114">
        <f t="shared" si="37"/>
        <v>2.0618556701030926</v>
      </c>
      <c r="M1404" s="2">
        <v>485</v>
      </c>
    </row>
    <row r="1405" spans="1:13" s="23" customFormat="1" ht="12.75">
      <c r="A1405" s="20"/>
      <c r="B1405" s="41"/>
      <c r="C1405" s="20"/>
      <c r="D1405" s="20"/>
      <c r="E1405" s="20"/>
      <c r="F1405" s="39"/>
      <c r="G1405" s="39"/>
      <c r="H1405" s="38">
        <f t="shared" si="35"/>
        <v>0</v>
      </c>
      <c r="I1405" s="92">
        <f t="shared" si="37"/>
        <v>0</v>
      </c>
      <c r="M1405" s="2">
        <v>485</v>
      </c>
    </row>
    <row r="1406" spans="1:13" s="23" customFormat="1" ht="12.75">
      <c r="A1406" s="20"/>
      <c r="B1406" s="41"/>
      <c r="C1406" s="20"/>
      <c r="D1406" s="20"/>
      <c r="E1406" s="20"/>
      <c r="F1406" s="39"/>
      <c r="G1406" s="39"/>
      <c r="H1406" s="38">
        <f t="shared" si="35"/>
        <v>0</v>
      </c>
      <c r="I1406" s="92">
        <f t="shared" si="37"/>
        <v>0</v>
      </c>
      <c r="M1406" s="2">
        <v>485</v>
      </c>
    </row>
    <row r="1407" spans="1:13" ht="12.75">
      <c r="A1407" s="20"/>
      <c r="B1407" s="440">
        <v>130000</v>
      </c>
      <c r="C1407" s="107" t="s">
        <v>483</v>
      </c>
      <c r="D1407" s="107" t="s">
        <v>20</v>
      </c>
      <c r="E1407" s="107" t="s">
        <v>484</v>
      </c>
      <c r="F1407" s="108" t="s">
        <v>485</v>
      </c>
      <c r="G1407" s="108" t="s">
        <v>199</v>
      </c>
      <c r="H1407" s="38">
        <f aca="true" t="shared" si="38" ref="H1407:H1414">H1406-B1407</f>
        <v>-130000</v>
      </c>
      <c r="I1407" s="92">
        <f aca="true" t="shared" si="39" ref="I1407:I1413">+B1407/M1407</f>
        <v>268.0412371134021</v>
      </c>
      <c r="J1407" s="23"/>
      <c r="K1407" s="121" t="s">
        <v>360</v>
      </c>
      <c r="L1407" s="23"/>
      <c r="M1407" s="2">
        <v>485</v>
      </c>
    </row>
    <row r="1408" spans="1:13" s="23" customFormat="1" ht="12.75">
      <c r="A1408" s="20"/>
      <c r="B1408" s="442">
        <v>40000</v>
      </c>
      <c r="C1408" s="42" t="s">
        <v>486</v>
      </c>
      <c r="D1408" s="42" t="s">
        <v>20</v>
      </c>
      <c r="E1408" s="42" t="s">
        <v>487</v>
      </c>
      <c r="F1408" s="40" t="s">
        <v>488</v>
      </c>
      <c r="G1408" s="40" t="s">
        <v>148</v>
      </c>
      <c r="H1408" s="38">
        <f t="shared" si="38"/>
        <v>-170000</v>
      </c>
      <c r="I1408" s="92">
        <f t="shared" si="39"/>
        <v>82.47422680412372</v>
      </c>
      <c r="K1408" s="121" t="s">
        <v>365</v>
      </c>
      <c r="M1408" s="2">
        <v>485</v>
      </c>
    </row>
    <row r="1409" spans="1:13" s="23" customFormat="1" ht="12.75">
      <c r="A1409" s="20"/>
      <c r="B1409" s="444">
        <v>50000</v>
      </c>
      <c r="C1409" s="42" t="s">
        <v>486</v>
      </c>
      <c r="D1409" s="42" t="s">
        <v>20</v>
      </c>
      <c r="E1409" s="42" t="s">
        <v>489</v>
      </c>
      <c r="F1409" s="122" t="s">
        <v>490</v>
      </c>
      <c r="G1409" s="40" t="s">
        <v>80</v>
      </c>
      <c r="H1409" s="38">
        <f t="shared" si="38"/>
        <v>-220000</v>
      </c>
      <c r="I1409" s="92">
        <f t="shared" si="39"/>
        <v>103.09278350515464</v>
      </c>
      <c r="K1409" s="121" t="s">
        <v>394</v>
      </c>
      <c r="M1409" s="2">
        <v>485</v>
      </c>
    </row>
    <row r="1410" spans="1:13" s="23" customFormat="1" ht="12.75">
      <c r="A1410" s="20"/>
      <c r="B1410" s="444">
        <v>20000</v>
      </c>
      <c r="C1410" s="42" t="s">
        <v>486</v>
      </c>
      <c r="D1410" s="42" t="s">
        <v>20</v>
      </c>
      <c r="E1410" s="42" t="s">
        <v>491</v>
      </c>
      <c r="F1410" s="40" t="s">
        <v>492</v>
      </c>
      <c r="G1410" s="40" t="s">
        <v>149</v>
      </c>
      <c r="H1410" s="38">
        <f t="shared" si="38"/>
        <v>-240000</v>
      </c>
      <c r="I1410" s="92">
        <f t="shared" si="39"/>
        <v>41.23711340206186</v>
      </c>
      <c r="K1410" s="121" t="s">
        <v>394</v>
      </c>
      <c r="M1410" s="2">
        <v>485</v>
      </c>
    </row>
    <row r="1411" spans="1:13" s="23" customFormat="1" ht="12.75">
      <c r="A1411" s="20"/>
      <c r="B1411" s="440">
        <v>50000</v>
      </c>
      <c r="C1411" s="107" t="s">
        <v>486</v>
      </c>
      <c r="D1411" s="107" t="s">
        <v>20</v>
      </c>
      <c r="E1411" s="107" t="s">
        <v>487</v>
      </c>
      <c r="F1411" s="108" t="s">
        <v>493</v>
      </c>
      <c r="G1411" s="108" t="s">
        <v>230</v>
      </c>
      <c r="H1411" s="38">
        <f t="shared" si="38"/>
        <v>-290000</v>
      </c>
      <c r="I1411" s="92">
        <f t="shared" si="39"/>
        <v>103.09278350515464</v>
      </c>
      <c r="K1411" s="121" t="s">
        <v>416</v>
      </c>
      <c r="M1411" s="2">
        <v>485</v>
      </c>
    </row>
    <row r="1412" spans="1:13" s="115" customFormat="1" ht="12.75">
      <c r="A1412" s="109"/>
      <c r="B1412" s="445">
        <f>SUM(B1407:B1411)</f>
        <v>290000</v>
      </c>
      <c r="C1412" s="111" t="s">
        <v>483</v>
      </c>
      <c r="D1412" s="109"/>
      <c r="E1412" s="109"/>
      <c r="F1412" s="112"/>
      <c r="G1412" s="112"/>
      <c r="H1412" s="113">
        <v>0</v>
      </c>
      <c r="I1412" s="114">
        <f t="shared" si="39"/>
        <v>597.9381443298969</v>
      </c>
      <c r="M1412" s="2">
        <v>485</v>
      </c>
    </row>
    <row r="1413" spans="2:13" ht="12.75">
      <c r="B1413" s="50"/>
      <c r="H1413" s="38">
        <f t="shared" si="38"/>
        <v>0</v>
      </c>
      <c r="I1413" s="92">
        <f t="shared" si="39"/>
        <v>0</v>
      </c>
      <c r="M1413" s="2">
        <v>485</v>
      </c>
    </row>
    <row r="1414" spans="2:13" ht="12.75">
      <c r="B1414" s="50"/>
      <c r="H1414" s="38">
        <f t="shared" si="38"/>
        <v>0</v>
      </c>
      <c r="I1414" s="92">
        <f aca="true" t="shared" si="40" ref="I1414:I1430">+B1414/M1414</f>
        <v>0</v>
      </c>
      <c r="M1414" s="2">
        <v>485</v>
      </c>
    </row>
    <row r="1415" spans="1:13" s="88" customFormat="1" ht="12.75">
      <c r="A1415" s="20"/>
      <c r="B1415" s="233">
        <v>140000</v>
      </c>
      <c r="C1415" s="107" t="s">
        <v>494</v>
      </c>
      <c r="D1415" s="1" t="s">
        <v>20</v>
      </c>
      <c r="E1415" s="20" t="s">
        <v>266</v>
      </c>
      <c r="F1415" s="99" t="s">
        <v>238</v>
      </c>
      <c r="G1415" s="39" t="s">
        <v>495</v>
      </c>
      <c r="H1415" s="38">
        <f aca="true" t="shared" si="41" ref="H1415:H1422">H1414-B1415</f>
        <v>-140000</v>
      </c>
      <c r="I1415" s="30">
        <f t="shared" si="40"/>
        <v>288.659793814433</v>
      </c>
      <c r="J1415"/>
      <c r="K1415"/>
      <c r="L1415"/>
      <c r="M1415" s="2">
        <v>485</v>
      </c>
    </row>
    <row r="1416" spans="1:13" s="88" customFormat="1" ht="12.75">
      <c r="A1416" s="20"/>
      <c r="B1416" s="233">
        <v>18130</v>
      </c>
      <c r="C1416" s="107" t="s">
        <v>494</v>
      </c>
      <c r="D1416" s="1" t="s">
        <v>20</v>
      </c>
      <c r="E1416" s="20" t="s">
        <v>239</v>
      </c>
      <c r="F1416" s="99"/>
      <c r="G1416" s="39" t="s">
        <v>495</v>
      </c>
      <c r="H1416" s="38">
        <f t="shared" si="41"/>
        <v>-158130</v>
      </c>
      <c r="I1416" s="30">
        <f t="shared" si="40"/>
        <v>37.381443298969074</v>
      </c>
      <c r="J1416"/>
      <c r="K1416"/>
      <c r="L1416"/>
      <c r="M1416" s="2">
        <v>485</v>
      </c>
    </row>
    <row r="1417" spans="1:13" ht="12.75">
      <c r="A1417" s="20"/>
      <c r="B1417" s="233">
        <v>220000</v>
      </c>
      <c r="C1417" s="42" t="s">
        <v>496</v>
      </c>
      <c r="D1417" s="1" t="s">
        <v>20</v>
      </c>
      <c r="E1417" s="20"/>
      <c r="F1417" s="99" t="s">
        <v>238</v>
      </c>
      <c r="G1417" s="39" t="s">
        <v>495</v>
      </c>
      <c r="H1417" s="38">
        <f t="shared" si="41"/>
        <v>-378130</v>
      </c>
      <c r="I1417" s="30">
        <f t="shared" si="40"/>
        <v>453.6082474226804</v>
      </c>
      <c r="M1417" s="2">
        <v>485</v>
      </c>
    </row>
    <row r="1418" spans="1:13" ht="12.75">
      <c r="A1418" s="20"/>
      <c r="B1418" s="233">
        <v>28490</v>
      </c>
      <c r="C1418" s="42" t="s">
        <v>496</v>
      </c>
      <c r="D1418" s="1" t="s">
        <v>20</v>
      </c>
      <c r="E1418" s="20" t="s">
        <v>239</v>
      </c>
      <c r="F1418" s="99"/>
      <c r="G1418" s="39" t="s">
        <v>495</v>
      </c>
      <c r="H1418" s="38">
        <f t="shared" si="41"/>
        <v>-406620</v>
      </c>
      <c r="I1418" s="30">
        <f t="shared" si="40"/>
        <v>58.74226804123711</v>
      </c>
      <c r="M1418" s="2">
        <v>485</v>
      </c>
    </row>
    <row r="1419" spans="1:13" s="23" customFormat="1" ht="12.75">
      <c r="A1419" s="20"/>
      <c r="B1419" s="233">
        <v>220000</v>
      </c>
      <c r="C1419" s="130" t="s">
        <v>497</v>
      </c>
      <c r="D1419" s="20" t="s">
        <v>20</v>
      </c>
      <c r="E1419" s="20"/>
      <c r="F1419" s="99"/>
      <c r="G1419" s="39" t="s">
        <v>495</v>
      </c>
      <c r="H1419" s="38">
        <f t="shared" si="41"/>
        <v>-626620</v>
      </c>
      <c r="I1419" s="92">
        <f t="shared" si="40"/>
        <v>453.6082474226804</v>
      </c>
      <c r="M1419" s="2">
        <v>485</v>
      </c>
    </row>
    <row r="1420" spans="1:13" s="88" customFormat="1" ht="12.75">
      <c r="A1420" s="20"/>
      <c r="B1420" s="233">
        <v>25900</v>
      </c>
      <c r="C1420" s="130" t="s">
        <v>497</v>
      </c>
      <c r="D1420" s="1" t="s">
        <v>20</v>
      </c>
      <c r="E1420" s="20" t="s">
        <v>239</v>
      </c>
      <c r="F1420" s="99"/>
      <c r="G1420" s="39" t="s">
        <v>495</v>
      </c>
      <c r="H1420" s="38">
        <f t="shared" si="41"/>
        <v>-652520</v>
      </c>
      <c r="I1420" s="30">
        <f t="shared" si="40"/>
        <v>53.402061855670105</v>
      </c>
      <c r="J1420"/>
      <c r="K1420"/>
      <c r="L1420"/>
      <c r="M1420" s="2">
        <v>485</v>
      </c>
    </row>
    <row r="1421" spans="1:13" s="88" customFormat="1" ht="12.75">
      <c r="A1421" s="20"/>
      <c r="B1421" s="433">
        <v>130000</v>
      </c>
      <c r="C1421" s="42" t="s">
        <v>318</v>
      </c>
      <c r="D1421" s="1" t="s">
        <v>20</v>
      </c>
      <c r="E1421" s="20"/>
      <c r="F1421" s="99"/>
      <c r="G1421" s="39" t="s">
        <v>495</v>
      </c>
      <c r="H1421" s="38">
        <f t="shared" si="41"/>
        <v>-782520</v>
      </c>
      <c r="I1421" s="30">
        <f t="shared" si="40"/>
        <v>268.0412371134021</v>
      </c>
      <c r="J1421"/>
      <c r="K1421"/>
      <c r="L1421"/>
      <c r="M1421" s="2">
        <v>485</v>
      </c>
    </row>
    <row r="1422" spans="1:13" s="88" customFormat="1" ht="12.75">
      <c r="A1422" s="20"/>
      <c r="B1422" s="433">
        <v>70000</v>
      </c>
      <c r="C1422" s="42" t="s">
        <v>336</v>
      </c>
      <c r="D1422" s="1" t="s">
        <v>20</v>
      </c>
      <c r="E1422" s="20"/>
      <c r="F1422" s="99"/>
      <c r="G1422" s="39" t="s">
        <v>495</v>
      </c>
      <c r="H1422" s="38">
        <f t="shared" si="41"/>
        <v>-852520</v>
      </c>
      <c r="I1422" s="30">
        <f t="shared" si="40"/>
        <v>144.3298969072165</v>
      </c>
      <c r="J1422"/>
      <c r="K1422"/>
      <c r="L1422"/>
      <c r="M1422" s="2">
        <v>485</v>
      </c>
    </row>
    <row r="1423" spans="1:13" ht="12.75">
      <c r="A1423" s="19"/>
      <c r="B1423" s="368">
        <f>SUM(B1415:B1422)</f>
        <v>852520</v>
      </c>
      <c r="C1423" s="19" t="s">
        <v>498</v>
      </c>
      <c r="D1423" s="19"/>
      <c r="E1423" s="19"/>
      <c r="F1423" s="90"/>
      <c r="G1423" s="26"/>
      <c r="H1423" s="89">
        <v>0</v>
      </c>
      <c r="I1423" s="87">
        <f>+B1423/M1423</f>
        <v>1757.7731958762886</v>
      </c>
      <c r="J1423" s="88"/>
      <c r="K1423" s="88"/>
      <c r="L1423" s="88"/>
      <c r="M1423" s="2">
        <v>485</v>
      </c>
    </row>
    <row r="1424" spans="1:13" s="23" customFormat="1" ht="12.75">
      <c r="A1424" s="20"/>
      <c r="B1424" s="41"/>
      <c r="C1424" s="20"/>
      <c r="D1424" s="20"/>
      <c r="E1424" s="20"/>
      <c r="F1424" s="91"/>
      <c r="G1424" s="39"/>
      <c r="H1424" s="38">
        <f>H1423-B1424</f>
        <v>0</v>
      </c>
      <c r="I1424" s="92">
        <f t="shared" si="40"/>
        <v>0</v>
      </c>
      <c r="M1424" s="2">
        <v>485</v>
      </c>
    </row>
    <row r="1425" spans="1:13" s="23" customFormat="1" ht="12.75">
      <c r="A1425" s="20"/>
      <c r="B1425" s="41"/>
      <c r="C1425" s="20"/>
      <c r="D1425" s="20"/>
      <c r="E1425" s="20"/>
      <c r="F1425" s="91"/>
      <c r="G1425" s="39"/>
      <c r="H1425" s="38">
        <f>H1424-B1425</f>
        <v>0</v>
      </c>
      <c r="I1425" s="92">
        <f t="shared" si="40"/>
        <v>0</v>
      </c>
      <c r="M1425" s="2">
        <v>485</v>
      </c>
    </row>
    <row r="1426" spans="2:13" ht="12.75">
      <c r="B1426" s="50"/>
      <c r="H1426" s="38">
        <f>H1425-B1426</f>
        <v>0</v>
      </c>
      <c r="I1426" s="30">
        <f t="shared" si="40"/>
        <v>0</v>
      </c>
      <c r="M1426" s="2">
        <v>485</v>
      </c>
    </row>
    <row r="1427" spans="4:13" ht="12.75">
      <c r="D1427" s="20"/>
      <c r="H1427" s="38">
        <f>H1426-B1427</f>
        <v>0</v>
      </c>
      <c r="I1427" s="30">
        <f t="shared" si="40"/>
        <v>0</v>
      </c>
      <c r="M1427" s="2">
        <v>485</v>
      </c>
    </row>
    <row r="1428" spans="1:13" ht="13.5" thickBot="1">
      <c r="A1428" s="69"/>
      <c r="B1428" s="70">
        <f>+B1497+B1503+B1618+B1623+B1671+B1691+B1699</f>
        <v>1169100</v>
      </c>
      <c r="C1428" s="72"/>
      <c r="D1428" s="104" t="s">
        <v>21</v>
      </c>
      <c r="E1428" s="69"/>
      <c r="F1428" s="105"/>
      <c r="G1428" s="106"/>
      <c r="H1428" s="75"/>
      <c r="I1428" s="76">
        <f t="shared" si="40"/>
        <v>2410.5154639175257</v>
      </c>
      <c r="J1428" s="77"/>
      <c r="K1428" s="77"/>
      <c r="L1428" s="77"/>
      <c r="M1428" s="2">
        <v>485</v>
      </c>
    </row>
    <row r="1429" spans="2:13" ht="12.75">
      <c r="B1429" s="41"/>
      <c r="C1429" s="42"/>
      <c r="D1429" s="20"/>
      <c r="E1429" s="42"/>
      <c r="G1429" s="40"/>
      <c r="H1429" s="8">
        <f>H1428-B1429</f>
        <v>0</v>
      </c>
      <c r="I1429" s="30">
        <f t="shared" si="40"/>
        <v>0</v>
      </c>
      <c r="M1429" s="2">
        <v>485</v>
      </c>
    </row>
    <row r="1430" spans="2:13" ht="12.75">
      <c r="B1430" s="43"/>
      <c r="C1430" s="20"/>
      <c r="D1430" s="20"/>
      <c r="E1430" s="44"/>
      <c r="G1430" s="45"/>
      <c r="H1430" s="8">
        <f>H1429-B1430</f>
        <v>0</v>
      </c>
      <c r="I1430" s="30">
        <f t="shared" si="40"/>
        <v>0</v>
      </c>
      <c r="M1430" s="2">
        <v>485</v>
      </c>
    </row>
    <row r="1431" spans="2:13" ht="12.75">
      <c r="B1431" s="371">
        <v>2500</v>
      </c>
      <c r="C1431" s="20" t="s">
        <v>33</v>
      </c>
      <c r="D1431" s="20" t="s">
        <v>21</v>
      </c>
      <c r="E1431" s="1" t="s">
        <v>499</v>
      </c>
      <c r="F1431" s="54" t="s">
        <v>500</v>
      </c>
      <c r="G1431" s="35" t="s">
        <v>208</v>
      </c>
      <c r="H1431" s="8">
        <f aca="true" t="shared" si="42" ref="H1431:H1494">H1430-B1431</f>
        <v>-2500</v>
      </c>
      <c r="I1431" s="30">
        <f aca="true" t="shared" si="43" ref="I1431:I1494">+B1431/M1431</f>
        <v>5.154639175257732</v>
      </c>
      <c r="K1431" t="s">
        <v>33</v>
      </c>
      <c r="M1431" s="2">
        <v>485</v>
      </c>
    </row>
    <row r="1432" spans="1:13" s="23" customFormat="1" ht="12.75">
      <c r="A1432" s="1"/>
      <c r="B1432" s="371">
        <v>2500</v>
      </c>
      <c r="C1432" s="20" t="s">
        <v>33</v>
      </c>
      <c r="D1432" s="20" t="s">
        <v>21</v>
      </c>
      <c r="E1432" s="1" t="s">
        <v>499</v>
      </c>
      <c r="F1432" s="54" t="s">
        <v>501</v>
      </c>
      <c r="G1432" s="35" t="s">
        <v>210</v>
      </c>
      <c r="H1432" s="8">
        <f t="shared" si="42"/>
        <v>-5000</v>
      </c>
      <c r="I1432" s="30">
        <f t="shared" si="43"/>
        <v>5.154639175257732</v>
      </c>
      <c r="J1432"/>
      <c r="K1432" t="s">
        <v>33</v>
      </c>
      <c r="L1432"/>
      <c r="M1432" s="2">
        <v>485</v>
      </c>
    </row>
    <row r="1433" spans="2:13" ht="12.75">
      <c r="B1433" s="371">
        <v>2500</v>
      </c>
      <c r="C1433" s="20" t="s">
        <v>33</v>
      </c>
      <c r="D1433" s="20" t="s">
        <v>21</v>
      </c>
      <c r="E1433" s="1" t="s">
        <v>499</v>
      </c>
      <c r="F1433" s="54" t="s">
        <v>502</v>
      </c>
      <c r="G1433" s="35" t="s">
        <v>38</v>
      </c>
      <c r="H1433" s="8">
        <f t="shared" si="42"/>
        <v>-7500</v>
      </c>
      <c r="I1433" s="30">
        <f t="shared" si="43"/>
        <v>5.154639175257732</v>
      </c>
      <c r="K1433" t="s">
        <v>33</v>
      </c>
      <c r="M1433" s="2">
        <v>485</v>
      </c>
    </row>
    <row r="1434" spans="2:13" ht="12.75">
      <c r="B1434" s="371">
        <v>2500</v>
      </c>
      <c r="C1434" s="20" t="s">
        <v>33</v>
      </c>
      <c r="D1434" s="20" t="s">
        <v>21</v>
      </c>
      <c r="E1434" s="1" t="s">
        <v>499</v>
      </c>
      <c r="F1434" s="54" t="s">
        <v>503</v>
      </c>
      <c r="G1434" s="35" t="s">
        <v>50</v>
      </c>
      <c r="H1434" s="8">
        <f t="shared" si="42"/>
        <v>-10000</v>
      </c>
      <c r="I1434" s="30">
        <f t="shared" si="43"/>
        <v>5.154639175257732</v>
      </c>
      <c r="K1434" t="s">
        <v>33</v>
      </c>
      <c r="M1434" s="2">
        <v>485</v>
      </c>
    </row>
    <row r="1435" spans="2:13" ht="12.75">
      <c r="B1435" s="371">
        <v>2500</v>
      </c>
      <c r="C1435" s="20" t="s">
        <v>33</v>
      </c>
      <c r="D1435" s="20" t="s">
        <v>21</v>
      </c>
      <c r="E1435" s="1" t="s">
        <v>499</v>
      </c>
      <c r="F1435" s="54" t="s">
        <v>504</v>
      </c>
      <c r="G1435" s="35" t="s">
        <v>215</v>
      </c>
      <c r="H1435" s="8">
        <f t="shared" si="42"/>
        <v>-12500</v>
      </c>
      <c r="I1435" s="30">
        <f t="shared" si="43"/>
        <v>5.154639175257732</v>
      </c>
      <c r="K1435" t="s">
        <v>33</v>
      </c>
      <c r="M1435" s="2">
        <v>485</v>
      </c>
    </row>
    <row r="1436" spans="2:14" ht="12.75">
      <c r="B1436" s="371">
        <v>2500</v>
      </c>
      <c r="C1436" s="20" t="s">
        <v>33</v>
      </c>
      <c r="D1436" s="20" t="s">
        <v>21</v>
      </c>
      <c r="E1436" s="1" t="s">
        <v>499</v>
      </c>
      <c r="F1436" s="54" t="s">
        <v>505</v>
      </c>
      <c r="G1436" s="35" t="s">
        <v>76</v>
      </c>
      <c r="H1436" s="8">
        <f t="shared" si="42"/>
        <v>-15000</v>
      </c>
      <c r="I1436" s="30">
        <f t="shared" si="43"/>
        <v>5.154639175257732</v>
      </c>
      <c r="K1436" t="s">
        <v>33</v>
      </c>
      <c r="M1436" s="2">
        <v>485</v>
      </c>
      <c r="N1436" s="48"/>
    </row>
    <row r="1437" spans="2:13" ht="12.75">
      <c r="B1437" s="371">
        <v>2500</v>
      </c>
      <c r="C1437" s="20" t="s">
        <v>33</v>
      </c>
      <c r="D1437" s="1" t="s">
        <v>21</v>
      </c>
      <c r="E1437" s="1" t="s">
        <v>499</v>
      </c>
      <c r="F1437" s="54" t="s">
        <v>506</v>
      </c>
      <c r="G1437" s="35" t="s">
        <v>78</v>
      </c>
      <c r="H1437" s="8">
        <f t="shared" si="42"/>
        <v>-17500</v>
      </c>
      <c r="I1437" s="30">
        <f t="shared" si="43"/>
        <v>5.154639175257732</v>
      </c>
      <c r="K1437" t="s">
        <v>33</v>
      </c>
      <c r="M1437" s="2">
        <v>485</v>
      </c>
    </row>
    <row r="1438" spans="2:13" ht="12.75">
      <c r="B1438" s="371">
        <v>2500</v>
      </c>
      <c r="C1438" s="20" t="s">
        <v>33</v>
      </c>
      <c r="D1438" s="1" t="s">
        <v>21</v>
      </c>
      <c r="E1438" s="1" t="s">
        <v>499</v>
      </c>
      <c r="F1438" s="54" t="s">
        <v>507</v>
      </c>
      <c r="G1438" s="35" t="s">
        <v>80</v>
      </c>
      <c r="H1438" s="8">
        <f t="shared" si="42"/>
        <v>-20000</v>
      </c>
      <c r="I1438" s="30">
        <f t="shared" si="43"/>
        <v>5.154639175257732</v>
      </c>
      <c r="K1438" t="s">
        <v>33</v>
      </c>
      <c r="M1438" s="2">
        <v>485</v>
      </c>
    </row>
    <row r="1439" spans="2:13" ht="12.75">
      <c r="B1439" s="371">
        <v>2500</v>
      </c>
      <c r="C1439" s="20" t="s">
        <v>33</v>
      </c>
      <c r="D1439" s="1" t="s">
        <v>21</v>
      </c>
      <c r="E1439" s="1" t="s">
        <v>499</v>
      </c>
      <c r="F1439" s="54" t="s">
        <v>508</v>
      </c>
      <c r="G1439" s="35" t="s">
        <v>103</v>
      </c>
      <c r="H1439" s="8">
        <f t="shared" si="42"/>
        <v>-22500</v>
      </c>
      <c r="I1439" s="30">
        <f t="shared" si="43"/>
        <v>5.154639175257732</v>
      </c>
      <c r="K1439" t="s">
        <v>33</v>
      </c>
      <c r="M1439" s="2">
        <v>485</v>
      </c>
    </row>
    <row r="1440" spans="2:13" ht="12.75">
      <c r="B1440" s="371">
        <v>2500</v>
      </c>
      <c r="C1440" s="20" t="s">
        <v>33</v>
      </c>
      <c r="D1440" s="1" t="s">
        <v>21</v>
      </c>
      <c r="E1440" s="1" t="s">
        <v>499</v>
      </c>
      <c r="F1440" s="54" t="s">
        <v>509</v>
      </c>
      <c r="G1440" s="35" t="s">
        <v>102</v>
      </c>
      <c r="H1440" s="8">
        <f t="shared" si="42"/>
        <v>-25000</v>
      </c>
      <c r="I1440" s="30">
        <f t="shared" si="43"/>
        <v>5.154639175257732</v>
      </c>
      <c r="K1440" t="s">
        <v>33</v>
      </c>
      <c r="M1440" s="2">
        <v>485</v>
      </c>
    </row>
    <row r="1441" spans="2:13" ht="12.75">
      <c r="B1441" s="371">
        <v>2500</v>
      </c>
      <c r="C1441" s="20" t="s">
        <v>33</v>
      </c>
      <c r="D1441" s="1" t="s">
        <v>21</v>
      </c>
      <c r="E1441" s="1" t="s">
        <v>499</v>
      </c>
      <c r="F1441" s="54" t="s">
        <v>510</v>
      </c>
      <c r="G1441" s="35" t="s">
        <v>102</v>
      </c>
      <c r="H1441" s="8">
        <f t="shared" si="42"/>
        <v>-27500</v>
      </c>
      <c r="I1441" s="30">
        <f t="shared" si="43"/>
        <v>5.154639175257732</v>
      </c>
      <c r="K1441" t="s">
        <v>33</v>
      </c>
      <c r="M1441" s="2">
        <v>485</v>
      </c>
    </row>
    <row r="1442" spans="2:13" ht="12.75">
      <c r="B1442" s="371">
        <v>5000</v>
      </c>
      <c r="C1442" s="20" t="s">
        <v>33</v>
      </c>
      <c r="D1442" s="1" t="s">
        <v>21</v>
      </c>
      <c r="E1442" s="1" t="s">
        <v>499</v>
      </c>
      <c r="F1442" s="54" t="s">
        <v>511</v>
      </c>
      <c r="G1442" s="35" t="s">
        <v>123</v>
      </c>
      <c r="H1442" s="8">
        <f t="shared" si="42"/>
        <v>-32500</v>
      </c>
      <c r="I1442" s="30">
        <f>+B1442/M1442</f>
        <v>10.309278350515465</v>
      </c>
      <c r="K1442" t="s">
        <v>33</v>
      </c>
      <c r="M1442" s="2">
        <v>485</v>
      </c>
    </row>
    <row r="1443" spans="2:13" ht="12.75">
      <c r="B1443" s="371">
        <v>2500</v>
      </c>
      <c r="C1443" s="20" t="s">
        <v>33</v>
      </c>
      <c r="D1443" s="1" t="s">
        <v>21</v>
      </c>
      <c r="E1443" s="1" t="s">
        <v>499</v>
      </c>
      <c r="F1443" s="54" t="s">
        <v>512</v>
      </c>
      <c r="G1443" s="35" t="s">
        <v>125</v>
      </c>
      <c r="H1443" s="8">
        <f t="shared" si="42"/>
        <v>-35000</v>
      </c>
      <c r="I1443" s="30">
        <f t="shared" si="43"/>
        <v>5.154639175257732</v>
      </c>
      <c r="K1443" t="s">
        <v>33</v>
      </c>
      <c r="M1443" s="2">
        <v>485</v>
      </c>
    </row>
    <row r="1444" spans="2:13" ht="12.75">
      <c r="B1444" s="371">
        <v>2500</v>
      </c>
      <c r="C1444" s="20" t="s">
        <v>33</v>
      </c>
      <c r="D1444" s="1" t="s">
        <v>21</v>
      </c>
      <c r="E1444" s="1" t="s">
        <v>499</v>
      </c>
      <c r="F1444" s="54" t="s">
        <v>513</v>
      </c>
      <c r="G1444" s="35" t="s">
        <v>127</v>
      </c>
      <c r="H1444" s="8">
        <f t="shared" si="42"/>
        <v>-37500</v>
      </c>
      <c r="I1444" s="30">
        <f t="shared" si="43"/>
        <v>5.154639175257732</v>
      </c>
      <c r="K1444" t="s">
        <v>33</v>
      </c>
      <c r="M1444" s="2">
        <v>485</v>
      </c>
    </row>
    <row r="1445" spans="2:13" ht="12.75">
      <c r="B1445" s="371">
        <v>2500</v>
      </c>
      <c r="C1445" s="20" t="s">
        <v>33</v>
      </c>
      <c r="D1445" s="1" t="s">
        <v>21</v>
      </c>
      <c r="E1445" s="1" t="s">
        <v>499</v>
      </c>
      <c r="F1445" s="54" t="s">
        <v>514</v>
      </c>
      <c r="G1445" s="35" t="s">
        <v>145</v>
      </c>
      <c r="H1445" s="8">
        <f t="shared" si="42"/>
        <v>-40000</v>
      </c>
      <c r="I1445" s="30">
        <f t="shared" si="43"/>
        <v>5.154639175257732</v>
      </c>
      <c r="K1445" t="s">
        <v>33</v>
      </c>
      <c r="M1445" s="2">
        <v>485</v>
      </c>
    </row>
    <row r="1446" spans="2:13" ht="12.75">
      <c r="B1446" s="371">
        <v>2500</v>
      </c>
      <c r="C1446" s="20" t="s">
        <v>33</v>
      </c>
      <c r="D1446" s="1" t="s">
        <v>21</v>
      </c>
      <c r="E1446" s="1" t="s">
        <v>499</v>
      </c>
      <c r="F1446" s="54" t="s">
        <v>515</v>
      </c>
      <c r="G1446" s="35" t="s">
        <v>111</v>
      </c>
      <c r="H1446" s="8">
        <f t="shared" si="42"/>
        <v>-42500</v>
      </c>
      <c r="I1446" s="30">
        <f t="shared" si="43"/>
        <v>5.154639175257732</v>
      </c>
      <c r="K1446" t="s">
        <v>33</v>
      </c>
      <c r="M1446" s="2">
        <v>485</v>
      </c>
    </row>
    <row r="1447" spans="2:13" ht="12.75">
      <c r="B1447" s="371">
        <v>2500</v>
      </c>
      <c r="C1447" s="20" t="s">
        <v>33</v>
      </c>
      <c r="D1447" s="1" t="s">
        <v>21</v>
      </c>
      <c r="E1447" s="1" t="s">
        <v>499</v>
      </c>
      <c r="F1447" s="54" t="s">
        <v>516</v>
      </c>
      <c r="G1447" s="35" t="s">
        <v>148</v>
      </c>
      <c r="H1447" s="8">
        <f t="shared" si="42"/>
        <v>-45000</v>
      </c>
      <c r="I1447" s="30">
        <f t="shared" si="43"/>
        <v>5.154639175257732</v>
      </c>
      <c r="K1447" t="s">
        <v>33</v>
      </c>
      <c r="M1447" s="2">
        <v>485</v>
      </c>
    </row>
    <row r="1448" spans="2:13" ht="12.75">
      <c r="B1448" s="371">
        <v>2500</v>
      </c>
      <c r="C1448" s="20" t="s">
        <v>33</v>
      </c>
      <c r="D1448" s="1" t="s">
        <v>21</v>
      </c>
      <c r="E1448" s="1" t="s">
        <v>499</v>
      </c>
      <c r="F1448" s="54" t="s">
        <v>517</v>
      </c>
      <c r="G1448" s="35" t="s">
        <v>149</v>
      </c>
      <c r="H1448" s="8">
        <f t="shared" si="42"/>
        <v>-47500</v>
      </c>
      <c r="I1448" s="30">
        <f t="shared" si="43"/>
        <v>5.154639175257732</v>
      </c>
      <c r="K1448" t="s">
        <v>33</v>
      </c>
      <c r="M1448" s="2">
        <v>485</v>
      </c>
    </row>
    <row r="1449" spans="2:13" ht="12.75">
      <c r="B1449" s="371">
        <v>2500</v>
      </c>
      <c r="C1449" s="20" t="s">
        <v>33</v>
      </c>
      <c r="D1449" s="1" t="s">
        <v>21</v>
      </c>
      <c r="E1449" s="1" t="s">
        <v>499</v>
      </c>
      <c r="F1449" s="54" t="s">
        <v>518</v>
      </c>
      <c r="G1449" s="35" t="s">
        <v>150</v>
      </c>
      <c r="H1449" s="8">
        <f t="shared" si="42"/>
        <v>-50000</v>
      </c>
      <c r="I1449" s="30">
        <f t="shared" si="43"/>
        <v>5.154639175257732</v>
      </c>
      <c r="K1449" t="s">
        <v>33</v>
      </c>
      <c r="M1449" s="2">
        <v>485</v>
      </c>
    </row>
    <row r="1450" spans="2:13" ht="12.75">
      <c r="B1450" s="371">
        <v>2500</v>
      </c>
      <c r="C1450" s="20" t="s">
        <v>33</v>
      </c>
      <c r="D1450" s="1" t="s">
        <v>21</v>
      </c>
      <c r="E1450" s="1" t="s">
        <v>499</v>
      </c>
      <c r="F1450" s="54" t="s">
        <v>519</v>
      </c>
      <c r="G1450" s="35" t="s">
        <v>151</v>
      </c>
      <c r="H1450" s="8">
        <f t="shared" si="42"/>
        <v>-52500</v>
      </c>
      <c r="I1450" s="30">
        <f t="shared" si="43"/>
        <v>5.154639175257732</v>
      </c>
      <c r="K1450" t="s">
        <v>33</v>
      </c>
      <c r="M1450" s="2">
        <v>485</v>
      </c>
    </row>
    <row r="1451" spans="2:13" ht="12.75">
      <c r="B1451" s="371">
        <v>2500</v>
      </c>
      <c r="C1451" s="20" t="s">
        <v>33</v>
      </c>
      <c r="D1451" s="1" t="s">
        <v>21</v>
      </c>
      <c r="E1451" s="1" t="s">
        <v>499</v>
      </c>
      <c r="F1451" s="54" t="s">
        <v>520</v>
      </c>
      <c r="G1451" s="35" t="s">
        <v>521</v>
      </c>
      <c r="H1451" s="8">
        <f t="shared" si="42"/>
        <v>-55000</v>
      </c>
      <c r="I1451" s="30">
        <f t="shared" si="43"/>
        <v>5.154639175257732</v>
      </c>
      <c r="K1451" t="s">
        <v>33</v>
      </c>
      <c r="M1451" s="2">
        <v>485</v>
      </c>
    </row>
    <row r="1452" spans="2:13" ht="12.75">
      <c r="B1452" s="371">
        <v>2500</v>
      </c>
      <c r="C1452" s="20" t="s">
        <v>33</v>
      </c>
      <c r="D1452" s="1" t="s">
        <v>21</v>
      </c>
      <c r="E1452" s="1" t="s">
        <v>499</v>
      </c>
      <c r="F1452" s="54" t="s">
        <v>522</v>
      </c>
      <c r="G1452" s="35" t="s">
        <v>230</v>
      </c>
      <c r="H1452" s="8">
        <f t="shared" si="42"/>
        <v>-57500</v>
      </c>
      <c r="I1452" s="30">
        <f t="shared" si="43"/>
        <v>5.154639175257732</v>
      </c>
      <c r="K1452" t="s">
        <v>33</v>
      </c>
      <c r="M1452" s="2">
        <v>485</v>
      </c>
    </row>
    <row r="1453" spans="2:13" ht="12.75">
      <c r="B1453" s="371">
        <v>2500</v>
      </c>
      <c r="C1453" s="20" t="s">
        <v>33</v>
      </c>
      <c r="D1453" s="1" t="s">
        <v>21</v>
      </c>
      <c r="E1453" s="1" t="s">
        <v>499</v>
      </c>
      <c r="F1453" s="54" t="s">
        <v>523</v>
      </c>
      <c r="G1453" s="35" t="s">
        <v>199</v>
      </c>
      <c r="H1453" s="8">
        <f t="shared" si="42"/>
        <v>-60000</v>
      </c>
      <c r="I1453" s="30">
        <f t="shared" si="43"/>
        <v>5.154639175257732</v>
      </c>
      <c r="K1453" t="s">
        <v>33</v>
      </c>
      <c r="M1453" s="2">
        <v>485</v>
      </c>
    </row>
    <row r="1454" spans="2:13" ht="12.75">
      <c r="B1454" s="371">
        <v>2500</v>
      </c>
      <c r="C1454" s="20" t="s">
        <v>33</v>
      </c>
      <c r="D1454" s="1" t="s">
        <v>21</v>
      </c>
      <c r="E1454" s="1" t="s">
        <v>499</v>
      </c>
      <c r="F1454" s="54" t="s">
        <v>524</v>
      </c>
      <c r="G1454" s="35" t="s">
        <v>193</v>
      </c>
      <c r="H1454" s="8">
        <f t="shared" si="42"/>
        <v>-62500</v>
      </c>
      <c r="I1454" s="30">
        <f>+B1454/M1454</f>
        <v>5.154639175257732</v>
      </c>
      <c r="K1454" t="s">
        <v>33</v>
      </c>
      <c r="M1454" s="2">
        <v>485</v>
      </c>
    </row>
    <row r="1455" spans="2:13" ht="12.75">
      <c r="B1455" s="371">
        <v>2500</v>
      </c>
      <c r="C1455" s="20" t="s">
        <v>33</v>
      </c>
      <c r="D1455" s="20" t="s">
        <v>21</v>
      </c>
      <c r="E1455" s="1" t="s">
        <v>525</v>
      </c>
      <c r="F1455" s="54" t="s">
        <v>526</v>
      </c>
      <c r="G1455" s="35" t="s">
        <v>36</v>
      </c>
      <c r="H1455" s="8">
        <f t="shared" si="42"/>
        <v>-65000</v>
      </c>
      <c r="I1455" s="30">
        <f>+B1455/M1455</f>
        <v>5.154639175257732</v>
      </c>
      <c r="K1455" t="s">
        <v>33</v>
      </c>
      <c r="M1455" s="2">
        <v>485</v>
      </c>
    </row>
    <row r="1456" spans="2:13" ht="12.75">
      <c r="B1456" s="371">
        <v>2500</v>
      </c>
      <c r="C1456" s="20" t="s">
        <v>33</v>
      </c>
      <c r="D1456" s="20" t="s">
        <v>527</v>
      </c>
      <c r="E1456" s="1" t="s">
        <v>525</v>
      </c>
      <c r="F1456" s="54" t="s">
        <v>528</v>
      </c>
      <c r="G1456" s="35" t="s">
        <v>38</v>
      </c>
      <c r="H1456" s="8">
        <f t="shared" si="42"/>
        <v>-67500</v>
      </c>
      <c r="I1456" s="30">
        <f t="shared" si="43"/>
        <v>5.154639175257732</v>
      </c>
      <c r="K1456" t="s">
        <v>33</v>
      </c>
      <c r="M1456" s="2">
        <v>485</v>
      </c>
    </row>
    <row r="1457" spans="2:13" ht="12.75">
      <c r="B1457" s="371">
        <v>2500</v>
      </c>
      <c r="C1457" s="20" t="s">
        <v>33</v>
      </c>
      <c r="D1457" s="20" t="s">
        <v>21</v>
      </c>
      <c r="E1457" s="1" t="s">
        <v>525</v>
      </c>
      <c r="F1457" s="54" t="s">
        <v>529</v>
      </c>
      <c r="G1457" s="35" t="s">
        <v>50</v>
      </c>
      <c r="H1457" s="8">
        <f t="shared" si="42"/>
        <v>-70000</v>
      </c>
      <c r="I1457" s="30">
        <f>+B1457/M1457</f>
        <v>5.154639175257732</v>
      </c>
      <c r="K1457" t="s">
        <v>33</v>
      </c>
      <c r="M1457" s="2">
        <v>485</v>
      </c>
    </row>
    <row r="1458" spans="2:13" ht="12.75">
      <c r="B1458" s="371">
        <v>2500</v>
      </c>
      <c r="C1458" s="20" t="s">
        <v>33</v>
      </c>
      <c r="D1458" s="20" t="s">
        <v>21</v>
      </c>
      <c r="E1458" s="1" t="s">
        <v>525</v>
      </c>
      <c r="F1458" s="54" t="s">
        <v>530</v>
      </c>
      <c r="G1458" s="35" t="s">
        <v>215</v>
      </c>
      <c r="H1458" s="8">
        <f t="shared" si="42"/>
        <v>-72500</v>
      </c>
      <c r="I1458" s="30">
        <f>+B1458/M1458</f>
        <v>5.154639175257732</v>
      </c>
      <c r="K1458" t="s">
        <v>33</v>
      </c>
      <c r="M1458" s="2">
        <v>485</v>
      </c>
    </row>
    <row r="1459" spans="2:13" ht="12.75">
      <c r="B1459" s="371">
        <v>2500</v>
      </c>
      <c r="C1459" s="20" t="s">
        <v>33</v>
      </c>
      <c r="D1459" s="20" t="s">
        <v>21</v>
      </c>
      <c r="E1459" s="1" t="s">
        <v>525</v>
      </c>
      <c r="F1459" s="54" t="s">
        <v>531</v>
      </c>
      <c r="G1459" s="35" t="s">
        <v>76</v>
      </c>
      <c r="H1459" s="8">
        <f t="shared" si="42"/>
        <v>-75000</v>
      </c>
      <c r="I1459" s="30">
        <f t="shared" si="43"/>
        <v>5.154639175257732</v>
      </c>
      <c r="K1459" t="s">
        <v>33</v>
      </c>
      <c r="M1459" s="2">
        <v>485</v>
      </c>
    </row>
    <row r="1460" spans="2:13" ht="12.75">
      <c r="B1460" s="371">
        <v>2500</v>
      </c>
      <c r="C1460" s="20" t="s">
        <v>33</v>
      </c>
      <c r="D1460" s="1" t="s">
        <v>21</v>
      </c>
      <c r="E1460" s="1" t="s">
        <v>525</v>
      </c>
      <c r="F1460" s="54" t="s">
        <v>532</v>
      </c>
      <c r="G1460" s="35" t="s">
        <v>78</v>
      </c>
      <c r="H1460" s="8">
        <f t="shared" si="42"/>
        <v>-77500</v>
      </c>
      <c r="I1460" s="30">
        <f t="shared" si="43"/>
        <v>5.154639175257732</v>
      </c>
      <c r="K1460" t="s">
        <v>33</v>
      </c>
      <c r="M1460" s="2">
        <v>485</v>
      </c>
    </row>
    <row r="1461" spans="2:13" ht="12.75">
      <c r="B1461" s="371">
        <v>2500</v>
      </c>
      <c r="C1461" s="20" t="s">
        <v>33</v>
      </c>
      <c r="D1461" s="1" t="s">
        <v>21</v>
      </c>
      <c r="E1461" s="1" t="s">
        <v>525</v>
      </c>
      <c r="F1461" s="54" t="s">
        <v>533</v>
      </c>
      <c r="G1461" s="35" t="s">
        <v>80</v>
      </c>
      <c r="H1461" s="8">
        <f t="shared" si="42"/>
        <v>-80000</v>
      </c>
      <c r="I1461" s="30">
        <f t="shared" si="43"/>
        <v>5.154639175257732</v>
      </c>
      <c r="K1461" t="s">
        <v>33</v>
      </c>
      <c r="M1461" s="2">
        <v>485</v>
      </c>
    </row>
    <row r="1462" spans="2:13" ht="12.75">
      <c r="B1462" s="320">
        <v>2500</v>
      </c>
      <c r="C1462" s="20" t="s">
        <v>33</v>
      </c>
      <c r="D1462" s="1" t="s">
        <v>21</v>
      </c>
      <c r="E1462" s="1" t="s">
        <v>525</v>
      </c>
      <c r="F1462" s="54" t="s">
        <v>534</v>
      </c>
      <c r="G1462" s="35" t="s">
        <v>103</v>
      </c>
      <c r="H1462" s="8">
        <f t="shared" si="42"/>
        <v>-82500</v>
      </c>
      <c r="I1462" s="30">
        <f t="shared" si="43"/>
        <v>5.154639175257732</v>
      </c>
      <c r="K1462" t="s">
        <v>33</v>
      </c>
      <c r="M1462" s="2">
        <v>485</v>
      </c>
    </row>
    <row r="1463" spans="2:13" ht="12.75">
      <c r="B1463" s="320">
        <v>2500</v>
      </c>
      <c r="C1463" s="20" t="s">
        <v>33</v>
      </c>
      <c r="D1463" s="1" t="s">
        <v>21</v>
      </c>
      <c r="E1463" s="1" t="s">
        <v>525</v>
      </c>
      <c r="F1463" s="54" t="s">
        <v>535</v>
      </c>
      <c r="G1463" s="35" t="s">
        <v>102</v>
      </c>
      <c r="H1463" s="8">
        <f t="shared" si="42"/>
        <v>-85000</v>
      </c>
      <c r="I1463" s="30">
        <f t="shared" si="43"/>
        <v>5.154639175257732</v>
      </c>
      <c r="K1463" t="s">
        <v>33</v>
      </c>
      <c r="M1463" s="2">
        <v>485</v>
      </c>
    </row>
    <row r="1464" spans="2:13" ht="12.75">
      <c r="B1464" s="371">
        <v>2500</v>
      </c>
      <c r="C1464" s="20" t="s">
        <v>33</v>
      </c>
      <c r="D1464" s="1" t="s">
        <v>21</v>
      </c>
      <c r="E1464" s="1" t="s">
        <v>525</v>
      </c>
      <c r="F1464" s="54" t="s">
        <v>536</v>
      </c>
      <c r="G1464" s="35" t="s">
        <v>123</v>
      </c>
      <c r="H1464" s="8">
        <f t="shared" si="42"/>
        <v>-87500</v>
      </c>
      <c r="I1464" s="30">
        <f t="shared" si="43"/>
        <v>5.154639175257732</v>
      </c>
      <c r="K1464" t="s">
        <v>33</v>
      </c>
      <c r="M1464" s="2">
        <v>485</v>
      </c>
    </row>
    <row r="1465" spans="2:13" ht="12.75">
      <c r="B1465" s="371">
        <v>2500</v>
      </c>
      <c r="C1465" s="20" t="s">
        <v>33</v>
      </c>
      <c r="D1465" s="1" t="s">
        <v>21</v>
      </c>
      <c r="E1465" s="1" t="s">
        <v>525</v>
      </c>
      <c r="F1465" s="54" t="s">
        <v>537</v>
      </c>
      <c r="G1465" s="35" t="s">
        <v>125</v>
      </c>
      <c r="H1465" s="8">
        <f t="shared" si="42"/>
        <v>-90000</v>
      </c>
      <c r="I1465" s="30">
        <f t="shared" si="43"/>
        <v>5.154639175257732</v>
      </c>
      <c r="K1465" t="s">
        <v>33</v>
      </c>
      <c r="M1465" s="2">
        <v>485</v>
      </c>
    </row>
    <row r="1466" spans="2:13" ht="12.75">
      <c r="B1466" s="371">
        <v>2500</v>
      </c>
      <c r="C1466" s="20" t="s">
        <v>33</v>
      </c>
      <c r="D1466" s="1" t="s">
        <v>21</v>
      </c>
      <c r="E1466" s="1" t="s">
        <v>525</v>
      </c>
      <c r="F1466" s="54" t="s">
        <v>513</v>
      </c>
      <c r="G1466" s="35" t="s">
        <v>127</v>
      </c>
      <c r="H1466" s="8">
        <f t="shared" si="42"/>
        <v>-92500</v>
      </c>
      <c r="I1466" s="30">
        <f t="shared" si="43"/>
        <v>5.154639175257732</v>
      </c>
      <c r="K1466" t="s">
        <v>33</v>
      </c>
      <c r="M1466" s="2">
        <v>485</v>
      </c>
    </row>
    <row r="1467" spans="2:13" ht="12.75">
      <c r="B1467" s="371">
        <v>2500</v>
      </c>
      <c r="C1467" s="20" t="s">
        <v>33</v>
      </c>
      <c r="D1467" s="1" t="s">
        <v>21</v>
      </c>
      <c r="E1467" s="1" t="s">
        <v>525</v>
      </c>
      <c r="F1467" s="54" t="s">
        <v>538</v>
      </c>
      <c r="G1467" s="35" t="s">
        <v>111</v>
      </c>
      <c r="H1467" s="8">
        <f t="shared" si="42"/>
        <v>-95000</v>
      </c>
      <c r="I1467" s="30">
        <f t="shared" si="43"/>
        <v>5.154639175257732</v>
      </c>
      <c r="K1467" t="s">
        <v>33</v>
      </c>
      <c r="M1467" s="2">
        <v>485</v>
      </c>
    </row>
    <row r="1468" spans="2:13" ht="12.75">
      <c r="B1468" s="371">
        <v>2500</v>
      </c>
      <c r="C1468" s="20" t="s">
        <v>33</v>
      </c>
      <c r="D1468" s="1" t="s">
        <v>21</v>
      </c>
      <c r="E1468" s="1" t="s">
        <v>525</v>
      </c>
      <c r="F1468" s="54" t="s">
        <v>539</v>
      </c>
      <c r="G1468" s="35" t="s">
        <v>148</v>
      </c>
      <c r="H1468" s="8">
        <f t="shared" si="42"/>
        <v>-97500</v>
      </c>
      <c r="I1468" s="30">
        <f t="shared" si="43"/>
        <v>5.154639175257732</v>
      </c>
      <c r="K1468" t="s">
        <v>33</v>
      </c>
      <c r="M1468" s="2">
        <v>485</v>
      </c>
    </row>
    <row r="1469" spans="2:13" ht="12.75">
      <c r="B1469" s="371">
        <v>2500</v>
      </c>
      <c r="C1469" s="20" t="s">
        <v>33</v>
      </c>
      <c r="D1469" s="1" t="s">
        <v>21</v>
      </c>
      <c r="E1469" s="1" t="s">
        <v>525</v>
      </c>
      <c r="F1469" s="54" t="s">
        <v>540</v>
      </c>
      <c r="G1469" s="35" t="s">
        <v>149</v>
      </c>
      <c r="H1469" s="8">
        <f t="shared" si="42"/>
        <v>-100000</v>
      </c>
      <c r="I1469" s="30">
        <f t="shared" si="43"/>
        <v>5.154639175257732</v>
      </c>
      <c r="K1469" t="s">
        <v>33</v>
      </c>
      <c r="M1469" s="2">
        <v>485</v>
      </c>
    </row>
    <row r="1470" spans="2:13" ht="12.75">
      <c r="B1470" s="371">
        <v>2500</v>
      </c>
      <c r="C1470" s="20" t="s">
        <v>33</v>
      </c>
      <c r="D1470" s="1" t="s">
        <v>21</v>
      </c>
      <c r="E1470" s="1" t="s">
        <v>525</v>
      </c>
      <c r="F1470" s="54" t="s">
        <v>541</v>
      </c>
      <c r="G1470" s="35" t="s">
        <v>150</v>
      </c>
      <c r="H1470" s="8">
        <f t="shared" si="42"/>
        <v>-102500</v>
      </c>
      <c r="I1470" s="30">
        <f t="shared" si="43"/>
        <v>5.154639175257732</v>
      </c>
      <c r="K1470" t="s">
        <v>33</v>
      </c>
      <c r="M1470" s="2">
        <v>485</v>
      </c>
    </row>
    <row r="1471" spans="2:13" ht="12.75">
      <c r="B1471" s="371">
        <v>2500</v>
      </c>
      <c r="C1471" s="20" t="s">
        <v>33</v>
      </c>
      <c r="D1471" s="1" t="s">
        <v>21</v>
      </c>
      <c r="E1471" s="1" t="s">
        <v>525</v>
      </c>
      <c r="F1471" s="54" t="s">
        <v>519</v>
      </c>
      <c r="G1471" s="35" t="s">
        <v>151</v>
      </c>
      <c r="H1471" s="8">
        <f t="shared" si="42"/>
        <v>-105000</v>
      </c>
      <c r="I1471" s="30">
        <f t="shared" si="43"/>
        <v>5.154639175257732</v>
      </c>
      <c r="K1471" t="s">
        <v>33</v>
      </c>
      <c r="M1471" s="2">
        <v>485</v>
      </c>
    </row>
    <row r="1472" spans="2:13" ht="12.75">
      <c r="B1472" s="371">
        <v>2500</v>
      </c>
      <c r="C1472" s="20" t="s">
        <v>33</v>
      </c>
      <c r="D1472" s="1" t="s">
        <v>21</v>
      </c>
      <c r="E1472" s="1" t="s">
        <v>525</v>
      </c>
      <c r="F1472" s="54" t="s">
        <v>542</v>
      </c>
      <c r="G1472" s="35" t="s">
        <v>230</v>
      </c>
      <c r="H1472" s="8">
        <f t="shared" si="42"/>
        <v>-107500</v>
      </c>
      <c r="I1472" s="30">
        <f t="shared" si="43"/>
        <v>5.154639175257732</v>
      </c>
      <c r="K1472" t="s">
        <v>33</v>
      </c>
      <c r="M1472" s="2">
        <v>485</v>
      </c>
    </row>
    <row r="1473" spans="2:13" ht="12.75">
      <c r="B1473" s="371">
        <v>2500</v>
      </c>
      <c r="C1473" s="20" t="s">
        <v>33</v>
      </c>
      <c r="D1473" s="1" t="s">
        <v>21</v>
      </c>
      <c r="E1473" s="1" t="s">
        <v>525</v>
      </c>
      <c r="F1473" s="54" t="s">
        <v>543</v>
      </c>
      <c r="G1473" s="35" t="s">
        <v>199</v>
      </c>
      <c r="H1473" s="8">
        <f t="shared" si="42"/>
        <v>-110000</v>
      </c>
      <c r="I1473" s="30">
        <f t="shared" si="43"/>
        <v>5.154639175257732</v>
      </c>
      <c r="K1473" t="s">
        <v>33</v>
      </c>
      <c r="M1473" s="2">
        <v>485</v>
      </c>
    </row>
    <row r="1474" spans="2:13" ht="12.75">
      <c r="B1474" s="371">
        <v>2500</v>
      </c>
      <c r="C1474" s="20" t="s">
        <v>33</v>
      </c>
      <c r="D1474" s="1" t="s">
        <v>21</v>
      </c>
      <c r="E1474" s="1" t="s">
        <v>525</v>
      </c>
      <c r="F1474" s="54" t="s">
        <v>544</v>
      </c>
      <c r="G1474" s="35" t="s">
        <v>193</v>
      </c>
      <c r="H1474" s="8">
        <f t="shared" si="42"/>
        <v>-112500</v>
      </c>
      <c r="I1474" s="30">
        <f t="shared" si="43"/>
        <v>5.154639175257732</v>
      </c>
      <c r="K1474" t="s">
        <v>33</v>
      </c>
      <c r="M1474" s="2">
        <v>485</v>
      </c>
    </row>
    <row r="1475" spans="2:13" ht="12.75">
      <c r="B1475" s="371">
        <v>2500</v>
      </c>
      <c r="C1475" s="20" t="s">
        <v>33</v>
      </c>
      <c r="D1475" s="20" t="s">
        <v>21</v>
      </c>
      <c r="E1475" s="1" t="s">
        <v>545</v>
      </c>
      <c r="F1475" s="54" t="s">
        <v>546</v>
      </c>
      <c r="G1475" s="35" t="s">
        <v>215</v>
      </c>
      <c r="H1475" s="8">
        <f t="shared" si="42"/>
        <v>-115000</v>
      </c>
      <c r="I1475" s="30">
        <f t="shared" si="43"/>
        <v>5.154639175257732</v>
      </c>
      <c r="K1475" t="s">
        <v>33</v>
      </c>
      <c r="M1475" s="2">
        <v>485</v>
      </c>
    </row>
    <row r="1476" spans="2:13" ht="12.75">
      <c r="B1476" s="371">
        <v>2500</v>
      </c>
      <c r="C1476" s="20" t="s">
        <v>33</v>
      </c>
      <c r="D1476" s="1" t="s">
        <v>21</v>
      </c>
      <c r="E1476" s="1" t="s">
        <v>545</v>
      </c>
      <c r="F1476" s="54" t="s">
        <v>547</v>
      </c>
      <c r="G1476" s="35" t="s">
        <v>76</v>
      </c>
      <c r="H1476" s="8">
        <f t="shared" si="42"/>
        <v>-117500</v>
      </c>
      <c r="I1476" s="30">
        <f t="shared" si="43"/>
        <v>5.154639175257732</v>
      </c>
      <c r="K1476" t="s">
        <v>33</v>
      </c>
      <c r="M1476" s="2">
        <v>485</v>
      </c>
    </row>
    <row r="1477" spans="2:13" ht="12.75">
      <c r="B1477" s="371">
        <v>2500</v>
      </c>
      <c r="C1477" s="20" t="s">
        <v>33</v>
      </c>
      <c r="D1477" s="1" t="s">
        <v>21</v>
      </c>
      <c r="E1477" s="1" t="s">
        <v>545</v>
      </c>
      <c r="F1477" s="54" t="s">
        <v>548</v>
      </c>
      <c r="G1477" s="35" t="s">
        <v>80</v>
      </c>
      <c r="H1477" s="8">
        <f t="shared" si="42"/>
        <v>-120000</v>
      </c>
      <c r="I1477" s="30">
        <f t="shared" si="43"/>
        <v>5.154639175257732</v>
      </c>
      <c r="K1477" t="s">
        <v>33</v>
      </c>
      <c r="M1477" s="2">
        <v>485</v>
      </c>
    </row>
    <row r="1478" spans="2:13" ht="12.75">
      <c r="B1478" s="371">
        <v>2500</v>
      </c>
      <c r="C1478" s="20" t="s">
        <v>33</v>
      </c>
      <c r="D1478" s="1" t="s">
        <v>21</v>
      </c>
      <c r="E1478" s="1" t="s">
        <v>545</v>
      </c>
      <c r="F1478" s="54" t="s">
        <v>549</v>
      </c>
      <c r="G1478" s="35" t="s">
        <v>103</v>
      </c>
      <c r="H1478" s="8">
        <f t="shared" si="42"/>
        <v>-122500</v>
      </c>
      <c r="I1478" s="30">
        <f t="shared" si="43"/>
        <v>5.154639175257732</v>
      </c>
      <c r="K1478" t="s">
        <v>33</v>
      </c>
      <c r="M1478" s="2">
        <v>485</v>
      </c>
    </row>
    <row r="1479" spans="2:13" ht="12.75">
      <c r="B1479" s="371">
        <v>2500</v>
      </c>
      <c r="C1479" s="20" t="s">
        <v>33</v>
      </c>
      <c r="D1479" s="1" t="s">
        <v>21</v>
      </c>
      <c r="E1479" s="1" t="s">
        <v>545</v>
      </c>
      <c r="F1479" s="54" t="s">
        <v>550</v>
      </c>
      <c r="G1479" s="35" t="s">
        <v>102</v>
      </c>
      <c r="H1479" s="8">
        <f t="shared" si="42"/>
        <v>-125000</v>
      </c>
      <c r="I1479" s="30">
        <f t="shared" si="43"/>
        <v>5.154639175257732</v>
      </c>
      <c r="K1479" t="s">
        <v>33</v>
      </c>
      <c r="M1479" s="2">
        <v>485</v>
      </c>
    </row>
    <row r="1480" spans="1:13" s="52" customFormat="1" ht="12.75">
      <c r="A1480" s="1"/>
      <c r="B1480" s="371">
        <v>2500</v>
      </c>
      <c r="C1480" s="20" t="s">
        <v>33</v>
      </c>
      <c r="D1480" s="1" t="s">
        <v>21</v>
      </c>
      <c r="E1480" s="1" t="s">
        <v>545</v>
      </c>
      <c r="F1480" s="54" t="s">
        <v>551</v>
      </c>
      <c r="G1480" s="35" t="s">
        <v>123</v>
      </c>
      <c r="H1480" s="8">
        <f t="shared" si="42"/>
        <v>-127500</v>
      </c>
      <c r="I1480" s="30">
        <f t="shared" si="43"/>
        <v>5.154639175257732</v>
      </c>
      <c r="J1480"/>
      <c r="K1480" t="s">
        <v>33</v>
      </c>
      <c r="L1480"/>
      <c r="M1480" s="2">
        <v>485</v>
      </c>
    </row>
    <row r="1481" spans="2:13" ht="12.75">
      <c r="B1481" s="371">
        <v>2500</v>
      </c>
      <c r="C1481" s="20" t="s">
        <v>33</v>
      </c>
      <c r="D1481" s="1" t="s">
        <v>21</v>
      </c>
      <c r="E1481" s="1" t="s">
        <v>545</v>
      </c>
      <c r="F1481" s="54" t="s">
        <v>552</v>
      </c>
      <c r="G1481" s="35" t="s">
        <v>125</v>
      </c>
      <c r="H1481" s="8">
        <f t="shared" si="42"/>
        <v>-130000</v>
      </c>
      <c r="I1481" s="30">
        <f t="shared" si="43"/>
        <v>5.154639175257732</v>
      </c>
      <c r="K1481" t="s">
        <v>33</v>
      </c>
      <c r="M1481" s="2">
        <v>485</v>
      </c>
    </row>
    <row r="1482" spans="2:13" ht="12.75">
      <c r="B1482" s="371">
        <v>2500</v>
      </c>
      <c r="C1482" s="20" t="s">
        <v>33</v>
      </c>
      <c r="D1482" s="1" t="s">
        <v>21</v>
      </c>
      <c r="E1482" s="1" t="s">
        <v>545</v>
      </c>
      <c r="F1482" s="54" t="s">
        <v>553</v>
      </c>
      <c r="G1482" s="35" t="s">
        <v>127</v>
      </c>
      <c r="H1482" s="8">
        <f t="shared" si="42"/>
        <v>-132500</v>
      </c>
      <c r="I1482" s="30">
        <f t="shared" si="43"/>
        <v>5.154639175257732</v>
      </c>
      <c r="K1482" t="s">
        <v>33</v>
      </c>
      <c r="M1482" s="2">
        <v>485</v>
      </c>
    </row>
    <row r="1483" spans="2:13" ht="12.75">
      <c r="B1483" s="371">
        <v>2500</v>
      </c>
      <c r="C1483" s="20" t="s">
        <v>33</v>
      </c>
      <c r="D1483" s="1" t="s">
        <v>21</v>
      </c>
      <c r="E1483" s="1" t="s">
        <v>545</v>
      </c>
      <c r="F1483" s="54" t="s">
        <v>554</v>
      </c>
      <c r="G1483" s="35" t="s">
        <v>145</v>
      </c>
      <c r="H1483" s="8">
        <f t="shared" si="42"/>
        <v>-135000</v>
      </c>
      <c r="I1483" s="30">
        <f t="shared" si="43"/>
        <v>5.154639175257732</v>
      </c>
      <c r="K1483" t="s">
        <v>33</v>
      </c>
      <c r="M1483" s="2">
        <v>485</v>
      </c>
    </row>
    <row r="1484" spans="2:13" ht="12.75">
      <c r="B1484" s="371">
        <v>2500</v>
      </c>
      <c r="C1484" s="20" t="s">
        <v>33</v>
      </c>
      <c r="D1484" s="1" t="s">
        <v>21</v>
      </c>
      <c r="E1484" s="1" t="s">
        <v>545</v>
      </c>
      <c r="F1484" s="54" t="s">
        <v>555</v>
      </c>
      <c r="G1484" s="35" t="s">
        <v>111</v>
      </c>
      <c r="H1484" s="8">
        <f t="shared" si="42"/>
        <v>-137500</v>
      </c>
      <c r="I1484" s="30">
        <f t="shared" si="43"/>
        <v>5.154639175257732</v>
      </c>
      <c r="K1484" t="s">
        <v>33</v>
      </c>
      <c r="M1484" s="2">
        <v>485</v>
      </c>
    </row>
    <row r="1485" spans="2:13" ht="12.75">
      <c r="B1485" s="320">
        <v>2500</v>
      </c>
      <c r="C1485" s="20" t="s">
        <v>33</v>
      </c>
      <c r="D1485" s="1" t="s">
        <v>21</v>
      </c>
      <c r="E1485" s="1" t="s">
        <v>545</v>
      </c>
      <c r="F1485" s="54" t="s">
        <v>556</v>
      </c>
      <c r="G1485" s="35" t="s">
        <v>148</v>
      </c>
      <c r="H1485" s="8">
        <f t="shared" si="42"/>
        <v>-140000</v>
      </c>
      <c r="I1485" s="30">
        <f t="shared" si="43"/>
        <v>5.154639175257732</v>
      </c>
      <c r="K1485" t="s">
        <v>33</v>
      </c>
      <c r="M1485" s="2">
        <v>485</v>
      </c>
    </row>
    <row r="1486" spans="2:13" ht="12.75">
      <c r="B1486" s="371">
        <v>2500</v>
      </c>
      <c r="C1486" s="20" t="s">
        <v>33</v>
      </c>
      <c r="D1486" s="1" t="s">
        <v>21</v>
      </c>
      <c r="E1486" s="1" t="s">
        <v>545</v>
      </c>
      <c r="F1486" s="54" t="s">
        <v>557</v>
      </c>
      <c r="G1486" s="35" t="s">
        <v>149</v>
      </c>
      <c r="H1486" s="8">
        <f t="shared" si="42"/>
        <v>-142500</v>
      </c>
      <c r="I1486" s="30">
        <f t="shared" si="43"/>
        <v>5.154639175257732</v>
      </c>
      <c r="K1486" t="s">
        <v>33</v>
      </c>
      <c r="M1486" s="2">
        <v>485</v>
      </c>
    </row>
    <row r="1487" spans="2:13" ht="12.75">
      <c r="B1487" s="371">
        <v>2500</v>
      </c>
      <c r="C1487" s="20" t="s">
        <v>33</v>
      </c>
      <c r="D1487" s="1" t="s">
        <v>21</v>
      </c>
      <c r="E1487" s="1" t="s">
        <v>545</v>
      </c>
      <c r="F1487" s="54" t="s">
        <v>558</v>
      </c>
      <c r="G1487" s="35" t="s">
        <v>150</v>
      </c>
      <c r="H1487" s="8">
        <f t="shared" si="42"/>
        <v>-145000</v>
      </c>
      <c r="I1487" s="30">
        <f t="shared" si="43"/>
        <v>5.154639175257732</v>
      </c>
      <c r="K1487" t="s">
        <v>33</v>
      </c>
      <c r="M1487" s="2">
        <v>485</v>
      </c>
    </row>
    <row r="1488" spans="2:13" ht="12.75">
      <c r="B1488" s="371">
        <v>2500</v>
      </c>
      <c r="C1488" s="20" t="s">
        <v>33</v>
      </c>
      <c r="D1488" s="1" t="s">
        <v>21</v>
      </c>
      <c r="E1488" s="1" t="s">
        <v>545</v>
      </c>
      <c r="F1488" s="54" t="s">
        <v>559</v>
      </c>
      <c r="G1488" s="35" t="s">
        <v>151</v>
      </c>
      <c r="H1488" s="8">
        <f t="shared" si="42"/>
        <v>-147500</v>
      </c>
      <c r="I1488" s="30">
        <f t="shared" si="43"/>
        <v>5.154639175257732</v>
      </c>
      <c r="K1488" t="s">
        <v>33</v>
      </c>
      <c r="M1488" s="2">
        <v>485</v>
      </c>
    </row>
    <row r="1489" spans="2:13" ht="12.75">
      <c r="B1489" s="371">
        <v>2500</v>
      </c>
      <c r="C1489" s="20" t="s">
        <v>33</v>
      </c>
      <c r="D1489" s="1" t="s">
        <v>21</v>
      </c>
      <c r="E1489" s="1" t="s">
        <v>545</v>
      </c>
      <c r="F1489" s="54" t="s">
        <v>560</v>
      </c>
      <c r="G1489" s="35" t="s">
        <v>230</v>
      </c>
      <c r="H1489" s="8">
        <f t="shared" si="42"/>
        <v>-150000</v>
      </c>
      <c r="I1489" s="30">
        <f t="shared" si="43"/>
        <v>5.154639175257732</v>
      </c>
      <c r="K1489" t="s">
        <v>33</v>
      </c>
      <c r="M1489" s="2">
        <v>485</v>
      </c>
    </row>
    <row r="1490" spans="2:13" ht="12.75">
      <c r="B1490" s="371">
        <v>2500</v>
      </c>
      <c r="C1490" s="20" t="s">
        <v>33</v>
      </c>
      <c r="D1490" s="1" t="s">
        <v>21</v>
      </c>
      <c r="E1490" s="1" t="s">
        <v>545</v>
      </c>
      <c r="F1490" s="54" t="s">
        <v>561</v>
      </c>
      <c r="G1490" s="35" t="s">
        <v>199</v>
      </c>
      <c r="H1490" s="8">
        <f t="shared" si="42"/>
        <v>-152500</v>
      </c>
      <c r="I1490" s="30">
        <f t="shared" si="43"/>
        <v>5.154639175257732</v>
      </c>
      <c r="K1490" t="s">
        <v>33</v>
      </c>
      <c r="M1490" s="2">
        <v>485</v>
      </c>
    </row>
    <row r="1491" spans="2:13" ht="12.75">
      <c r="B1491" s="371">
        <v>2500</v>
      </c>
      <c r="C1491" s="20" t="s">
        <v>33</v>
      </c>
      <c r="D1491" s="1" t="s">
        <v>21</v>
      </c>
      <c r="E1491" s="1" t="s">
        <v>545</v>
      </c>
      <c r="F1491" s="54" t="s">
        <v>562</v>
      </c>
      <c r="G1491" s="35" t="s">
        <v>193</v>
      </c>
      <c r="H1491" s="8">
        <f t="shared" si="42"/>
        <v>-155000</v>
      </c>
      <c r="I1491" s="30">
        <f t="shared" si="43"/>
        <v>5.154639175257732</v>
      </c>
      <c r="K1491" t="s">
        <v>33</v>
      </c>
      <c r="M1491" s="2">
        <v>485</v>
      </c>
    </row>
    <row r="1492" spans="2:13" ht="12.75">
      <c r="B1492" s="371">
        <v>3000</v>
      </c>
      <c r="C1492" s="20" t="s">
        <v>33</v>
      </c>
      <c r="D1492" s="20" t="s">
        <v>21</v>
      </c>
      <c r="E1492" s="1" t="s">
        <v>563</v>
      </c>
      <c r="F1492" s="54" t="s">
        <v>564</v>
      </c>
      <c r="G1492" s="35" t="s">
        <v>215</v>
      </c>
      <c r="H1492" s="8">
        <f t="shared" si="42"/>
        <v>-158000</v>
      </c>
      <c r="I1492" s="30">
        <f t="shared" si="43"/>
        <v>6.185567010309279</v>
      </c>
      <c r="K1492" t="s">
        <v>33</v>
      </c>
      <c r="M1492" s="2">
        <v>485</v>
      </c>
    </row>
    <row r="1493" spans="2:13" ht="12.75">
      <c r="B1493" s="371">
        <v>2500</v>
      </c>
      <c r="C1493" s="20" t="s">
        <v>33</v>
      </c>
      <c r="D1493" s="1" t="s">
        <v>21</v>
      </c>
      <c r="E1493" s="1" t="s">
        <v>563</v>
      </c>
      <c r="F1493" s="54" t="s">
        <v>565</v>
      </c>
      <c r="G1493" s="35" t="s">
        <v>80</v>
      </c>
      <c r="H1493" s="8">
        <f t="shared" si="42"/>
        <v>-160500</v>
      </c>
      <c r="I1493" s="30">
        <f t="shared" si="43"/>
        <v>5.154639175257732</v>
      </c>
      <c r="K1493" t="s">
        <v>33</v>
      </c>
      <c r="M1493" s="2">
        <v>485</v>
      </c>
    </row>
    <row r="1494" spans="2:13" ht="12.75">
      <c r="B1494" s="371">
        <v>2500</v>
      </c>
      <c r="C1494" s="20" t="s">
        <v>33</v>
      </c>
      <c r="D1494" s="1" t="s">
        <v>21</v>
      </c>
      <c r="E1494" s="1" t="s">
        <v>563</v>
      </c>
      <c r="F1494" s="54" t="s">
        <v>566</v>
      </c>
      <c r="G1494" s="35" t="s">
        <v>145</v>
      </c>
      <c r="H1494" s="8">
        <f t="shared" si="42"/>
        <v>-163000</v>
      </c>
      <c r="I1494" s="30">
        <f t="shared" si="43"/>
        <v>5.154639175257732</v>
      </c>
      <c r="K1494" t="s">
        <v>33</v>
      </c>
      <c r="M1494" s="2">
        <v>485</v>
      </c>
    </row>
    <row r="1495" spans="2:13" ht="12.75">
      <c r="B1495" s="371">
        <v>2500</v>
      </c>
      <c r="C1495" s="20" t="s">
        <v>33</v>
      </c>
      <c r="D1495" s="1" t="s">
        <v>21</v>
      </c>
      <c r="E1495" s="1" t="s">
        <v>563</v>
      </c>
      <c r="F1495" s="54" t="s">
        <v>567</v>
      </c>
      <c r="G1495" s="35" t="s">
        <v>148</v>
      </c>
      <c r="H1495" s="8">
        <f aca="true" t="shared" si="44" ref="H1495:H1558">H1494-B1495</f>
        <v>-165500</v>
      </c>
      <c r="I1495" s="30">
        <f aca="true" t="shared" si="45" ref="I1495:I1558">+B1495/M1495</f>
        <v>5.154639175257732</v>
      </c>
      <c r="K1495" t="s">
        <v>33</v>
      </c>
      <c r="M1495" s="2">
        <v>485</v>
      </c>
    </row>
    <row r="1496" spans="2:13" ht="12.75">
      <c r="B1496" s="371">
        <v>2500</v>
      </c>
      <c r="C1496" s="20" t="s">
        <v>33</v>
      </c>
      <c r="D1496" s="1" t="s">
        <v>21</v>
      </c>
      <c r="E1496" s="1" t="s">
        <v>563</v>
      </c>
      <c r="F1496" s="54" t="s">
        <v>568</v>
      </c>
      <c r="G1496" s="35" t="s">
        <v>230</v>
      </c>
      <c r="H1496" s="8">
        <f t="shared" si="44"/>
        <v>-168000</v>
      </c>
      <c r="I1496" s="30">
        <f t="shared" si="45"/>
        <v>5.154639175257732</v>
      </c>
      <c r="K1496" t="s">
        <v>33</v>
      </c>
      <c r="M1496" s="2">
        <v>485</v>
      </c>
    </row>
    <row r="1497" spans="1:13" s="88" customFormat="1" ht="12.75">
      <c r="A1497" s="19"/>
      <c r="B1497" s="372">
        <f>SUM(B1431:B1496)</f>
        <v>168000</v>
      </c>
      <c r="C1497" s="19" t="s">
        <v>33</v>
      </c>
      <c r="D1497" s="19"/>
      <c r="E1497" s="19"/>
      <c r="F1497" s="26"/>
      <c r="G1497" s="26"/>
      <c r="H1497" s="89">
        <v>0</v>
      </c>
      <c r="I1497" s="87">
        <f t="shared" si="45"/>
        <v>346.3917525773196</v>
      </c>
      <c r="M1497" s="2">
        <v>485</v>
      </c>
    </row>
    <row r="1498" spans="2:13" ht="12.75">
      <c r="B1498" s="371"/>
      <c r="H1498" s="8">
        <f t="shared" si="44"/>
        <v>0</v>
      </c>
      <c r="I1498" s="30">
        <f t="shared" si="45"/>
        <v>0</v>
      </c>
      <c r="M1498" s="2">
        <v>485</v>
      </c>
    </row>
    <row r="1499" spans="2:13" ht="12.75">
      <c r="B1499" s="371"/>
      <c r="H1499" s="8">
        <f t="shared" si="44"/>
        <v>0</v>
      </c>
      <c r="I1499" s="30">
        <f t="shared" si="45"/>
        <v>0</v>
      </c>
      <c r="M1499" s="2">
        <v>485</v>
      </c>
    </row>
    <row r="1500" spans="1:13" s="136" customFormat="1" ht="12.75">
      <c r="A1500" s="132"/>
      <c r="B1500" s="371">
        <v>800</v>
      </c>
      <c r="C1500" s="132" t="s">
        <v>569</v>
      </c>
      <c r="D1500" s="44" t="s">
        <v>527</v>
      </c>
      <c r="E1500" s="132" t="s">
        <v>1</v>
      </c>
      <c r="F1500" s="45" t="s">
        <v>570</v>
      </c>
      <c r="G1500" s="134" t="s">
        <v>127</v>
      </c>
      <c r="H1500" s="8">
        <f>H1499-B1500</f>
        <v>-800</v>
      </c>
      <c r="I1500" s="30">
        <f t="shared" si="45"/>
        <v>1.6494845360824741</v>
      </c>
      <c r="J1500" s="135"/>
      <c r="K1500" s="135" t="s">
        <v>525</v>
      </c>
      <c r="L1500" s="135"/>
      <c r="M1500" s="2">
        <v>485</v>
      </c>
    </row>
    <row r="1501" spans="1:13" s="135" customFormat="1" ht="12.75">
      <c r="A1501" s="132"/>
      <c r="B1501" s="371">
        <v>800</v>
      </c>
      <c r="C1501" s="132" t="s">
        <v>569</v>
      </c>
      <c r="D1501" s="44" t="s">
        <v>527</v>
      </c>
      <c r="E1501" s="132" t="s">
        <v>1</v>
      </c>
      <c r="F1501" s="45" t="s">
        <v>571</v>
      </c>
      <c r="G1501" s="134" t="s">
        <v>148</v>
      </c>
      <c r="H1501" s="8">
        <f t="shared" si="44"/>
        <v>-1600</v>
      </c>
      <c r="I1501" s="30">
        <f t="shared" si="45"/>
        <v>1.6494845360824741</v>
      </c>
      <c r="K1501" s="135" t="s">
        <v>525</v>
      </c>
      <c r="M1501" s="2">
        <v>485</v>
      </c>
    </row>
    <row r="1502" spans="1:13" s="135" customFormat="1" ht="12.75">
      <c r="A1502" s="132"/>
      <c r="B1502" s="371">
        <v>800</v>
      </c>
      <c r="C1502" s="132" t="s">
        <v>569</v>
      </c>
      <c r="D1502" s="44" t="s">
        <v>527</v>
      </c>
      <c r="E1502" s="132" t="s">
        <v>1</v>
      </c>
      <c r="F1502" s="45" t="s">
        <v>572</v>
      </c>
      <c r="G1502" s="134" t="s">
        <v>148</v>
      </c>
      <c r="H1502" s="8">
        <f t="shared" si="44"/>
        <v>-2400</v>
      </c>
      <c r="I1502" s="30">
        <f t="shared" si="45"/>
        <v>1.6494845360824741</v>
      </c>
      <c r="K1502" s="135" t="s">
        <v>525</v>
      </c>
      <c r="M1502" s="2">
        <v>485</v>
      </c>
    </row>
    <row r="1503" spans="1:13" s="136" customFormat="1" ht="12.75">
      <c r="A1503" s="137"/>
      <c r="B1503" s="372">
        <f>SUM(B1500:B1502)</f>
        <v>2400</v>
      </c>
      <c r="C1503" s="137" t="s">
        <v>1</v>
      </c>
      <c r="D1503" s="137"/>
      <c r="E1503" s="137"/>
      <c r="F1503" s="138"/>
      <c r="G1503" s="138"/>
      <c r="H1503" s="89">
        <v>0</v>
      </c>
      <c r="I1503" s="87">
        <f t="shared" si="45"/>
        <v>4.948453608247423</v>
      </c>
      <c r="M1503" s="2">
        <v>485</v>
      </c>
    </row>
    <row r="1504" spans="1:13" ht="12.75">
      <c r="A1504" s="139"/>
      <c r="B1504" s="140"/>
      <c r="C1504" s="139"/>
      <c r="D1504" s="141"/>
      <c r="E1504" s="139"/>
      <c r="F1504" s="142"/>
      <c r="G1504" s="142"/>
      <c r="H1504" s="8">
        <f t="shared" si="44"/>
        <v>0</v>
      </c>
      <c r="I1504" s="30">
        <f t="shared" si="45"/>
        <v>0</v>
      </c>
      <c r="J1504" s="143"/>
      <c r="K1504" s="143"/>
      <c r="L1504" s="143"/>
      <c r="M1504" s="2">
        <v>485</v>
      </c>
    </row>
    <row r="1505" spans="2:13" ht="12.75">
      <c r="B1505" s="38"/>
      <c r="C1505" s="20"/>
      <c r="D1505" s="20"/>
      <c r="E1505" s="20"/>
      <c r="G1505" s="39"/>
      <c r="H1505" s="8">
        <f t="shared" si="44"/>
        <v>0</v>
      </c>
      <c r="I1505" s="30">
        <f t="shared" si="45"/>
        <v>0</v>
      </c>
      <c r="M1505" s="2">
        <v>485</v>
      </c>
    </row>
    <row r="1506" spans="1:13" s="23" customFormat="1" ht="12.75">
      <c r="A1506" s="1"/>
      <c r="B1506" s="323">
        <v>1200</v>
      </c>
      <c r="C1506" s="20" t="s">
        <v>438</v>
      </c>
      <c r="D1506" s="20" t="s">
        <v>527</v>
      </c>
      <c r="E1506" s="20" t="s">
        <v>439</v>
      </c>
      <c r="F1506" s="35" t="s">
        <v>573</v>
      </c>
      <c r="G1506" s="39" t="s">
        <v>208</v>
      </c>
      <c r="H1506" s="8">
        <f t="shared" si="44"/>
        <v>-1200</v>
      </c>
      <c r="I1506" s="30">
        <f t="shared" si="45"/>
        <v>2.4742268041237114</v>
      </c>
      <c r="J1506"/>
      <c r="K1506" t="s">
        <v>545</v>
      </c>
      <c r="L1506"/>
      <c r="M1506" s="2">
        <v>485</v>
      </c>
    </row>
    <row r="1507" spans="1:13" ht="12.75">
      <c r="A1507" s="20"/>
      <c r="B1507" s="323">
        <v>1200</v>
      </c>
      <c r="C1507" s="20" t="s">
        <v>438</v>
      </c>
      <c r="D1507" s="20" t="s">
        <v>527</v>
      </c>
      <c r="E1507" s="20" t="s">
        <v>439</v>
      </c>
      <c r="F1507" s="35" t="s">
        <v>573</v>
      </c>
      <c r="G1507" s="39" t="s">
        <v>234</v>
      </c>
      <c r="H1507" s="8">
        <f t="shared" si="44"/>
        <v>-2400</v>
      </c>
      <c r="I1507" s="30">
        <f t="shared" si="45"/>
        <v>2.4742268041237114</v>
      </c>
      <c r="J1507" s="23"/>
      <c r="K1507" t="s">
        <v>545</v>
      </c>
      <c r="L1507" s="23"/>
      <c r="M1507" s="2">
        <v>485</v>
      </c>
    </row>
    <row r="1508" spans="2:13" ht="12.75">
      <c r="B1508" s="371">
        <v>1200</v>
      </c>
      <c r="C1508" s="20" t="s">
        <v>438</v>
      </c>
      <c r="D1508" s="20" t="s">
        <v>527</v>
      </c>
      <c r="E1508" s="1" t="s">
        <v>439</v>
      </c>
      <c r="F1508" s="35" t="s">
        <v>573</v>
      </c>
      <c r="G1508" s="35" t="s">
        <v>210</v>
      </c>
      <c r="H1508" s="8">
        <f t="shared" si="44"/>
        <v>-3600</v>
      </c>
      <c r="I1508" s="30">
        <f t="shared" si="45"/>
        <v>2.4742268041237114</v>
      </c>
      <c r="K1508" t="s">
        <v>545</v>
      </c>
      <c r="M1508" s="2">
        <v>485</v>
      </c>
    </row>
    <row r="1509" spans="2:13" ht="12.75">
      <c r="B1509" s="371">
        <v>1250</v>
      </c>
      <c r="C1509" s="1" t="s">
        <v>438</v>
      </c>
      <c r="D1509" s="20" t="s">
        <v>527</v>
      </c>
      <c r="E1509" s="1" t="s">
        <v>439</v>
      </c>
      <c r="F1509" s="35" t="s">
        <v>573</v>
      </c>
      <c r="G1509" s="35" t="s">
        <v>36</v>
      </c>
      <c r="H1509" s="8">
        <f t="shared" si="44"/>
        <v>-4850</v>
      </c>
      <c r="I1509" s="30">
        <f t="shared" si="45"/>
        <v>2.577319587628866</v>
      </c>
      <c r="K1509" t="s">
        <v>545</v>
      </c>
      <c r="M1509" s="2">
        <v>485</v>
      </c>
    </row>
    <row r="1510" spans="2:14" ht="12.75">
      <c r="B1510" s="371">
        <v>1100</v>
      </c>
      <c r="C1510" s="1" t="s">
        <v>438</v>
      </c>
      <c r="D1510" s="20" t="s">
        <v>527</v>
      </c>
      <c r="E1510" s="1" t="s">
        <v>439</v>
      </c>
      <c r="F1510" s="35" t="s">
        <v>573</v>
      </c>
      <c r="G1510" s="35" t="s">
        <v>38</v>
      </c>
      <c r="H1510" s="8">
        <f t="shared" si="44"/>
        <v>-5950</v>
      </c>
      <c r="I1510" s="30">
        <f t="shared" si="45"/>
        <v>2.268041237113402</v>
      </c>
      <c r="K1510" t="s">
        <v>545</v>
      </c>
      <c r="M1510" s="2">
        <v>485</v>
      </c>
      <c r="N1510" s="48">
        <v>500</v>
      </c>
    </row>
    <row r="1511" spans="2:13" ht="12.75">
      <c r="B1511" s="371">
        <v>1000</v>
      </c>
      <c r="C1511" s="47" t="s">
        <v>438</v>
      </c>
      <c r="D1511" s="20" t="s">
        <v>527</v>
      </c>
      <c r="E1511" s="47" t="s">
        <v>439</v>
      </c>
      <c r="F1511" s="35" t="s">
        <v>573</v>
      </c>
      <c r="G1511" s="35" t="s">
        <v>45</v>
      </c>
      <c r="H1511" s="8">
        <f t="shared" si="44"/>
        <v>-6950</v>
      </c>
      <c r="I1511" s="30">
        <f t="shared" si="45"/>
        <v>2.0618556701030926</v>
      </c>
      <c r="J1511" s="46"/>
      <c r="K1511" t="s">
        <v>545</v>
      </c>
      <c r="L1511" s="46"/>
      <c r="M1511" s="2">
        <v>485</v>
      </c>
    </row>
    <row r="1512" spans="2:13" ht="12.75">
      <c r="B1512" s="371">
        <v>1200</v>
      </c>
      <c r="C1512" s="1" t="s">
        <v>438</v>
      </c>
      <c r="D1512" s="20" t="s">
        <v>527</v>
      </c>
      <c r="E1512" s="1" t="s">
        <v>439</v>
      </c>
      <c r="F1512" s="35" t="s">
        <v>573</v>
      </c>
      <c r="G1512" s="35" t="s">
        <v>50</v>
      </c>
      <c r="H1512" s="8">
        <f t="shared" si="44"/>
        <v>-8150</v>
      </c>
      <c r="I1512" s="30">
        <f t="shared" si="45"/>
        <v>2.4742268041237114</v>
      </c>
      <c r="K1512" t="s">
        <v>545</v>
      </c>
      <c r="M1512" s="2">
        <v>485</v>
      </c>
    </row>
    <row r="1513" spans="2:13" ht="12.75">
      <c r="B1513" s="371">
        <v>1200</v>
      </c>
      <c r="C1513" s="1" t="s">
        <v>438</v>
      </c>
      <c r="D1513" s="20" t="s">
        <v>527</v>
      </c>
      <c r="E1513" s="1" t="s">
        <v>439</v>
      </c>
      <c r="F1513" s="35" t="s">
        <v>573</v>
      </c>
      <c r="G1513" s="35" t="s">
        <v>66</v>
      </c>
      <c r="H1513" s="8">
        <f t="shared" si="44"/>
        <v>-9350</v>
      </c>
      <c r="I1513" s="30">
        <f t="shared" si="45"/>
        <v>2.4742268041237114</v>
      </c>
      <c r="K1513" t="s">
        <v>545</v>
      </c>
      <c r="M1513" s="2">
        <v>485</v>
      </c>
    </row>
    <row r="1514" spans="2:13" ht="12.75">
      <c r="B1514" s="371">
        <v>1200</v>
      </c>
      <c r="C1514" s="1" t="s">
        <v>438</v>
      </c>
      <c r="D1514" s="20" t="s">
        <v>527</v>
      </c>
      <c r="E1514" s="1" t="s">
        <v>439</v>
      </c>
      <c r="F1514" s="35" t="s">
        <v>573</v>
      </c>
      <c r="G1514" s="35" t="s">
        <v>235</v>
      </c>
      <c r="H1514" s="8">
        <f t="shared" si="44"/>
        <v>-10550</v>
      </c>
      <c r="I1514" s="30">
        <f t="shared" si="45"/>
        <v>2.4742268041237114</v>
      </c>
      <c r="K1514" t="s">
        <v>545</v>
      </c>
      <c r="M1514" s="2">
        <v>485</v>
      </c>
    </row>
    <row r="1515" spans="2:13" ht="12.75">
      <c r="B1515" s="371">
        <v>1525</v>
      </c>
      <c r="C1515" s="1" t="s">
        <v>438</v>
      </c>
      <c r="D1515" s="20" t="s">
        <v>527</v>
      </c>
      <c r="E1515" s="1" t="s">
        <v>439</v>
      </c>
      <c r="F1515" s="35" t="s">
        <v>573</v>
      </c>
      <c r="G1515" s="35" t="s">
        <v>236</v>
      </c>
      <c r="H1515" s="8">
        <f t="shared" si="44"/>
        <v>-12075</v>
      </c>
      <c r="I1515" s="30">
        <f t="shared" si="45"/>
        <v>3.1443298969072164</v>
      </c>
      <c r="K1515" t="s">
        <v>545</v>
      </c>
      <c r="M1515" s="2">
        <v>485</v>
      </c>
    </row>
    <row r="1516" spans="2:13" ht="12.75">
      <c r="B1516" s="371">
        <v>1200</v>
      </c>
      <c r="C1516" s="1" t="s">
        <v>438</v>
      </c>
      <c r="D1516" s="20" t="s">
        <v>527</v>
      </c>
      <c r="E1516" s="1" t="s">
        <v>439</v>
      </c>
      <c r="F1516" s="35" t="s">
        <v>573</v>
      </c>
      <c r="G1516" s="35" t="s">
        <v>215</v>
      </c>
      <c r="H1516" s="8">
        <f t="shared" si="44"/>
        <v>-13275</v>
      </c>
      <c r="I1516" s="30">
        <f t="shared" si="45"/>
        <v>2.4742268041237114</v>
      </c>
      <c r="K1516" t="s">
        <v>545</v>
      </c>
      <c r="M1516" s="2">
        <v>485</v>
      </c>
    </row>
    <row r="1517" spans="2:13" ht="12.75">
      <c r="B1517" s="371">
        <v>1000</v>
      </c>
      <c r="C1517" s="1" t="s">
        <v>438</v>
      </c>
      <c r="D1517" s="20" t="s">
        <v>527</v>
      </c>
      <c r="E1517" s="1" t="s">
        <v>439</v>
      </c>
      <c r="F1517" s="35" t="s">
        <v>573</v>
      </c>
      <c r="G1517" s="35" t="s">
        <v>76</v>
      </c>
      <c r="H1517" s="8">
        <f t="shared" si="44"/>
        <v>-14275</v>
      </c>
      <c r="I1517" s="30">
        <f t="shared" si="45"/>
        <v>2.0618556701030926</v>
      </c>
      <c r="K1517" t="s">
        <v>545</v>
      </c>
      <c r="M1517" s="2">
        <v>485</v>
      </c>
    </row>
    <row r="1518" spans="2:13" ht="12.75">
      <c r="B1518" s="371">
        <v>1200</v>
      </c>
      <c r="C1518" s="1" t="s">
        <v>438</v>
      </c>
      <c r="D1518" s="1" t="s">
        <v>527</v>
      </c>
      <c r="E1518" s="1" t="s">
        <v>439</v>
      </c>
      <c r="F1518" s="35" t="s">
        <v>573</v>
      </c>
      <c r="G1518" s="35" t="s">
        <v>80</v>
      </c>
      <c r="H1518" s="8">
        <f t="shared" si="44"/>
        <v>-15475</v>
      </c>
      <c r="I1518" s="30">
        <f t="shared" si="45"/>
        <v>2.4742268041237114</v>
      </c>
      <c r="K1518" t="s">
        <v>545</v>
      </c>
      <c r="M1518" s="2">
        <v>485</v>
      </c>
    </row>
    <row r="1519" spans="2:13" ht="12.75">
      <c r="B1519" s="371">
        <v>1200</v>
      </c>
      <c r="C1519" s="1" t="s">
        <v>438</v>
      </c>
      <c r="D1519" s="1" t="s">
        <v>527</v>
      </c>
      <c r="E1519" s="1" t="s">
        <v>439</v>
      </c>
      <c r="F1519" s="35" t="s">
        <v>573</v>
      </c>
      <c r="G1519" s="35" t="s">
        <v>103</v>
      </c>
      <c r="H1519" s="8">
        <f t="shared" si="44"/>
        <v>-16675</v>
      </c>
      <c r="I1519" s="30">
        <f t="shared" si="45"/>
        <v>2.4742268041237114</v>
      </c>
      <c r="K1519" t="s">
        <v>545</v>
      </c>
      <c r="M1519" s="2">
        <v>485</v>
      </c>
    </row>
    <row r="1520" spans="2:13" ht="12.75">
      <c r="B1520" s="371">
        <v>1350</v>
      </c>
      <c r="C1520" s="1" t="s">
        <v>438</v>
      </c>
      <c r="D1520" s="1" t="s">
        <v>527</v>
      </c>
      <c r="E1520" s="1" t="s">
        <v>439</v>
      </c>
      <c r="F1520" s="35" t="s">
        <v>573</v>
      </c>
      <c r="G1520" s="35" t="s">
        <v>102</v>
      </c>
      <c r="H1520" s="8">
        <f t="shared" si="44"/>
        <v>-18025</v>
      </c>
      <c r="I1520" s="30">
        <f t="shared" si="45"/>
        <v>2.783505154639175</v>
      </c>
      <c r="K1520" t="s">
        <v>545</v>
      </c>
      <c r="M1520" s="2">
        <v>485</v>
      </c>
    </row>
    <row r="1521" spans="2:13" ht="12.75">
      <c r="B1521" s="371">
        <v>1200</v>
      </c>
      <c r="C1521" s="47" t="s">
        <v>438</v>
      </c>
      <c r="D1521" s="1" t="s">
        <v>527</v>
      </c>
      <c r="E1521" s="1" t="s">
        <v>439</v>
      </c>
      <c r="F1521" s="35" t="s">
        <v>573</v>
      </c>
      <c r="G1521" s="35" t="s">
        <v>123</v>
      </c>
      <c r="H1521" s="8">
        <f t="shared" si="44"/>
        <v>-19225</v>
      </c>
      <c r="I1521" s="30">
        <f t="shared" si="45"/>
        <v>2.4742268041237114</v>
      </c>
      <c r="K1521" t="s">
        <v>545</v>
      </c>
      <c r="M1521" s="2">
        <v>485</v>
      </c>
    </row>
    <row r="1522" spans="2:13" ht="12.75">
      <c r="B1522" s="371">
        <v>1500</v>
      </c>
      <c r="C1522" s="1" t="s">
        <v>438</v>
      </c>
      <c r="D1522" s="1" t="s">
        <v>527</v>
      </c>
      <c r="E1522" s="1" t="s">
        <v>439</v>
      </c>
      <c r="F1522" s="35" t="s">
        <v>573</v>
      </c>
      <c r="G1522" s="35" t="s">
        <v>125</v>
      </c>
      <c r="H1522" s="8">
        <f t="shared" si="44"/>
        <v>-20725</v>
      </c>
      <c r="I1522" s="30">
        <f t="shared" si="45"/>
        <v>3.0927835051546393</v>
      </c>
      <c r="K1522" t="s">
        <v>545</v>
      </c>
      <c r="M1522" s="2">
        <v>485</v>
      </c>
    </row>
    <row r="1523" spans="2:13" ht="12.75">
      <c r="B1523" s="371">
        <v>900</v>
      </c>
      <c r="C1523" s="1" t="s">
        <v>438</v>
      </c>
      <c r="D1523" s="1" t="s">
        <v>527</v>
      </c>
      <c r="E1523" s="1" t="s">
        <v>439</v>
      </c>
      <c r="F1523" s="35" t="s">
        <v>573</v>
      </c>
      <c r="G1523" s="35" t="s">
        <v>127</v>
      </c>
      <c r="H1523" s="8">
        <f t="shared" si="44"/>
        <v>-21625</v>
      </c>
      <c r="I1523" s="30">
        <f t="shared" si="45"/>
        <v>1.8556701030927836</v>
      </c>
      <c r="K1523" t="s">
        <v>545</v>
      </c>
      <c r="M1523" s="2">
        <v>485</v>
      </c>
    </row>
    <row r="1524" spans="2:13" ht="12.75">
      <c r="B1524" s="371">
        <v>1150</v>
      </c>
      <c r="C1524" s="1" t="s">
        <v>438</v>
      </c>
      <c r="D1524" s="1" t="s">
        <v>527</v>
      </c>
      <c r="E1524" s="1" t="s">
        <v>439</v>
      </c>
      <c r="F1524" s="35" t="s">
        <v>573</v>
      </c>
      <c r="G1524" s="35" t="s">
        <v>145</v>
      </c>
      <c r="H1524" s="8">
        <f t="shared" si="44"/>
        <v>-22775</v>
      </c>
      <c r="I1524" s="30">
        <f t="shared" si="45"/>
        <v>2.3711340206185567</v>
      </c>
      <c r="K1524" t="s">
        <v>545</v>
      </c>
      <c r="M1524" s="2">
        <v>485</v>
      </c>
    </row>
    <row r="1525" spans="2:13" ht="12.75">
      <c r="B1525" s="371">
        <v>1500</v>
      </c>
      <c r="C1525" s="1" t="s">
        <v>438</v>
      </c>
      <c r="D1525" s="1" t="s">
        <v>527</v>
      </c>
      <c r="E1525" s="1" t="s">
        <v>439</v>
      </c>
      <c r="F1525" s="35" t="s">
        <v>573</v>
      </c>
      <c r="G1525" s="35" t="s">
        <v>111</v>
      </c>
      <c r="H1525" s="8">
        <f t="shared" si="44"/>
        <v>-24275</v>
      </c>
      <c r="I1525" s="30">
        <f t="shared" si="45"/>
        <v>3.0927835051546393</v>
      </c>
      <c r="K1525" t="s">
        <v>545</v>
      </c>
      <c r="M1525" s="2">
        <v>485</v>
      </c>
    </row>
    <row r="1526" spans="2:13" ht="12.75">
      <c r="B1526" s="371">
        <v>1200</v>
      </c>
      <c r="C1526" s="1" t="s">
        <v>438</v>
      </c>
      <c r="D1526" s="1" t="s">
        <v>527</v>
      </c>
      <c r="E1526" s="1" t="s">
        <v>439</v>
      </c>
      <c r="F1526" s="35" t="s">
        <v>573</v>
      </c>
      <c r="G1526" s="35" t="s">
        <v>148</v>
      </c>
      <c r="H1526" s="8">
        <f t="shared" si="44"/>
        <v>-25475</v>
      </c>
      <c r="I1526" s="30">
        <f t="shared" si="45"/>
        <v>2.4742268041237114</v>
      </c>
      <c r="K1526" t="s">
        <v>545</v>
      </c>
      <c r="M1526" s="2">
        <v>485</v>
      </c>
    </row>
    <row r="1527" spans="2:13" ht="12.75">
      <c r="B1527" s="371">
        <v>1200</v>
      </c>
      <c r="C1527" s="1" t="s">
        <v>438</v>
      </c>
      <c r="D1527" s="1" t="s">
        <v>527</v>
      </c>
      <c r="E1527" s="1" t="s">
        <v>439</v>
      </c>
      <c r="F1527" s="35" t="s">
        <v>573</v>
      </c>
      <c r="G1527" s="35" t="s">
        <v>149</v>
      </c>
      <c r="H1527" s="8">
        <f t="shared" si="44"/>
        <v>-26675</v>
      </c>
      <c r="I1527" s="30">
        <f t="shared" si="45"/>
        <v>2.4742268041237114</v>
      </c>
      <c r="K1527" t="s">
        <v>545</v>
      </c>
      <c r="M1527" s="2">
        <v>485</v>
      </c>
    </row>
    <row r="1528" spans="2:13" ht="12.75">
      <c r="B1528" s="371">
        <v>1200</v>
      </c>
      <c r="C1528" s="1" t="s">
        <v>438</v>
      </c>
      <c r="D1528" s="1" t="s">
        <v>527</v>
      </c>
      <c r="E1528" s="1" t="s">
        <v>439</v>
      </c>
      <c r="F1528" s="35" t="s">
        <v>573</v>
      </c>
      <c r="G1528" s="35" t="s">
        <v>150</v>
      </c>
      <c r="H1528" s="8">
        <f t="shared" si="44"/>
        <v>-27875</v>
      </c>
      <c r="I1528" s="30">
        <f t="shared" si="45"/>
        <v>2.4742268041237114</v>
      </c>
      <c r="K1528" t="s">
        <v>545</v>
      </c>
      <c r="M1528" s="2">
        <v>485</v>
      </c>
    </row>
    <row r="1529" spans="2:13" ht="12.75">
      <c r="B1529" s="371">
        <v>900</v>
      </c>
      <c r="C1529" s="1" t="s">
        <v>438</v>
      </c>
      <c r="D1529" s="1" t="s">
        <v>527</v>
      </c>
      <c r="E1529" s="1" t="s">
        <v>439</v>
      </c>
      <c r="F1529" s="35" t="s">
        <v>573</v>
      </c>
      <c r="G1529" s="35" t="s">
        <v>151</v>
      </c>
      <c r="H1529" s="8">
        <f t="shared" si="44"/>
        <v>-28775</v>
      </c>
      <c r="I1529" s="30">
        <f t="shared" si="45"/>
        <v>1.8556701030927836</v>
      </c>
      <c r="K1529" t="s">
        <v>545</v>
      </c>
      <c r="M1529" s="2">
        <v>485</v>
      </c>
    </row>
    <row r="1530" spans="2:13" ht="12.75">
      <c r="B1530" s="371">
        <v>1200</v>
      </c>
      <c r="C1530" s="1" t="s">
        <v>438</v>
      </c>
      <c r="D1530" s="1" t="s">
        <v>527</v>
      </c>
      <c r="E1530" s="1" t="s">
        <v>439</v>
      </c>
      <c r="F1530" s="35" t="s">
        <v>573</v>
      </c>
      <c r="G1530" s="35" t="s">
        <v>230</v>
      </c>
      <c r="H1530" s="8">
        <f t="shared" si="44"/>
        <v>-29975</v>
      </c>
      <c r="I1530" s="30">
        <f t="shared" si="45"/>
        <v>2.4742268041237114</v>
      </c>
      <c r="K1530" t="s">
        <v>545</v>
      </c>
      <c r="M1530" s="2">
        <v>485</v>
      </c>
    </row>
    <row r="1531" spans="2:13" ht="12.75">
      <c r="B1531" s="371">
        <v>1200</v>
      </c>
      <c r="C1531" s="1" t="s">
        <v>438</v>
      </c>
      <c r="D1531" s="1" t="s">
        <v>527</v>
      </c>
      <c r="E1531" s="1" t="s">
        <v>439</v>
      </c>
      <c r="F1531" s="35" t="s">
        <v>573</v>
      </c>
      <c r="G1531" s="35" t="s">
        <v>199</v>
      </c>
      <c r="H1531" s="8">
        <f t="shared" si="44"/>
        <v>-31175</v>
      </c>
      <c r="I1531" s="30">
        <f t="shared" si="45"/>
        <v>2.4742268041237114</v>
      </c>
      <c r="K1531" t="s">
        <v>545</v>
      </c>
      <c r="M1531" s="2">
        <v>485</v>
      </c>
    </row>
    <row r="1532" spans="2:13" ht="12.75">
      <c r="B1532" s="371">
        <v>1350</v>
      </c>
      <c r="C1532" s="1" t="s">
        <v>438</v>
      </c>
      <c r="D1532" s="1" t="s">
        <v>527</v>
      </c>
      <c r="E1532" s="1" t="s">
        <v>439</v>
      </c>
      <c r="F1532" s="35" t="s">
        <v>573</v>
      </c>
      <c r="G1532" s="35" t="s">
        <v>193</v>
      </c>
      <c r="H1532" s="8">
        <f t="shared" si="44"/>
        <v>-32525</v>
      </c>
      <c r="I1532" s="30">
        <f t="shared" si="45"/>
        <v>2.783505154639175</v>
      </c>
      <c r="K1532" t="s">
        <v>545</v>
      </c>
      <c r="M1532" s="2">
        <v>485</v>
      </c>
    </row>
    <row r="1533" spans="2:13" ht="12.75">
      <c r="B1533" s="323">
        <v>1500</v>
      </c>
      <c r="C1533" s="20" t="s">
        <v>438</v>
      </c>
      <c r="D1533" s="20" t="s">
        <v>527</v>
      </c>
      <c r="E1533" s="20" t="s">
        <v>439</v>
      </c>
      <c r="F1533" s="35" t="s">
        <v>574</v>
      </c>
      <c r="G1533" s="39" t="s">
        <v>208</v>
      </c>
      <c r="H1533" s="8">
        <f t="shared" si="44"/>
        <v>-34025</v>
      </c>
      <c r="I1533" s="30">
        <f t="shared" si="45"/>
        <v>3.0927835051546393</v>
      </c>
      <c r="K1533" t="s">
        <v>525</v>
      </c>
      <c r="M1533" s="2">
        <v>485</v>
      </c>
    </row>
    <row r="1534" spans="1:13" ht="12.75">
      <c r="A1534" s="20"/>
      <c r="B1534" s="323">
        <v>1600</v>
      </c>
      <c r="C1534" s="20" t="s">
        <v>438</v>
      </c>
      <c r="D1534" s="20" t="s">
        <v>527</v>
      </c>
      <c r="E1534" s="20" t="s">
        <v>439</v>
      </c>
      <c r="F1534" s="35" t="s">
        <v>574</v>
      </c>
      <c r="G1534" s="39" t="s">
        <v>234</v>
      </c>
      <c r="H1534" s="8">
        <f t="shared" si="44"/>
        <v>-35625</v>
      </c>
      <c r="I1534" s="30">
        <f t="shared" si="45"/>
        <v>3.2989690721649483</v>
      </c>
      <c r="J1534" s="23"/>
      <c r="K1534" t="s">
        <v>525</v>
      </c>
      <c r="L1534" s="23"/>
      <c r="M1534" s="2">
        <v>485</v>
      </c>
    </row>
    <row r="1535" spans="2:13" ht="12.75">
      <c r="B1535" s="371">
        <v>1400</v>
      </c>
      <c r="C1535" s="20" t="s">
        <v>438</v>
      </c>
      <c r="D1535" s="20" t="s">
        <v>527</v>
      </c>
      <c r="E1535" s="1" t="s">
        <v>439</v>
      </c>
      <c r="F1535" s="35" t="s">
        <v>574</v>
      </c>
      <c r="G1535" s="35" t="s">
        <v>210</v>
      </c>
      <c r="H1535" s="8">
        <f t="shared" si="44"/>
        <v>-37025</v>
      </c>
      <c r="I1535" s="30">
        <f t="shared" si="45"/>
        <v>2.88659793814433</v>
      </c>
      <c r="K1535" t="s">
        <v>525</v>
      </c>
      <c r="M1535" s="2">
        <v>485</v>
      </c>
    </row>
    <row r="1536" spans="2:13" ht="12.75">
      <c r="B1536" s="371">
        <v>1700</v>
      </c>
      <c r="C1536" s="1" t="s">
        <v>438</v>
      </c>
      <c r="D1536" s="20" t="s">
        <v>527</v>
      </c>
      <c r="E1536" s="1" t="s">
        <v>439</v>
      </c>
      <c r="F1536" s="35" t="s">
        <v>574</v>
      </c>
      <c r="G1536" s="35" t="s">
        <v>36</v>
      </c>
      <c r="H1536" s="8">
        <f t="shared" si="44"/>
        <v>-38725</v>
      </c>
      <c r="I1536" s="30">
        <f t="shared" si="45"/>
        <v>3.5051546391752577</v>
      </c>
      <c r="K1536" t="s">
        <v>525</v>
      </c>
      <c r="M1536" s="2">
        <v>485</v>
      </c>
    </row>
    <row r="1537" spans="2:13" ht="12.75">
      <c r="B1537" s="371">
        <v>1350</v>
      </c>
      <c r="C1537" s="1" t="s">
        <v>438</v>
      </c>
      <c r="D1537" s="20" t="s">
        <v>527</v>
      </c>
      <c r="E1537" s="1" t="s">
        <v>439</v>
      </c>
      <c r="F1537" s="35" t="s">
        <v>574</v>
      </c>
      <c r="G1537" s="35" t="s">
        <v>38</v>
      </c>
      <c r="H1537" s="8">
        <f t="shared" si="44"/>
        <v>-40075</v>
      </c>
      <c r="I1537" s="30">
        <f t="shared" si="45"/>
        <v>2.783505154639175</v>
      </c>
      <c r="K1537" t="s">
        <v>525</v>
      </c>
      <c r="M1537" s="2">
        <v>485</v>
      </c>
    </row>
    <row r="1538" spans="2:13" ht="12.75">
      <c r="B1538" s="371">
        <v>1400</v>
      </c>
      <c r="C1538" s="1" t="s">
        <v>438</v>
      </c>
      <c r="D1538" s="20" t="s">
        <v>527</v>
      </c>
      <c r="E1538" s="1" t="s">
        <v>439</v>
      </c>
      <c r="F1538" s="35" t="s">
        <v>574</v>
      </c>
      <c r="G1538" s="35" t="s">
        <v>45</v>
      </c>
      <c r="H1538" s="8">
        <f t="shared" si="44"/>
        <v>-41475</v>
      </c>
      <c r="I1538" s="30">
        <f t="shared" si="45"/>
        <v>2.88659793814433</v>
      </c>
      <c r="K1538" t="s">
        <v>525</v>
      </c>
      <c r="M1538" s="2">
        <v>485</v>
      </c>
    </row>
    <row r="1539" spans="2:13" ht="12.75">
      <c r="B1539" s="371">
        <v>1300</v>
      </c>
      <c r="C1539" s="1" t="s">
        <v>438</v>
      </c>
      <c r="D1539" s="20" t="s">
        <v>527</v>
      </c>
      <c r="E1539" s="1" t="s">
        <v>439</v>
      </c>
      <c r="F1539" s="35" t="s">
        <v>574</v>
      </c>
      <c r="G1539" s="35" t="s">
        <v>50</v>
      </c>
      <c r="H1539" s="8">
        <f t="shared" si="44"/>
        <v>-42775</v>
      </c>
      <c r="I1539" s="30">
        <f t="shared" si="45"/>
        <v>2.6804123711340204</v>
      </c>
      <c r="K1539" t="s">
        <v>525</v>
      </c>
      <c r="M1539" s="2">
        <v>485</v>
      </c>
    </row>
    <row r="1540" spans="2:13" ht="12.75">
      <c r="B1540" s="371">
        <v>1500</v>
      </c>
      <c r="C1540" s="1" t="s">
        <v>438</v>
      </c>
      <c r="D1540" s="20" t="s">
        <v>527</v>
      </c>
      <c r="E1540" s="1" t="s">
        <v>439</v>
      </c>
      <c r="F1540" s="35" t="s">
        <v>574</v>
      </c>
      <c r="G1540" s="35" t="s">
        <v>66</v>
      </c>
      <c r="H1540" s="8">
        <f t="shared" si="44"/>
        <v>-44275</v>
      </c>
      <c r="I1540" s="30">
        <f t="shared" si="45"/>
        <v>3.0927835051546393</v>
      </c>
      <c r="K1540" t="s">
        <v>525</v>
      </c>
      <c r="M1540" s="2">
        <v>485</v>
      </c>
    </row>
    <row r="1541" spans="2:13" ht="12.75">
      <c r="B1541" s="371">
        <v>1650</v>
      </c>
      <c r="C1541" s="1" t="s">
        <v>438</v>
      </c>
      <c r="D1541" s="20" t="s">
        <v>527</v>
      </c>
      <c r="E1541" s="1" t="s">
        <v>439</v>
      </c>
      <c r="F1541" s="35" t="s">
        <v>574</v>
      </c>
      <c r="G1541" s="35" t="s">
        <v>235</v>
      </c>
      <c r="H1541" s="8">
        <f t="shared" si="44"/>
        <v>-45925</v>
      </c>
      <c r="I1541" s="30">
        <f t="shared" si="45"/>
        <v>3.402061855670103</v>
      </c>
      <c r="K1541" t="s">
        <v>525</v>
      </c>
      <c r="M1541" s="2">
        <v>485</v>
      </c>
    </row>
    <row r="1542" spans="2:13" ht="12.75">
      <c r="B1542" s="371">
        <v>1300</v>
      </c>
      <c r="C1542" s="1" t="s">
        <v>438</v>
      </c>
      <c r="D1542" s="20" t="s">
        <v>527</v>
      </c>
      <c r="E1542" s="1" t="s">
        <v>439</v>
      </c>
      <c r="F1542" s="35" t="s">
        <v>574</v>
      </c>
      <c r="G1542" s="35" t="s">
        <v>236</v>
      </c>
      <c r="H1542" s="8">
        <f t="shared" si="44"/>
        <v>-47225</v>
      </c>
      <c r="I1542" s="30">
        <f t="shared" si="45"/>
        <v>2.6804123711340204</v>
      </c>
      <c r="K1542" t="s">
        <v>525</v>
      </c>
      <c r="M1542" s="2">
        <v>485</v>
      </c>
    </row>
    <row r="1543" spans="2:13" ht="12.75">
      <c r="B1543" s="371">
        <v>1350</v>
      </c>
      <c r="C1543" s="1" t="s">
        <v>438</v>
      </c>
      <c r="D1543" s="20" t="s">
        <v>527</v>
      </c>
      <c r="E1543" s="1" t="s">
        <v>439</v>
      </c>
      <c r="F1543" s="35" t="s">
        <v>574</v>
      </c>
      <c r="G1543" s="35" t="s">
        <v>215</v>
      </c>
      <c r="H1543" s="8">
        <f t="shared" si="44"/>
        <v>-48575</v>
      </c>
      <c r="I1543" s="30">
        <f t="shared" si="45"/>
        <v>2.783505154639175</v>
      </c>
      <c r="K1543" t="s">
        <v>525</v>
      </c>
      <c r="M1543" s="2">
        <v>485</v>
      </c>
    </row>
    <row r="1544" spans="2:13" ht="12.75">
      <c r="B1544" s="371">
        <v>1450</v>
      </c>
      <c r="C1544" s="1" t="s">
        <v>438</v>
      </c>
      <c r="D1544" s="20" t="s">
        <v>527</v>
      </c>
      <c r="E1544" s="1" t="s">
        <v>439</v>
      </c>
      <c r="F1544" s="35" t="s">
        <v>574</v>
      </c>
      <c r="G1544" s="35" t="s">
        <v>76</v>
      </c>
      <c r="H1544" s="8">
        <f t="shared" si="44"/>
        <v>-50025</v>
      </c>
      <c r="I1544" s="30">
        <f t="shared" si="45"/>
        <v>2.9896907216494846</v>
      </c>
      <c r="K1544" t="s">
        <v>525</v>
      </c>
      <c r="M1544" s="2">
        <v>485</v>
      </c>
    </row>
    <row r="1545" spans="2:13" ht="12.75">
      <c r="B1545" s="371">
        <v>1700</v>
      </c>
      <c r="C1545" s="1" t="s">
        <v>438</v>
      </c>
      <c r="D1545" s="20" t="s">
        <v>527</v>
      </c>
      <c r="E1545" s="1" t="s">
        <v>439</v>
      </c>
      <c r="F1545" s="35" t="s">
        <v>574</v>
      </c>
      <c r="G1545" s="35" t="s">
        <v>80</v>
      </c>
      <c r="H1545" s="8">
        <f t="shared" si="44"/>
        <v>-51725</v>
      </c>
      <c r="I1545" s="30">
        <f t="shared" si="45"/>
        <v>3.5051546391752577</v>
      </c>
      <c r="K1545" t="s">
        <v>525</v>
      </c>
      <c r="M1545" s="2">
        <v>485</v>
      </c>
    </row>
    <row r="1546" spans="2:13" ht="12.75">
      <c r="B1546" s="371">
        <v>1200</v>
      </c>
      <c r="C1546" s="1" t="s">
        <v>438</v>
      </c>
      <c r="D1546" s="20" t="s">
        <v>527</v>
      </c>
      <c r="E1546" s="1" t="s">
        <v>439</v>
      </c>
      <c r="F1546" s="35" t="s">
        <v>574</v>
      </c>
      <c r="G1546" s="35" t="s">
        <v>103</v>
      </c>
      <c r="H1546" s="8">
        <f t="shared" si="44"/>
        <v>-52925</v>
      </c>
      <c r="I1546" s="30">
        <f t="shared" si="45"/>
        <v>2.4742268041237114</v>
      </c>
      <c r="K1546" t="s">
        <v>525</v>
      </c>
      <c r="M1546" s="2">
        <v>485</v>
      </c>
    </row>
    <row r="1547" spans="2:13" ht="12.75">
      <c r="B1547" s="371">
        <v>1600</v>
      </c>
      <c r="C1547" s="1" t="s">
        <v>438</v>
      </c>
      <c r="D1547" s="20" t="s">
        <v>527</v>
      </c>
      <c r="E1547" s="1" t="s">
        <v>439</v>
      </c>
      <c r="F1547" s="35" t="s">
        <v>574</v>
      </c>
      <c r="G1547" s="35" t="s">
        <v>102</v>
      </c>
      <c r="H1547" s="8">
        <f t="shared" si="44"/>
        <v>-54525</v>
      </c>
      <c r="I1547" s="30">
        <f t="shared" si="45"/>
        <v>3.2989690721649483</v>
      </c>
      <c r="K1547" t="s">
        <v>525</v>
      </c>
      <c r="M1547" s="2">
        <v>485</v>
      </c>
    </row>
    <row r="1548" spans="2:13" ht="12.75">
      <c r="B1548" s="371">
        <v>1350</v>
      </c>
      <c r="C1548" s="1" t="s">
        <v>438</v>
      </c>
      <c r="D1548" s="20" t="s">
        <v>527</v>
      </c>
      <c r="E1548" s="1" t="s">
        <v>439</v>
      </c>
      <c r="F1548" s="35" t="s">
        <v>574</v>
      </c>
      <c r="G1548" s="35" t="s">
        <v>123</v>
      </c>
      <c r="H1548" s="8">
        <f t="shared" si="44"/>
        <v>-55875</v>
      </c>
      <c r="I1548" s="30">
        <f t="shared" si="45"/>
        <v>2.783505154639175</v>
      </c>
      <c r="K1548" t="s">
        <v>525</v>
      </c>
      <c r="M1548" s="2">
        <v>485</v>
      </c>
    </row>
    <row r="1549" spans="2:13" ht="12.75">
      <c r="B1549" s="371">
        <v>1500</v>
      </c>
      <c r="C1549" s="1" t="s">
        <v>438</v>
      </c>
      <c r="D1549" s="20" t="s">
        <v>527</v>
      </c>
      <c r="E1549" s="1" t="s">
        <v>439</v>
      </c>
      <c r="F1549" s="35" t="s">
        <v>574</v>
      </c>
      <c r="G1549" s="35" t="s">
        <v>125</v>
      </c>
      <c r="H1549" s="8">
        <f t="shared" si="44"/>
        <v>-57375</v>
      </c>
      <c r="I1549" s="30">
        <f t="shared" si="45"/>
        <v>3.0927835051546393</v>
      </c>
      <c r="K1549" t="s">
        <v>525</v>
      </c>
      <c r="M1549" s="2">
        <v>485</v>
      </c>
    </row>
    <row r="1550" spans="2:13" ht="12.75">
      <c r="B1550" s="371">
        <v>1300</v>
      </c>
      <c r="C1550" s="1" t="s">
        <v>438</v>
      </c>
      <c r="D1550" s="20" t="s">
        <v>527</v>
      </c>
      <c r="E1550" s="1" t="s">
        <v>439</v>
      </c>
      <c r="F1550" s="35" t="s">
        <v>574</v>
      </c>
      <c r="G1550" s="35" t="s">
        <v>127</v>
      </c>
      <c r="H1550" s="8">
        <f t="shared" si="44"/>
        <v>-58675</v>
      </c>
      <c r="I1550" s="30">
        <f t="shared" si="45"/>
        <v>2.6804123711340204</v>
      </c>
      <c r="K1550" t="s">
        <v>525</v>
      </c>
      <c r="M1550" s="2">
        <v>485</v>
      </c>
    </row>
    <row r="1551" spans="2:13" ht="12.75">
      <c r="B1551" s="371">
        <v>1500</v>
      </c>
      <c r="C1551" s="1" t="s">
        <v>438</v>
      </c>
      <c r="D1551" s="20" t="s">
        <v>527</v>
      </c>
      <c r="E1551" s="1" t="s">
        <v>439</v>
      </c>
      <c r="F1551" s="35" t="s">
        <v>575</v>
      </c>
      <c r="G1551" s="35" t="s">
        <v>145</v>
      </c>
      <c r="H1551" s="8">
        <f t="shared" si="44"/>
        <v>-60175</v>
      </c>
      <c r="I1551" s="30">
        <f t="shared" si="45"/>
        <v>3.0927835051546393</v>
      </c>
      <c r="K1551" t="s">
        <v>525</v>
      </c>
      <c r="M1551" s="2">
        <v>485</v>
      </c>
    </row>
    <row r="1552" spans="2:13" ht="12.75">
      <c r="B1552" s="371">
        <v>1400</v>
      </c>
      <c r="C1552" s="1" t="s">
        <v>438</v>
      </c>
      <c r="D1552" s="20" t="s">
        <v>527</v>
      </c>
      <c r="E1552" s="1" t="s">
        <v>439</v>
      </c>
      <c r="F1552" s="35" t="s">
        <v>574</v>
      </c>
      <c r="G1552" s="35" t="s">
        <v>111</v>
      </c>
      <c r="H1552" s="8">
        <f t="shared" si="44"/>
        <v>-61575</v>
      </c>
      <c r="I1552" s="30">
        <f t="shared" si="45"/>
        <v>2.88659793814433</v>
      </c>
      <c r="K1552" t="s">
        <v>525</v>
      </c>
      <c r="M1552" s="2">
        <v>485</v>
      </c>
    </row>
    <row r="1553" spans="2:13" ht="12.75">
      <c r="B1553" s="371">
        <v>1600</v>
      </c>
      <c r="C1553" s="1" t="s">
        <v>438</v>
      </c>
      <c r="D1553" s="20" t="s">
        <v>527</v>
      </c>
      <c r="E1553" s="1" t="s">
        <v>439</v>
      </c>
      <c r="F1553" s="35" t="s">
        <v>574</v>
      </c>
      <c r="G1553" s="35" t="s">
        <v>148</v>
      </c>
      <c r="H1553" s="8">
        <f t="shared" si="44"/>
        <v>-63175</v>
      </c>
      <c r="I1553" s="30">
        <f t="shared" si="45"/>
        <v>3.2989690721649483</v>
      </c>
      <c r="K1553" t="s">
        <v>525</v>
      </c>
      <c r="M1553" s="2">
        <v>485</v>
      </c>
    </row>
    <row r="1554" spans="2:13" ht="12.75">
      <c r="B1554" s="371">
        <v>1500</v>
      </c>
      <c r="C1554" s="1" t="s">
        <v>438</v>
      </c>
      <c r="D1554" s="20" t="s">
        <v>527</v>
      </c>
      <c r="E1554" s="1" t="s">
        <v>439</v>
      </c>
      <c r="F1554" s="35" t="s">
        <v>574</v>
      </c>
      <c r="G1554" s="35" t="s">
        <v>149</v>
      </c>
      <c r="H1554" s="8">
        <f t="shared" si="44"/>
        <v>-64675</v>
      </c>
      <c r="I1554" s="30">
        <f t="shared" si="45"/>
        <v>3.0927835051546393</v>
      </c>
      <c r="K1554" t="s">
        <v>525</v>
      </c>
      <c r="M1554" s="2">
        <v>485</v>
      </c>
    </row>
    <row r="1555" spans="2:13" ht="12.75">
      <c r="B1555" s="371">
        <v>1300</v>
      </c>
      <c r="C1555" s="1" t="s">
        <v>438</v>
      </c>
      <c r="D1555" s="20" t="s">
        <v>527</v>
      </c>
      <c r="E1555" s="1" t="s">
        <v>439</v>
      </c>
      <c r="F1555" s="35" t="s">
        <v>575</v>
      </c>
      <c r="G1555" s="35" t="s">
        <v>150</v>
      </c>
      <c r="H1555" s="8">
        <f t="shared" si="44"/>
        <v>-65975</v>
      </c>
      <c r="I1555" s="30">
        <f t="shared" si="45"/>
        <v>2.6804123711340204</v>
      </c>
      <c r="K1555" t="s">
        <v>525</v>
      </c>
      <c r="M1555" s="2">
        <v>485</v>
      </c>
    </row>
    <row r="1556" spans="2:13" ht="12.75">
      <c r="B1556" s="371">
        <v>1700</v>
      </c>
      <c r="C1556" s="1" t="s">
        <v>438</v>
      </c>
      <c r="D1556" s="20" t="s">
        <v>527</v>
      </c>
      <c r="E1556" s="1" t="s">
        <v>439</v>
      </c>
      <c r="F1556" s="35" t="s">
        <v>574</v>
      </c>
      <c r="G1556" s="35" t="s">
        <v>151</v>
      </c>
      <c r="H1556" s="8">
        <f t="shared" si="44"/>
        <v>-67675</v>
      </c>
      <c r="I1556" s="30">
        <f t="shared" si="45"/>
        <v>3.5051546391752577</v>
      </c>
      <c r="K1556" t="s">
        <v>525</v>
      </c>
      <c r="M1556" s="2">
        <v>485</v>
      </c>
    </row>
    <row r="1557" spans="2:13" ht="12.75">
      <c r="B1557" s="371">
        <v>1300</v>
      </c>
      <c r="C1557" s="1" t="s">
        <v>438</v>
      </c>
      <c r="D1557" s="20" t="s">
        <v>527</v>
      </c>
      <c r="E1557" s="1" t="s">
        <v>439</v>
      </c>
      <c r="F1557" s="35" t="s">
        <v>574</v>
      </c>
      <c r="G1557" s="35" t="s">
        <v>521</v>
      </c>
      <c r="H1557" s="8">
        <f t="shared" si="44"/>
        <v>-68975</v>
      </c>
      <c r="I1557" s="30">
        <f t="shared" si="45"/>
        <v>2.6804123711340204</v>
      </c>
      <c r="K1557" t="s">
        <v>525</v>
      </c>
      <c r="M1557" s="2">
        <v>485</v>
      </c>
    </row>
    <row r="1558" spans="2:13" ht="12.75">
      <c r="B1558" s="371">
        <v>1200</v>
      </c>
      <c r="C1558" s="1" t="s">
        <v>438</v>
      </c>
      <c r="D1558" s="20" t="s">
        <v>527</v>
      </c>
      <c r="E1558" s="1" t="s">
        <v>439</v>
      </c>
      <c r="F1558" s="35" t="s">
        <v>574</v>
      </c>
      <c r="G1558" s="35" t="s">
        <v>230</v>
      </c>
      <c r="H1558" s="8">
        <f t="shared" si="44"/>
        <v>-70175</v>
      </c>
      <c r="I1558" s="30">
        <f t="shared" si="45"/>
        <v>2.4742268041237114</v>
      </c>
      <c r="K1558" t="s">
        <v>525</v>
      </c>
      <c r="M1558" s="2">
        <v>485</v>
      </c>
    </row>
    <row r="1559" spans="2:13" ht="12.75">
      <c r="B1559" s="371">
        <v>2500</v>
      </c>
      <c r="C1559" s="1" t="s">
        <v>438</v>
      </c>
      <c r="D1559" s="20" t="s">
        <v>527</v>
      </c>
      <c r="E1559" s="1" t="s">
        <v>439</v>
      </c>
      <c r="F1559" s="35" t="s">
        <v>574</v>
      </c>
      <c r="G1559" s="35" t="s">
        <v>230</v>
      </c>
      <c r="H1559" s="8">
        <f aca="true" t="shared" si="46" ref="H1559:H1620">H1558-B1559</f>
        <v>-72675</v>
      </c>
      <c r="I1559" s="30">
        <f aca="true" t="shared" si="47" ref="I1559:I1622">+B1559/M1559</f>
        <v>5.154639175257732</v>
      </c>
      <c r="K1559" t="s">
        <v>525</v>
      </c>
      <c r="M1559" s="2">
        <v>485</v>
      </c>
    </row>
    <row r="1560" spans="2:13" ht="12.75">
      <c r="B1560" s="371">
        <v>1350</v>
      </c>
      <c r="C1560" s="1" t="s">
        <v>438</v>
      </c>
      <c r="D1560" s="1" t="s">
        <v>527</v>
      </c>
      <c r="E1560" s="1" t="s">
        <v>439</v>
      </c>
      <c r="F1560" s="35" t="s">
        <v>574</v>
      </c>
      <c r="G1560" s="35" t="s">
        <v>199</v>
      </c>
      <c r="H1560" s="8">
        <f t="shared" si="46"/>
        <v>-74025</v>
      </c>
      <c r="I1560" s="30">
        <f t="shared" si="47"/>
        <v>2.783505154639175</v>
      </c>
      <c r="K1560" t="s">
        <v>525</v>
      </c>
      <c r="M1560" s="2">
        <v>485</v>
      </c>
    </row>
    <row r="1561" spans="2:13" ht="12.75">
      <c r="B1561" s="371">
        <v>1500</v>
      </c>
      <c r="C1561" s="1" t="s">
        <v>438</v>
      </c>
      <c r="D1561" s="1" t="s">
        <v>527</v>
      </c>
      <c r="E1561" s="1" t="s">
        <v>439</v>
      </c>
      <c r="F1561" s="35" t="s">
        <v>574</v>
      </c>
      <c r="G1561" s="35" t="s">
        <v>576</v>
      </c>
      <c r="H1561" s="8">
        <f t="shared" si="46"/>
        <v>-75525</v>
      </c>
      <c r="I1561" s="30">
        <f t="shared" si="47"/>
        <v>3.0927835051546393</v>
      </c>
      <c r="K1561" t="s">
        <v>525</v>
      </c>
      <c r="M1561" s="2">
        <v>485</v>
      </c>
    </row>
    <row r="1562" spans="2:13" ht="12.75">
      <c r="B1562" s="323">
        <v>600</v>
      </c>
      <c r="C1562" s="20" t="s">
        <v>438</v>
      </c>
      <c r="D1562" s="20" t="s">
        <v>527</v>
      </c>
      <c r="E1562" s="20" t="s">
        <v>439</v>
      </c>
      <c r="F1562" s="39" t="s">
        <v>577</v>
      </c>
      <c r="G1562" s="35" t="s">
        <v>208</v>
      </c>
      <c r="H1562" s="8">
        <f t="shared" si="46"/>
        <v>-76125</v>
      </c>
      <c r="I1562" s="30">
        <f t="shared" si="47"/>
        <v>1.2371134020618557</v>
      </c>
      <c r="K1562" t="s">
        <v>563</v>
      </c>
      <c r="M1562" s="2">
        <v>485</v>
      </c>
    </row>
    <row r="1563" spans="2:13" ht="12.75">
      <c r="B1563" s="371">
        <v>1100</v>
      </c>
      <c r="C1563" s="20" t="s">
        <v>438</v>
      </c>
      <c r="D1563" s="20" t="s">
        <v>527</v>
      </c>
      <c r="E1563" s="20" t="s">
        <v>439</v>
      </c>
      <c r="F1563" s="39" t="s">
        <v>577</v>
      </c>
      <c r="G1563" s="35" t="s">
        <v>234</v>
      </c>
      <c r="H1563" s="8">
        <f t="shared" si="46"/>
        <v>-77225</v>
      </c>
      <c r="I1563" s="30">
        <f t="shared" si="47"/>
        <v>2.268041237113402</v>
      </c>
      <c r="K1563" t="s">
        <v>563</v>
      </c>
      <c r="M1563" s="2">
        <v>485</v>
      </c>
    </row>
    <row r="1564" spans="2:13" ht="12.75">
      <c r="B1564" s="323">
        <v>600</v>
      </c>
      <c r="C1564" s="20" t="s">
        <v>438</v>
      </c>
      <c r="D1564" s="20" t="s">
        <v>527</v>
      </c>
      <c r="E1564" s="20" t="s">
        <v>439</v>
      </c>
      <c r="F1564" s="39" t="s">
        <v>577</v>
      </c>
      <c r="G1564" s="40" t="s">
        <v>210</v>
      </c>
      <c r="H1564" s="8">
        <f t="shared" si="46"/>
        <v>-77825</v>
      </c>
      <c r="I1564" s="30">
        <f t="shared" si="47"/>
        <v>1.2371134020618557</v>
      </c>
      <c r="K1564" t="s">
        <v>563</v>
      </c>
      <c r="M1564" s="2">
        <v>485</v>
      </c>
    </row>
    <row r="1565" spans="2:13" ht="12.75">
      <c r="B1565" s="323">
        <v>600</v>
      </c>
      <c r="C1565" s="20" t="s">
        <v>438</v>
      </c>
      <c r="D1565" s="20" t="s">
        <v>527</v>
      </c>
      <c r="E1565" s="20" t="s">
        <v>439</v>
      </c>
      <c r="F1565" s="39" t="s">
        <v>577</v>
      </c>
      <c r="G1565" s="40" t="s">
        <v>36</v>
      </c>
      <c r="H1565" s="8">
        <f t="shared" si="46"/>
        <v>-78425</v>
      </c>
      <c r="I1565" s="30">
        <f t="shared" si="47"/>
        <v>1.2371134020618557</v>
      </c>
      <c r="K1565" t="s">
        <v>563</v>
      </c>
      <c r="M1565" s="2">
        <v>485</v>
      </c>
    </row>
    <row r="1566" spans="2:13" ht="12.75">
      <c r="B1566" s="323">
        <v>600</v>
      </c>
      <c r="C1566" s="20" t="s">
        <v>438</v>
      </c>
      <c r="D1566" s="20" t="s">
        <v>527</v>
      </c>
      <c r="E1566" s="20" t="s">
        <v>439</v>
      </c>
      <c r="F1566" s="39" t="s">
        <v>577</v>
      </c>
      <c r="G1566" s="40" t="s">
        <v>38</v>
      </c>
      <c r="H1566" s="8">
        <f t="shared" si="46"/>
        <v>-79025</v>
      </c>
      <c r="I1566" s="30">
        <f t="shared" si="47"/>
        <v>1.2371134020618557</v>
      </c>
      <c r="K1566" t="s">
        <v>563</v>
      </c>
      <c r="M1566" s="2">
        <v>485</v>
      </c>
    </row>
    <row r="1567" spans="2:13" ht="12.75">
      <c r="B1567" s="323">
        <v>600</v>
      </c>
      <c r="C1567" s="20" t="s">
        <v>438</v>
      </c>
      <c r="D1567" s="20" t="s">
        <v>527</v>
      </c>
      <c r="E1567" s="20" t="s">
        <v>439</v>
      </c>
      <c r="F1567" s="39" t="s">
        <v>577</v>
      </c>
      <c r="G1567" s="35" t="s">
        <v>50</v>
      </c>
      <c r="H1567" s="8">
        <f t="shared" si="46"/>
        <v>-79625</v>
      </c>
      <c r="I1567" s="30">
        <f t="shared" si="47"/>
        <v>1.2371134020618557</v>
      </c>
      <c r="K1567" t="s">
        <v>563</v>
      </c>
      <c r="M1567" s="2">
        <v>485</v>
      </c>
    </row>
    <row r="1568" spans="2:13" ht="12.75">
      <c r="B1568" s="323">
        <v>1200</v>
      </c>
      <c r="C1568" s="20" t="s">
        <v>438</v>
      </c>
      <c r="D1568" s="20" t="s">
        <v>527</v>
      </c>
      <c r="E1568" s="20" t="s">
        <v>439</v>
      </c>
      <c r="F1568" s="39" t="s">
        <v>577</v>
      </c>
      <c r="G1568" s="35" t="s">
        <v>66</v>
      </c>
      <c r="H1568" s="8">
        <f t="shared" si="46"/>
        <v>-80825</v>
      </c>
      <c r="I1568" s="30">
        <f t="shared" si="47"/>
        <v>2.4742268041237114</v>
      </c>
      <c r="K1568" t="s">
        <v>563</v>
      </c>
      <c r="M1568" s="2">
        <v>485</v>
      </c>
    </row>
    <row r="1569" spans="2:13" ht="12.75">
      <c r="B1569" s="323">
        <v>600</v>
      </c>
      <c r="C1569" s="20" t="s">
        <v>438</v>
      </c>
      <c r="D1569" s="20" t="s">
        <v>527</v>
      </c>
      <c r="E1569" s="20" t="s">
        <v>439</v>
      </c>
      <c r="F1569" s="39" t="s">
        <v>577</v>
      </c>
      <c r="G1569" s="35" t="s">
        <v>235</v>
      </c>
      <c r="H1569" s="8">
        <f t="shared" si="46"/>
        <v>-81425</v>
      </c>
      <c r="I1569" s="30">
        <f t="shared" si="47"/>
        <v>1.2371134020618557</v>
      </c>
      <c r="K1569" t="s">
        <v>563</v>
      </c>
      <c r="M1569" s="2">
        <v>485</v>
      </c>
    </row>
    <row r="1570" spans="2:13" ht="12.75">
      <c r="B1570" s="323">
        <v>2000</v>
      </c>
      <c r="C1570" s="20" t="s">
        <v>438</v>
      </c>
      <c r="D1570" s="1" t="s">
        <v>527</v>
      </c>
      <c r="E1570" s="20" t="s">
        <v>439</v>
      </c>
      <c r="F1570" s="39" t="s">
        <v>577</v>
      </c>
      <c r="G1570" s="35" t="s">
        <v>236</v>
      </c>
      <c r="H1570" s="8">
        <f t="shared" si="46"/>
        <v>-83425</v>
      </c>
      <c r="I1570" s="30">
        <f t="shared" si="47"/>
        <v>4.123711340206185</v>
      </c>
      <c r="K1570" t="s">
        <v>563</v>
      </c>
      <c r="M1570" s="2">
        <v>485</v>
      </c>
    </row>
    <row r="1571" spans="2:13" ht="12.75">
      <c r="B1571" s="323">
        <v>1000</v>
      </c>
      <c r="C1571" s="20" t="s">
        <v>438</v>
      </c>
      <c r="D1571" s="1" t="s">
        <v>527</v>
      </c>
      <c r="E1571" s="20" t="s">
        <v>439</v>
      </c>
      <c r="F1571" s="39" t="s">
        <v>577</v>
      </c>
      <c r="G1571" s="35" t="s">
        <v>215</v>
      </c>
      <c r="H1571" s="8">
        <f t="shared" si="46"/>
        <v>-84425</v>
      </c>
      <c r="I1571" s="30">
        <f t="shared" si="47"/>
        <v>2.0618556701030926</v>
      </c>
      <c r="K1571" t="s">
        <v>563</v>
      </c>
      <c r="M1571" s="2">
        <v>485</v>
      </c>
    </row>
    <row r="1572" spans="2:13" ht="12.75">
      <c r="B1572" s="323">
        <v>600</v>
      </c>
      <c r="C1572" s="20" t="s">
        <v>438</v>
      </c>
      <c r="D1572" s="1" t="s">
        <v>527</v>
      </c>
      <c r="E1572" s="20" t="s">
        <v>439</v>
      </c>
      <c r="F1572" s="39" t="s">
        <v>577</v>
      </c>
      <c r="G1572" s="35" t="s">
        <v>76</v>
      </c>
      <c r="H1572" s="8">
        <f t="shared" si="46"/>
        <v>-85025</v>
      </c>
      <c r="I1572" s="30">
        <f t="shared" si="47"/>
        <v>1.2371134020618557</v>
      </c>
      <c r="K1572" t="s">
        <v>563</v>
      </c>
      <c r="M1572" s="2">
        <v>485</v>
      </c>
    </row>
    <row r="1573" spans="2:13" ht="12.75">
      <c r="B1573" s="323">
        <v>800</v>
      </c>
      <c r="C1573" s="20" t="s">
        <v>438</v>
      </c>
      <c r="D1573" s="1" t="s">
        <v>527</v>
      </c>
      <c r="E1573" s="20" t="s">
        <v>439</v>
      </c>
      <c r="F1573" s="39" t="s">
        <v>577</v>
      </c>
      <c r="G1573" s="35" t="s">
        <v>80</v>
      </c>
      <c r="H1573" s="8">
        <f t="shared" si="46"/>
        <v>-85825</v>
      </c>
      <c r="I1573" s="30">
        <f t="shared" si="47"/>
        <v>1.6494845360824741</v>
      </c>
      <c r="K1573" t="s">
        <v>563</v>
      </c>
      <c r="M1573" s="2">
        <v>485</v>
      </c>
    </row>
    <row r="1574" spans="2:13" ht="12.75">
      <c r="B1574" s="323">
        <v>600</v>
      </c>
      <c r="C1574" s="20" t="s">
        <v>438</v>
      </c>
      <c r="D1574" s="1" t="s">
        <v>527</v>
      </c>
      <c r="E1574" s="20" t="s">
        <v>439</v>
      </c>
      <c r="F1574" s="39" t="s">
        <v>577</v>
      </c>
      <c r="G1574" s="35" t="s">
        <v>103</v>
      </c>
      <c r="H1574" s="8">
        <f t="shared" si="46"/>
        <v>-86425</v>
      </c>
      <c r="I1574" s="30">
        <f t="shared" si="47"/>
        <v>1.2371134020618557</v>
      </c>
      <c r="K1574" t="s">
        <v>563</v>
      </c>
      <c r="M1574" s="2">
        <v>485</v>
      </c>
    </row>
    <row r="1575" spans="2:13" ht="12.75">
      <c r="B1575" s="323">
        <v>600</v>
      </c>
      <c r="C1575" s="20" t="s">
        <v>438</v>
      </c>
      <c r="D1575" s="1" t="s">
        <v>527</v>
      </c>
      <c r="E1575" s="20" t="s">
        <v>439</v>
      </c>
      <c r="F1575" s="39" t="s">
        <v>577</v>
      </c>
      <c r="G1575" s="35" t="s">
        <v>102</v>
      </c>
      <c r="H1575" s="8">
        <f t="shared" si="46"/>
        <v>-87025</v>
      </c>
      <c r="I1575" s="30">
        <f t="shared" si="47"/>
        <v>1.2371134020618557</v>
      </c>
      <c r="K1575" t="s">
        <v>563</v>
      </c>
      <c r="M1575" s="2">
        <v>485</v>
      </c>
    </row>
    <row r="1576" spans="2:13" ht="12.75">
      <c r="B1576" s="323">
        <v>1000</v>
      </c>
      <c r="C1576" s="20" t="s">
        <v>438</v>
      </c>
      <c r="D1576" s="1" t="s">
        <v>527</v>
      </c>
      <c r="E1576" s="20" t="s">
        <v>439</v>
      </c>
      <c r="F1576" s="39" t="s">
        <v>577</v>
      </c>
      <c r="G1576" s="35" t="s">
        <v>123</v>
      </c>
      <c r="H1576" s="8">
        <f t="shared" si="46"/>
        <v>-88025</v>
      </c>
      <c r="I1576" s="30">
        <f t="shared" si="47"/>
        <v>2.0618556701030926</v>
      </c>
      <c r="K1576" t="s">
        <v>563</v>
      </c>
      <c r="M1576" s="2">
        <v>485</v>
      </c>
    </row>
    <row r="1577" spans="2:13" ht="12.75">
      <c r="B1577" s="323">
        <v>1000</v>
      </c>
      <c r="C1577" s="20" t="s">
        <v>438</v>
      </c>
      <c r="D1577" s="1" t="s">
        <v>527</v>
      </c>
      <c r="E1577" s="20" t="s">
        <v>439</v>
      </c>
      <c r="F1577" s="39" t="s">
        <v>577</v>
      </c>
      <c r="G1577" s="35" t="s">
        <v>125</v>
      </c>
      <c r="H1577" s="8">
        <f t="shared" si="46"/>
        <v>-89025</v>
      </c>
      <c r="I1577" s="30">
        <f t="shared" si="47"/>
        <v>2.0618556701030926</v>
      </c>
      <c r="K1577" t="s">
        <v>563</v>
      </c>
      <c r="M1577" s="2">
        <v>485</v>
      </c>
    </row>
    <row r="1578" spans="2:13" ht="12.75">
      <c r="B1578" s="323">
        <v>600</v>
      </c>
      <c r="C1578" s="20" t="s">
        <v>438</v>
      </c>
      <c r="D1578" s="1" t="s">
        <v>527</v>
      </c>
      <c r="E1578" s="20" t="s">
        <v>439</v>
      </c>
      <c r="F1578" s="39" t="s">
        <v>577</v>
      </c>
      <c r="G1578" s="35" t="s">
        <v>127</v>
      </c>
      <c r="H1578" s="8">
        <f t="shared" si="46"/>
        <v>-89625</v>
      </c>
      <c r="I1578" s="30">
        <f t="shared" si="47"/>
        <v>1.2371134020618557</v>
      </c>
      <c r="K1578" t="s">
        <v>563</v>
      </c>
      <c r="M1578" s="2">
        <v>485</v>
      </c>
    </row>
    <row r="1579" spans="2:13" ht="12.75">
      <c r="B1579" s="323">
        <v>1300</v>
      </c>
      <c r="C1579" s="20" t="s">
        <v>438</v>
      </c>
      <c r="D1579" s="1" t="s">
        <v>527</v>
      </c>
      <c r="E1579" s="20" t="s">
        <v>439</v>
      </c>
      <c r="F1579" s="39" t="s">
        <v>577</v>
      </c>
      <c r="G1579" s="35" t="s">
        <v>145</v>
      </c>
      <c r="H1579" s="8">
        <f t="shared" si="46"/>
        <v>-90925</v>
      </c>
      <c r="I1579" s="30">
        <f t="shared" si="47"/>
        <v>2.6804123711340204</v>
      </c>
      <c r="K1579" t="s">
        <v>563</v>
      </c>
      <c r="M1579" s="2">
        <v>485</v>
      </c>
    </row>
    <row r="1580" spans="2:13" ht="12.75">
      <c r="B1580" s="323">
        <v>1300</v>
      </c>
      <c r="C1580" s="20" t="s">
        <v>438</v>
      </c>
      <c r="D1580" s="1" t="s">
        <v>527</v>
      </c>
      <c r="E1580" s="20" t="s">
        <v>439</v>
      </c>
      <c r="F1580" s="39" t="s">
        <v>577</v>
      </c>
      <c r="G1580" s="35" t="s">
        <v>111</v>
      </c>
      <c r="H1580" s="8">
        <f t="shared" si="46"/>
        <v>-92225</v>
      </c>
      <c r="I1580" s="30">
        <f t="shared" si="47"/>
        <v>2.6804123711340204</v>
      </c>
      <c r="K1580" t="s">
        <v>563</v>
      </c>
      <c r="M1580" s="2">
        <v>485</v>
      </c>
    </row>
    <row r="1581" spans="2:13" ht="12.75">
      <c r="B1581" s="323">
        <v>1200</v>
      </c>
      <c r="C1581" s="20" t="s">
        <v>438</v>
      </c>
      <c r="D1581" s="1" t="s">
        <v>527</v>
      </c>
      <c r="E1581" s="20" t="s">
        <v>439</v>
      </c>
      <c r="F1581" s="39" t="s">
        <v>577</v>
      </c>
      <c r="G1581" s="35" t="s">
        <v>148</v>
      </c>
      <c r="H1581" s="8">
        <f t="shared" si="46"/>
        <v>-93425</v>
      </c>
      <c r="I1581" s="30">
        <f t="shared" si="47"/>
        <v>2.4742268041237114</v>
      </c>
      <c r="K1581" t="s">
        <v>563</v>
      </c>
      <c r="M1581" s="2">
        <v>485</v>
      </c>
    </row>
    <row r="1582" spans="2:13" ht="12.75">
      <c r="B1582" s="323">
        <v>1000</v>
      </c>
      <c r="C1582" s="20" t="s">
        <v>438</v>
      </c>
      <c r="D1582" s="1" t="s">
        <v>527</v>
      </c>
      <c r="E1582" s="20" t="s">
        <v>439</v>
      </c>
      <c r="F1582" s="39" t="s">
        <v>577</v>
      </c>
      <c r="G1582" s="35" t="s">
        <v>149</v>
      </c>
      <c r="H1582" s="8">
        <f t="shared" si="46"/>
        <v>-94425</v>
      </c>
      <c r="I1582" s="30">
        <f t="shared" si="47"/>
        <v>2.0618556701030926</v>
      </c>
      <c r="K1582" t="s">
        <v>563</v>
      </c>
      <c r="M1582" s="2">
        <v>485</v>
      </c>
    </row>
    <row r="1583" spans="2:13" ht="12.75">
      <c r="B1583" s="323">
        <v>800</v>
      </c>
      <c r="C1583" s="20" t="s">
        <v>438</v>
      </c>
      <c r="D1583" s="1" t="s">
        <v>527</v>
      </c>
      <c r="E1583" s="20" t="s">
        <v>439</v>
      </c>
      <c r="F1583" s="39" t="s">
        <v>577</v>
      </c>
      <c r="G1583" s="35" t="s">
        <v>578</v>
      </c>
      <c r="H1583" s="8">
        <f t="shared" si="46"/>
        <v>-95225</v>
      </c>
      <c r="I1583" s="30">
        <f t="shared" si="47"/>
        <v>1.6494845360824741</v>
      </c>
      <c r="K1583" t="s">
        <v>563</v>
      </c>
      <c r="M1583" s="2">
        <v>485</v>
      </c>
    </row>
    <row r="1584" spans="2:13" ht="12.75">
      <c r="B1584" s="323">
        <v>1250</v>
      </c>
      <c r="C1584" s="20" t="s">
        <v>438</v>
      </c>
      <c r="D1584" s="1" t="s">
        <v>527</v>
      </c>
      <c r="E1584" s="20" t="s">
        <v>439</v>
      </c>
      <c r="F1584" s="39" t="s">
        <v>577</v>
      </c>
      <c r="G1584" s="35" t="s">
        <v>230</v>
      </c>
      <c r="H1584" s="8">
        <f t="shared" si="46"/>
        <v>-96475</v>
      </c>
      <c r="I1584" s="30">
        <f t="shared" si="47"/>
        <v>2.577319587628866</v>
      </c>
      <c r="K1584" t="s">
        <v>563</v>
      </c>
      <c r="M1584" s="2">
        <v>485</v>
      </c>
    </row>
    <row r="1585" spans="2:13" ht="12.75">
      <c r="B1585" s="323">
        <v>800</v>
      </c>
      <c r="C1585" s="20" t="s">
        <v>438</v>
      </c>
      <c r="D1585" s="1" t="s">
        <v>527</v>
      </c>
      <c r="E1585" s="20" t="s">
        <v>439</v>
      </c>
      <c r="F1585" s="39" t="s">
        <v>577</v>
      </c>
      <c r="G1585" s="35" t="s">
        <v>199</v>
      </c>
      <c r="H1585" s="8">
        <f t="shared" si="46"/>
        <v>-97275</v>
      </c>
      <c r="I1585" s="30">
        <f t="shared" si="47"/>
        <v>1.6494845360824741</v>
      </c>
      <c r="K1585" t="s">
        <v>563</v>
      </c>
      <c r="M1585" s="2">
        <v>485</v>
      </c>
    </row>
    <row r="1586" spans="2:13" ht="12.75">
      <c r="B1586" s="323">
        <v>1000</v>
      </c>
      <c r="C1586" s="20" t="s">
        <v>438</v>
      </c>
      <c r="D1586" s="1" t="s">
        <v>527</v>
      </c>
      <c r="E1586" s="20" t="s">
        <v>439</v>
      </c>
      <c r="F1586" s="39" t="s">
        <v>577</v>
      </c>
      <c r="G1586" s="35" t="s">
        <v>193</v>
      </c>
      <c r="H1586" s="8">
        <f t="shared" si="46"/>
        <v>-98275</v>
      </c>
      <c r="I1586" s="30">
        <f t="shared" si="47"/>
        <v>2.0618556701030926</v>
      </c>
      <c r="K1586" t="s">
        <v>563</v>
      </c>
      <c r="M1586" s="2">
        <v>485</v>
      </c>
    </row>
    <row r="1587" spans="2:13" ht="12.75">
      <c r="B1587" s="323">
        <v>1900</v>
      </c>
      <c r="C1587" s="20" t="s">
        <v>438</v>
      </c>
      <c r="D1587" s="20" t="s">
        <v>527</v>
      </c>
      <c r="E1587" s="20" t="s">
        <v>579</v>
      </c>
      <c r="F1587" s="35" t="s">
        <v>580</v>
      </c>
      <c r="G1587" s="39" t="s">
        <v>208</v>
      </c>
      <c r="H1587" s="8">
        <f t="shared" si="46"/>
        <v>-100175</v>
      </c>
      <c r="I1587" s="30">
        <f t="shared" si="47"/>
        <v>3.917525773195876</v>
      </c>
      <c r="K1587" t="s">
        <v>581</v>
      </c>
      <c r="M1587" s="2">
        <v>485</v>
      </c>
    </row>
    <row r="1588" spans="1:13" ht="12.75">
      <c r="A1588" s="20"/>
      <c r="B1588" s="323">
        <v>1800</v>
      </c>
      <c r="C1588" s="20" t="s">
        <v>438</v>
      </c>
      <c r="D1588" s="20" t="s">
        <v>527</v>
      </c>
      <c r="E1588" s="20" t="s">
        <v>579</v>
      </c>
      <c r="F1588" s="35" t="s">
        <v>580</v>
      </c>
      <c r="G1588" s="39" t="s">
        <v>234</v>
      </c>
      <c r="H1588" s="8">
        <f t="shared" si="46"/>
        <v>-101975</v>
      </c>
      <c r="I1588" s="30">
        <f>+B1588/M1588</f>
        <v>3.711340206185567</v>
      </c>
      <c r="J1588" s="23"/>
      <c r="K1588" t="s">
        <v>581</v>
      </c>
      <c r="L1588" s="23"/>
      <c r="M1588" s="2">
        <v>485</v>
      </c>
    </row>
    <row r="1589" spans="2:13" ht="12.75">
      <c r="B1589" s="371">
        <v>1900</v>
      </c>
      <c r="C1589" s="20" t="s">
        <v>438</v>
      </c>
      <c r="D1589" s="20" t="s">
        <v>527</v>
      </c>
      <c r="E1589" s="1" t="s">
        <v>579</v>
      </c>
      <c r="F1589" s="35" t="s">
        <v>580</v>
      </c>
      <c r="G1589" s="35" t="s">
        <v>210</v>
      </c>
      <c r="H1589" s="8">
        <f t="shared" si="46"/>
        <v>-103875</v>
      </c>
      <c r="I1589" s="30">
        <f>+B1589/M1589</f>
        <v>3.917525773195876</v>
      </c>
      <c r="K1589" t="s">
        <v>581</v>
      </c>
      <c r="M1589" s="2">
        <v>485</v>
      </c>
    </row>
    <row r="1590" spans="2:13" ht="12.75">
      <c r="B1590" s="371">
        <v>1700</v>
      </c>
      <c r="C1590" s="1" t="s">
        <v>438</v>
      </c>
      <c r="D1590" s="20" t="s">
        <v>527</v>
      </c>
      <c r="E1590" s="1" t="s">
        <v>579</v>
      </c>
      <c r="F1590" s="35" t="s">
        <v>580</v>
      </c>
      <c r="G1590" s="35" t="s">
        <v>36</v>
      </c>
      <c r="H1590" s="8">
        <f t="shared" si="46"/>
        <v>-105575</v>
      </c>
      <c r="I1590" s="30">
        <f t="shared" si="47"/>
        <v>3.5051546391752577</v>
      </c>
      <c r="K1590" t="s">
        <v>581</v>
      </c>
      <c r="M1590" s="2">
        <v>485</v>
      </c>
    </row>
    <row r="1591" spans="2:13" ht="12.75">
      <c r="B1591" s="371">
        <v>1900</v>
      </c>
      <c r="C1591" s="1" t="s">
        <v>438</v>
      </c>
      <c r="D1591" s="20" t="s">
        <v>527</v>
      </c>
      <c r="E1591" s="1" t="s">
        <v>579</v>
      </c>
      <c r="F1591" s="35" t="s">
        <v>580</v>
      </c>
      <c r="G1591" s="35" t="s">
        <v>38</v>
      </c>
      <c r="H1591" s="8">
        <f t="shared" si="46"/>
        <v>-107475</v>
      </c>
      <c r="I1591" s="30">
        <f t="shared" si="47"/>
        <v>3.917525773195876</v>
      </c>
      <c r="K1591" t="s">
        <v>581</v>
      </c>
      <c r="M1591" s="2">
        <v>485</v>
      </c>
    </row>
    <row r="1592" spans="2:13" ht="12.75">
      <c r="B1592" s="435">
        <v>1800</v>
      </c>
      <c r="C1592" s="47" t="s">
        <v>438</v>
      </c>
      <c r="D1592" s="20" t="s">
        <v>527</v>
      </c>
      <c r="E1592" s="47" t="s">
        <v>579</v>
      </c>
      <c r="F1592" s="35" t="s">
        <v>580</v>
      </c>
      <c r="G1592" s="35" t="s">
        <v>45</v>
      </c>
      <c r="H1592" s="8">
        <f t="shared" si="46"/>
        <v>-109275</v>
      </c>
      <c r="I1592" s="30">
        <f t="shared" si="47"/>
        <v>3.711340206185567</v>
      </c>
      <c r="J1592" s="46"/>
      <c r="K1592" t="s">
        <v>581</v>
      </c>
      <c r="L1592" s="46"/>
      <c r="M1592" s="2">
        <v>485</v>
      </c>
    </row>
    <row r="1593" spans="2:13" ht="12.75">
      <c r="B1593" s="371">
        <v>1000</v>
      </c>
      <c r="C1593" s="1" t="s">
        <v>438</v>
      </c>
      <c r="D1593" s="20" t="s">
        <v>527</v>
      </c>
      <c r="E1593" s="1" t="s">
        <v>579</v>
      </c>
      <c r="F1593" s="35" t="s">
        <v>580</v>
      </c>
      <c r="G1593" s="35" t="s">
        <v>372</v>
      </c>
      <c r="H1593" s="8">
        <f t="shared" si="46"/>
        <v>-110275</v>
      </c>
      <c r="I1593" s="30">
        <f t="shared" si="47"/>
        <v>2.0618556701030926</v>
      </c>
      <c r="K1593" t="s">
        <v>581</v>
      </c>
      <c r="M1593" s="2">
        <v>485</v>
      </c>
    </row>
    <row r="1594" spans="2:13" ht="12.75">
      <c r="B1594" s="371">
        <v>1000</v>
      </c>
      <c r="C1594" s="1" t="s">
        <v>438</v>
      </c>
      <c r="D1594" s="20" t="s">
        <v>527</v>
      </c>
      <c r="E1594" s="1" t="s">
        <v>579</v>
      </c>
      <c r="F1594" s="35" t="s">
        <v>580</v>
      </c>
      <c r="G1594" s="35" t="s">
        <v>50</v>
      </c>
      <c r="H1594" s="8">
        <f t="shared" si="46"/>
        <v>-111275</v>
      </c>
      <c r="I1594" s="30">
        <f t="shared" si="47"/>
        <v>2.0618556701030926</v>
      </c>
      <c r="K1594" t="s">
        <v>581</v>
      </c>
      <c r="M1594" s="2">
        <v>485</v>
      </c>
    </row>
    <row r="1595" spans="2:13" ht="12.75">
      <c r="B1595" s="371">
        <v>1900</v>
      </c>
      <c r="C1595" s="1" t="s">
        <v>438</v>
      </c>
      <c r="D1595" s="20" t="s">
        <v>527</v>
      </c>
      <c r="E1595" s="1" t="s">
        <v>579</v>
      </c>
      <c r="F1595" s="35" t="s">
        <v>580</v>
      </c>
      <c r="G1595" s="35" t="s">
        <v>66</v>
      </c>
      <c r="H1595" s="8">
        <f t="shared" si="46"/>
        <v>-113175</v>
      </c>
      <c r="I1595" s="30">
        <f t="shared" si="47"/>
        <v>3.917525773195876</v>
      </c>
      <c r="K1595" t="s">
        <v>581</v>
      </c>
      <c r="M1595" s="2">
        <v>485</v>
      </c>
    </row>
    <row r="1596" spans="2:13" ht="12.75">
      <c r="B1596" s="371">
        <v>1800</v>
      </c>
      <c r="C1596" s="1" t="s">
        <v>438</v>
      </c>
      <c r="D1596" s="20" t="s">
        <v>527</v>
      </c>
      <c r="E1596" s="1" t="s">
        <v>579</v>
      </c>
      <c r="F1596" s="35" t="s">
        <v>580</v>
      </c>
      <c r="G1596" s="35" t="s">
        <v>235</v>
      </c>
      <c r="H1596" s="8">
        <f t="shared" si="46"/>
        <v>-114975</v>
      </c>
      <c r="I1596" s="30">
        <f t="shared" si="47"/>
        <v>3.711340206185567</v>
      </c>
      <c r="K1596" t="s">
        <v>581</v>
      </c>
      <c r="M1596" s="2">
        <v>485</v>
      </c>
    </row>
    <row r="1597" spans="2:13" ht="12.75">
      <c r="B1597" s="371">
        <v>1700</v>
      </c>
      <c r="C1597" s="1" t="s">
        <v>438</v>
      </c>
      <c r="D1597" s="20" t="s">
        <v>527</v>
      </c>
      <c r="E1597" s="1" t="s">
        <v>579</v>
      </c>
      <c r="F1597" s="35" t="s">
        <v>580</v>
      </c>
      <c r="G1597" s="35" t="s">
        <v>236</v>
      </c>
      <c r="H1597" s="8">
        <f t="shared" si="46"/>
        <v>-116675</v>
      </c>
      <c r="I1597" s="30">
        <f t="shared" si="47"/>
        <v>3.5051546391752577</v>
      </c>
      <c r="K1597" t="s">
        <v>581</v>
      </c>
      <c r="M1597" s="2">
        <v>485</v>
      </c>
    </row>
    <row r="1598" spans="2:13" ht="12.75">
      <c r="B1598" s="371">
        <v>1800</v>
      </c>
      <c r="C1598" s="1" t="s">
        <v>438</v>
      </c>
      <c r="D1598" s="20" t="s">
        <v>527</v>
      </c>
      <c r="E1598" s="1" t="s">
        <v>579</v>
      </c>
      <c r="F1598" s="35" t="s">
        <v>580</v>
      </c>
      <c r="G1598" s="35" t="s">
        <v>215</v>
      </c>
      <c r="H1598" s="8">
        <f t="shared" si="46"/>
        <v>-118475</v>
      </c>
      <c r="I1598" s="30">
        <f t="shared" si="47"/>
        <v>3.711340206185567</v>
      </c>
      <c r="K1598" t="s">
        <v>581</v>
      </c>
      <c r="M1598" s="2">
        <v>485</v>
      </c>
    </row>
    <row r="1599" spans="2:13" ht="12.75">
      <c r="B1599" s="371">
        <v>1900</v>
      </c>
      <c r="C1599" s="1" t="s">
        <v>438</v>
      </c>
      <c r="D1599" s="1" t="s">
        <v>527</v>
      </c>
      <c r="E1599" s="1" t="s">
        <v>579</v>
      </c>
      <c r="F1599" s="35" t="s">
        <v>580</v>
      </c>
      <c r="G1599" s="35" t="s">
        <v>76</v>
      </c>
      <c r="H1599" s="8">
        <f t="shared" si="46"/>
        <v>-120375</v>
      </c>
      <c r="I1599" s="30">
        <f t="shared" si="47"/>
        <v>3.917525773195876</v>
      </c>
      <c r="K1599" t="s">
        <v>581</v>
      </c>
      <c r="M1599" s="2">
        <v>485</v>
      </c>
    </row>
    <row r="1600" spans="2:13" ht="12.75">
      <c r="B1600" s="371">
        <v>1800</v>
      </c>
      <c r="C1600" s="1" t="s">
        <v>438</v>
      </c>
      <c r="D1600" s="1" t="s">
        <v>527</v>
      </c>
      <c r="E1600" s="1" t="s">
        <v>579</v>
      </c>
      <c r="F1600" s="35" t="s">
        <v>580</v>
      </c>
      <c r="G1600" s="35" t="s">
        <v>78</v>
      </c>
      <c r="H1600" s="8">
        <f t="shared" si="46"/>
        <v>-122175</v>
      </c>
      <c r="I1600" s="30">
        <f t="shared" si="47"/>
        <v>3.711340206185567</v>
      </c>
      <c r="K1600" t="s">
        <v>581</v>
      </c>
      <c r="M1600" s="2">
        <v>485</v>
      </c>
    </row>
    <row r="1601" spans="2:13" ht="12.75">
      <c r="B1601" s="371">
        <v>1900</v>
      </c>
      <c r="C1601" s="1" t="s">
        <v>438</v>
      </c>
      <c r="D1601" s="1" t="s">
        <v>527</v>
      </c>
      <c r="E1601" s="1" t="s">
        <v>579</v>
      </c>
      <c r="F1601" s="35" t="s">
        <v>580</v>
      </c>
      <c r="G1601" s="35" t="s">
        <v>80</v>
      </c>
      <c r="H1601" s="8">
        <f t="shared" si="46"/>
        <v>-124075</v>
      </c>
      <c r="I1601" s="30">
        <f t="shared" si="47"/>
        <v>3.917525773195876</v>
      </c>
      <c r="K1601" t="s">
        <v>581</v>
      </c>
      <c r="M1601" s="2">
        <v>485</v>
      </c>
    </row>
    <row r="1602" spans="2:13" ht="12.75">
      <c r="B1602" s="371">
        <v>1800</v>
      </c>
      <c r="C1602" s="1" t="s">
        <v>438</v>
      </c>
      <c r="D1602" s="1" t="s">
        <v>527</v>
      </c>
      <c r="E1602" s="1" t="s">
        <v>579</v>
      </c>
      <c r="F1602" s="35" t="s">
        <v>580</v>
      </c>
      <c r="G1602" s="35" t="s">
        <v>103</v>
      </c>
      <c r="H1602" s="8">
        <f t="shared" si="46"/>
        <v>-125875</v>
      </c>
      <c r="I1602" s="30">
        <f t="shared" si="47"/>
        <v>3.711340206185567</v>
      </c>
      <c r="K1602" t="s">
        <v>581</v>
      </c>
      <c r="M1602" s="2">
        <v>485</v>
      </c>
    </row>
    <row r="1603" spans="2:13" ht="12.75">
      <c r="B1603" s="371">
        <v>1700</v>
      </c>
      <c r="C1603" s="1" t="s">
        <v>438</v>
      </c>
      <c r="D1603" s="1" t="s">
        <v>527</v>
      </c>
      <c r="E1603" s="1" t="s">
        <v>579</v>
      </c>
      <c r="F1603" s="35" t="s">
        <v>580</v>
      </c>
      <c r="G1603" s="35" t="s">
        <v>102</v>
      </c>
      <c r="H1603" s="8">
        <f t="shared" si="46"/>
        <v>-127575</v>
      </c>
      <c r="I1603" s="30">
        <f t="shared" si="47"/>
        <v>3.5051546391752577</v>
      </c>
      <c r="K1603" t="s">
        <v>581</v>
      </c>
      <c r="M1603" s="2">
        <v>485</v>
      </c>
    </row>
    <row r="1604" spans="2:13" ht="12.75">
      <c r="B1604" s="371">
        <v>1900</v>
      </c>
      <c r="C1604" s="1" t="s">
        <v>438</v>
      </c>
      <c r="D1604" s="1" t="s">
        <v>527</v>
      </c>
      <c r="E1604" s="1" t="s">
        <v>579</v>
      </c>
      <c r="F1604" s="35" t="s">
        <v>580</v>
      </c>
      <c r="G1604" s="35" t="s">
        <v>123</v>
      </c>
      <c r="H1604" s="8">
        <f t="shared" si="46"/>
        <v>-129475</v>
      </c>
      <c r="I1604" s="30">
        <f t="shared" si="47"/>
        <v>3.917525773195876</v>
      </c>
      <c r="K1604" t="s">
        <v>581</v>
      </c>
      <c r="M1604" s="2">
        <v>485</v>
      </c>
    </row>
    <row r="1605" spans="2:13" ht="12.75">
      <c r="B1605" s="371">
        <v>1800</v>
      </c>
      <c r="C1605" s="1" t="s">
        <v>438</v>
      </c>
      <c r="D1605" s="1" t="s">
        <v>527</v>
      </c>
      <c r="E1605" s="1" t="s">
        <v>579</v>
      </c>
      <c r="F1605" s="35" t="s">
        <v>580</v>
      </c>
      <c r="G1605" s="35" t="s">
        <v>125</v>
      </c>
      <c r="H1605" s="8">
        <f t="shared" si="46"/>
        <v>-131275</v>
      </c>
      <c r="I1605" s="30">
        <f t="shared" si="47"/>
        <v>3.711340206185567</v>
      </c>
      <c r="K1605" t="s">
        <v>581</v>
      </c>
      <c r="M1605" s="2">
        <v>485</v>
      </c>
    </row>
    <row r="1606" spans="2:13" ht="12.75">
      <c r="B1606" s="371">
        <v>1500</v>
      </c>
      <c r="C1606" s="1" t="s">
        <v>438</v>
      </c>
      <c r="D1606" s="1" t="s">
        <v>527</v>
      </c>
      <c r="E1606" s="1" t="s">
        <v>579</v>
      </c>
      <c r="F1606" s="35" t="s">
        <v>580</v>
      </c>
      <c r="G1606" s="35" t="s">
        <v>127</v>
      </c>
      <c r="H1606" s="8">
        <f t="shared" si="46"/>
        <v>-132775</v>
      </c>
      <c r="I1606" s="30">
        <f t="shared" si="47"/>
        <v>3.0927835051546393</v>
      </c>
      <c r="K1606" t="s">
        <v>581</v>
      </c>
      <c r="M1606" s="2">
        <v>485</v>
      </c>
    </row>
    <row r="1607" spans="2:13" ht="12.75">
      <c r="B1607" s="371">
        <v>1000</v>
      </c>
      <c r="C1607" s="1" t="s">
        <v>438</v>
      </c>
      <c r="D1607" s="1" t="s">
        <v>527</v>
      </c>
      <c r="E1607" s="1" t="s">
        <v>579</v>
      </c>
      <c r="F1607" s="35" t="s">
        <v>580</v>
      </c>
      <c r="G1607" s="35" t="s">
        <v>222</v>
      </c>
      <c r="H1607" s="8">
        <f t="shared" si="46"/>
        <v>-133775</v>
      </c>
      <c r="I1607" s="30">
        <f t="shared" si="47"/>
        <v>2.0618556701030926</v>
      </c>
      <c r="K1607" t="s">
        <v>581</v>
      </c>
      <c r="M1607" s="2">
        <v>485</v>
      </c>
    </row>
    <row r="1608" spans="2:13" ht="12.75">
      <c r="B1608" s="371">
        <v>1900</v>
      </c>
      <c r="C1608" s="1" t="s">
        <v>438</v>
      </c>
      <c r="D1608" s="1" t="s">
        <v>527</v>
      </c>
      <c r="E1608" s="1" t="s">
        <v>579</v>
      </c>
      <c r="F1608" s="35" t="s">
        <v>580</v>
      </c>
      <c r="G1608" s="35" t="s">
        <v>145</v>
      </c>
      <c r="H1608" s="8">
        <f t="shared" si="46"/>
        <v>-135675</v>
      </c>
      <c r="I1608" s="30">
        <f t="shared" si="47"/>
        <v>3.917525773195876</v>
      </c>
      <c r="K1608" t="s">
        <v>581</v>
      </c>
      <c r="M1608" s="2">
        <v>485</v>
      </c>
    </row>
    <row r="1609" spans="2:13" ht="12.75">
      <c r="B1609" s="371">
        <v>1800</v>
      </c>
      <c r="C1609" s="1" t="s">
        <v>438</v>
      </c>
      <c r="D1609" s="1" t="s">
        <v>527</v>
      </c>
      <c r="E1609" s="1" t="s">
        <v>579</v>
      </c>
      <c r="F1609" s="35" t="s">
        <v>580</v>
      </c>
      <c r="G1609" s="35" t="s">
        <v>111</v>
      </c>
      <c r="H1609" s="8">
        <f t="shared" si="46"/>
        <v>-137475</v>
      </c>
      <c r="I1609" s="30">
        <f t="shared" si="47"/>
        <v>3.711340206185567</v>
      </c>
      <c r="K1609" t="s">
        <v>581</v>
      </c>
      <c r="M1609" s="2">
        <v>485</v>
      </c>
    </row>
    <row r="1610" spans="2:13" ht="12.75">
      <c r="B1610" s="371">
        <v>1700</v>
      </c>
      <c r="C1610" s="1" t="s">
        <v>438</v>
      </c>
      <c r="D1610" s="1" t="s">
        <v>527</v>
      </c>
      <c r="E1610" s="1" t="s">
        <v>579</v>
      </c>
      <c r="F1610" s="35" t="s">
        <v>580</v>
      </c>
      <c r="G1610" s="35" t="s">
        <v>148</v>
      </c>
      <c r="H1610" s="8">
        <f t="shared" si="46"/>
        <v>-139175</v>
      </c>
      <c r="I1610" s="30">
        <f t="shared" si="47"/>
        <v>3.5051546391752577</v>
      </c>
      <c r="K1610" t="s">
        <v>581</v>
      </c>
      <c r="M1610" s="2">
        <v>485</v>
      </c>
    </row>
    <row r="1611" spans="2:13" ht="12.75">
      <c r="B1611" s="371">
        <v>1900</v>
      </c>
      <c r="C1611" s="1" t="s">
        <v>438</v>
      </c>
      <c r="D1611" s="1" t="s">
        <v>527</v>
      </c>
      <c r="E1611" s="1" t="s">
        <v>579</v>
      </c>
      <c r="F1611" s="35" t="s">
        <v>580</v>
      </c>
      <c r="G1611" s="35" t="s">
        <v>149</v>
      </c>
      <c r="H1611" s="8">
        <f t="shared" si="46"/>
        <v>-141075</v>
      </c>
      <c r="I1611" s="30">
        <f t="shared" si="47"/>
        <v>3.917525773195876</v>
      </c>
      <c r="K1611" t="s">
        <v>581</v>
      </c>
      <c r="M1611" s="2">
        <v>485</v>
      </c>
    </row>
    <row r="1612" spans="2:13" ht="12.75">
      <c r="B1612" s="371">
        <v>1800</v>
      </c>
      <c r="C1612" s="1" t="s">
        <v>438</v>
      </c>
      <c r="D1612" s="1" t="s">
        <v>527</v>
      </c>
      <c r="E1612" s="1" t="s">
        <v>579</v>
      </c>
      <c r="F1612" s="35" t="s">
        <v>580</v>
      </c>
      <c r="G1612" s="35" t="s">
        <v>150</v>
      </c>
      <c r="H1612" s="8">
        <f t="shared" si="46"/>
        <v>-142875</v>
      </c>
      <c r="I1612" s="30">
        <f t="shared" si="47"/>
        <v>3.711340206185567</v>
      </c>
      <c r="K1612" t="s">
        <v>581</v>
      </c>
      <c r="M1612" s="2">
        <v>485</v>
      </c>
    </row>
    <row r="1613" spans="2:13" ht="12.75">
      <c r="B1613" s="371">
        <v>1900</v>
      </c>
      <c r="C1613" s="1" t="s">
        <v>438</v>
      </c>
      <c r="D1613" s="1" t="s">
        <v>527</v>
      </c>
      <c r="E1613" s="1" t="s">
        <v>579</v>
      </c>
      <c r="F1613" s="35" t="s">
        <v>580</v>
      </c>
      <c r="G1613" s="35" t="s">
        <v>151</v>
      </c>
      <c r="H1613" s="8">
        <f t="shared" si="46"/>
        <v>-144775</v>
      </c>
      <c r="I1613" s="30">
        <f t="shared" si="47"/>
        <v>3.917525773195876</v>
      </c>
      <c r="K1613" t="s">
        <v>581</v>
      </c>
      <c r="M1613" s="2">
        <v>485</v>
      </c>
    </row>
    <row r="1614" spans="2:13" ht="12.75">
      <c r="B1614" s="371">
        <v>1800</v>
      </c>
      <c r="C1614" s="1" t="s">
        <v>438</v>
      </c>
      <c r="D1614" s="1" t="s">
        <v>527</v>
      </c>
      <c r="E1614" s="1" t="s">
        <v>579</v>
      </c>
      <c r="F1614" s="35" t="s">
        <v>580</v>
      </c>
      <c r="G1614" s="35" t="s">
        <v>521</v>
      </c>
      <c r="H1614" s="8">
        <f t="shared" si="46"/>
        <v>-146575</v>
      </c>
      <c r="I1614" s="30">
        <f t="shared" si="47"/>
        <v>3.711340206185567</v>
      </c>
      <c r="K1614" t="s">
        <v>581</v>
      </c>
      <c r="M1614" s="2">
        <v>485</v>
      </c>
    </row>
    <row r="1615" spans="2:13" ht="12.75">
      <c r="B1615" s="371">
        <v>1800</v>
      </c>
      <c r="C1615" s="1" t="s">
        <v>438</v>
      </c>
      <c r="D1615" s="1" t="s">
        <v>527</v>
      </c>
      <c r="E1615" s="1" t="s">
        <v>579</v>
      </c>
      <c r="F1615" s="35" t="s">
        <v>580</v>
      </c>
      <c r="G1615" s="35" t="s">
        <v>230</v>
      </c>
      <c r="H1615" s="8">
        <f t="shared" si="46"/>
        <v>-148375</v>
      </c>
      <c r="I1615" s="30">
        <f t="shared" si="47"/>
        <v>3.711340206185567</v>
      </c>
      <c r="K1615" t="s">
        <v>581</v>
      </c>
      <c r="M1615" s="2">
        <v>485</v>
      </c>
    </row>
    <row r="1616" spans="2:13" ht="12.75">
      <c r="B1616" s="371">
        <v>1900</v>
      </c>
      <c r="C1616" s="1" t="s">
        <v>438</v>
      </c>
      <c r="D1616" s="1" t="s">
        <v>527</v>
      </c>
      <c r="E1616" s="1" t="s">
        <v>579</v>
      </c>
      <c r="F1616" s="35" t="s">
        <v>580</v>
      </c>
      <c r="G1616" s="35" t="s">
        <v>199</v>
      </c>
      <c r="H1616" s="8">
        <f t="shared" si="46"/>
        <v>-150275</v>
      </c>
      <c r="I1616" s="30">
        <f t="shared" si="47"/>
        <v>3.917525773195876</v>
      </c>
      <c r="K1616" t="s">
        <v>581</v>
      </c>
      <c r="M1616" s="2">
        <v>485</v>
      </c>
    </row>
    <row r="1617" spans="2:13" ht="12.75">
      <c r="B1617" s="371">
        <v>1800</v>
      </c>
      <c r="C1617" s="1" t="s">
        <v>438</v>
      </c>
      <c r="D1617" s="1" t="s">
        <v>527</v>
      </c>
      <c r="E1617" s="1" t="s">
        <v>579</v>
      </c>
      <c r="F1617" s="35" t="s">
        <v>580</v>
      </c>
      <c r="G1617" s="35" t="s">
        <v>193</v>
      </c>
      <c r="H1617" s="8">
        <f t="shared" si="46"/>
        <v>-152075</v>
      </c>
      <c r="I1617" s="30">
        <f t="shared" si="47"/>
        <v>3.711340206185567</v>
      </c>
      <c r="K1617" t="s">
        <v>581</v>
      </c>
      <c r="M1617" s="2">
        <v>485</v>
      </c>
    </row>
    <row r="1618" spans="1:13" s="88" customFormat="1" ht="12.75">
      <c r="A1618" s="19"/>
      <c r="B1618" s="436">
        <f>SUM(B1506:B1617)</f>
        <v>152075</v>
      </c>
      <c r="C1618" s="19"/>
      <c r="D1618" s="19"/>
      <c r="E1618" s="19" t="s">
        <v>579</v>
      </c>
      <c r="F1618" s="26"/>
      <c r="G1618" s="26"/>
      <c r="H1618" s="89">
        <v>0</v>
      </c>
      <c r="I1618" s="87">
        <f t="shared" si="47"/>
        <v>313.55670103092785</v>
      </c>
      <c r="M1618" s="2">
        <v>485</v>
      </c>
    </row>
    <row r="1619" spans="8:13" ht="12.75">
      <c r="H1619" s="8">
        <f t="shared" si="46"/>
        <v>0</v>
      </c>
      <c r="I1619" s="30">
        <f t="shared" si="47"/>
        <v>0</v>
      </c>
      <c r="M1619" s="2">
        <v>485</v>
      </c>
    </row>
    <row r="1620" spans="2:13" ht="12.75">
      <c r="B1620" s="12"/>
      <c r="H1620" s="8">
        <f t="shared" si="46"/>
        <v>0</v>
      </c>
      <c r="I1620" s="30">
        <f t="shared" si="47"/>
        <v>0</v>
      </c>
      <c r="M1620" s="2">
        <v>485</v>
      </c>
    </row>
    <row r="1621" spans="2:13" ht="12.75">
      <c r="B1621" s="12"/>
      <c r="H1621" s="8">
        <f>H1620-B1621</f>
        <v>0</v>
      </c>
      <c r="I1621" s="30">
        <f t="shared" si="47"/>
        <v>0</v>
      </c>
      <c r="M1621" s="2">
        <v>485</v>
      </c>
    </row>
    <row r="1622" spans="2:13" ht="12.75">
      <c r="B1622" s="12"/>
      <c r="H1622" s="8">
        <f>H1621-B1622</f>
        <v>0</v>
      </c>
      <c r="I1622" s="30">
        <f t="shared" si="47"/>
        <v>0</v>
      </c>
      <c r="M1622" s="2">
        <v>485</v>
      </c>
    </row>
    <row r="1623" spans="1:13" s="88" customFormat="1" ht="12.75">
      <c r="A1623" s="19"/>
      <c r="B1623" s="434">
        <f>B1629+B1633+B1650+B1661+B1666</f>
        <v>220000</v>
      </c>
      <c r="C1623" s="144" t="s">
        <v>582</v>
      </c>
      <c r="D1623" s="19"/>
      <c r="E1623" s="19"/>
      <c r="F1623" s="26"/>
      <c r="G1623" s="26"/>
      <c r="H1623" s="89">
        <f>H1622-B1623</f>
        <v>-220000</v>
      </c>
      <c r="I1623" s="87">
        <f aca="true" t="shared" si="48" ref="I1623:I1687">+B1623/M1623</f>
        <v>453.6082474226804</v>
      </c>
      <c r="M1623" s="2">
        <v>485</v>
      </c>
    </row>
    <row r="1624" spans="1:13" s="23" customFormat="1" ht="12.75">
      <c r="A1624" s="20"/>
      <c r="B1624" s="473" t="s">
        <v>887</v>
      </c>
      <c r="C1624" s="20"/>
      <c r="D1624" s="20"/>
      <c r="E1624" s="20"/>
      <c r="F1624" s="39"/>
      <c r="G1624" s="91"/>
      <c r="H1624" s="38"/>
      <c r="I1624" s="92">
        <v>0</v>
      </c>
      <c r="M1624" s="2">
        <v>485</v>
      </c>
    </row>
    <row r="1625" spans="2:13" ht="12.75">
      <c r="B1625" s="233"/>
      <c r="C1625" s="145"/>
      <c r="D1625" s="146"/>
      <c r="E1625" s="147"/>
      <c r="F1625" s="148"/>
      <c r="G1625" s="149"/>
      <c r="H1625" s="8">
        <v>0</v>
      </c>
      <c r="I1625" s="30">
        <f>+B1625/M1625</f>
        <v>0</v>
      </c>
      <c r="M1625" s="2">
        <v>485</v>
      </c>
    </row>
    <row r="1626" spans="2:13" ht="12.75">
      <c r="B1626" s="233"/>
      <c r="C1626" s="145"/>
      <c r="D1626" s="146"/>
      <c r="E1626" s="147"/>
      <c r="F1626" s="148"/>
      <c r="G1626" s="150"/>
      <c r="H1626" s="8">
        <f aca="true" t="shared" si="49" ref="H1626:H1689">H1625-B1626</f>
        <v>0</v>
      </c>
      <c r="I1626" s="30">
        <f t="shared" si="48"/>
        <v>0</v>
      </c>
      <c r="M1626" s="2">
        <v>485</v>
      </c>
    </row>
    <row r="1627" spans="2:13" ht="12.75">
      <c r="B1627" s="233">
        <v>5000</v>
      </c>
      <c r="C1627" s="145" t="s">
        <v>583</v>
      </c>
      <c r="D1627" s="146" t="s">
        <v>527</v>
      </c>
      <c r="E1627" s="147" t="s">
        <v>584</v>
      </c>
      <c r="F1627" s="148" t="s">
        <v>580</v>
      </c>
      <c r="G1627" s="149" t="s">
        <v>521</v>
      </c>
      <c r="H1627" s="8">
        <f t="shared" si="49"/>
        <v>-5000</v>
      </c>
      <c r="I1627" s="30">
        <f t="shared" si="48"/>
        <v>10.309278350515465</v>
      </c>
      <c r="K1627" t="s">
        <v>581</v>
      </c>
      <c r="M1627" s="2">
        <v>485</v>
      </c>
    </row>
    <row r="1628" spans="2:13" ht="12.75">
      <c r="B1628" s="233">
        <v>5000</v>
      </c>
      <c r="C1628" s="145" t="s">
        <v>585</v>
      </c>
      <c r="D1628" s="146" t="s">
        <v>527</v>
      </c>
      <c r="E1628" s="147" t="s">
        <v>584</v>
      </c>
      <c r="F1628" s="148" t="s">
        <v>580</v>
      </c>
      <c r="G1628" s="150" t="s">
        <v>230</v>
      </c>
      <c r="H1628" s="8">
        <f t="shared" si="49"/>
        <v>-10000</v>
      </c>
      <c r="I1628" s="30">
        <f t="shared" si="48"/>
        <v>10.309278350515465</v>
      </c>
      <c r="K1628" t="s">
        <v>581</v>
      </c>
      <c r="M1628" s="2">
        <v>485</v>
      </c>
    </row>
    <row r="1629" spans="1:13" s="88" customFormat="1" ht="12.75">
      <c r="A1629" s="19"/>
      <c r="B1629" s="368">
        <f>SUM(B1627:B1628)</f>
        <v>10000</v>
      </c>
      <c r="C1629" s="151"/>
      <c r="D1629" s="152"/>
      <c r="E1629" s="153" t="s">
        <v>584</v>
      </c>
      <c r="F1629" s="154"/>
      <c r="G1629" s="155"/>
      <c r="H1629" s="89"/>
      <c r="I1629" s="87">
        <f t="shared" si="48"/>
        <v>20.61855670103093</v>
      </c>
      <c r="M1629" s="2">
        <v>485</v>
      </c>
    </row>
    <row r="1630" spans="2:13" ht="12.75">
      <c r="B1630" s="233"/>
      <c r="C1630" s="145"/>
      <c r="D1630" s="146"/>
      <c r="E1630" s="147"/>
      <c r="F1630" s="148"/>
      <c r="G1630" s="150"/>
      <c r="H1630" s="8">
        <f t="shared" si="49"/>
        <v>0</v>
      </c>
      <c r="I1630" s="30">
        <f t="shared" si="48"/>
        <v>0</v>
      </c>
      <c r="M1630" s="2">
        <v>485</v>
      </c>
    </row>
    <row r="1631" spans="2:13" ht="12.75">
      <c r="B1631" s="369"/>
      <c r="H1631" s="8">
        <f t="shared" si="49"/>
        <v>0</v>
      </c>
      <c r="I1631" s="30">
        <f t="shared" si="48"/>
        <v>0</v>
      </c>
      <c r="M1631" s="2">
        <v>485</v>
      </c>
    </row>
    <row r="1632" spans="2:13" ht="12.75">
      <c r="B1632" s="233">
        <v>10000</v>
      </c>
      <c r="C1632" s="145" t="s">
        <v>586</v>
      </c>
      <c r="D1632" s="146" t="s">
        <v>527</v>
      </c>
      <c r="E1632" s="147" t="s">
        <v>587</v>
      </c>
      <c r="F1632" s="148" t="s">
        <v>580</v>
      </c>
      <c r="G1632" s="149" t="s">
        <v>80</v>
      </c>
      <c r="H1632" s="8">
        <f t="shared" si="49"/>
        <v>-10000</v>
      </c>
      <c r="I1632" s="30">
        <f t="shared" si="48"/>
        <v>20.61855670103093</v>
      </c>
      <c r="K1632" t="s">
        <v>581</v>
      </c>
      <c r="M1632" s="2">
        <v>485</v>
      </c>
    </row>
    <row r="1633" spans="1:13" s="88" customFormat="1" ht="12.75">
      <c r="A1633" s="19"/>
      <c r="B1633" s="368">
        <f>SUM(B1632)</f>
        <v>10000</v>
      </c>
      <c r="C1633" s="19"/>
      <c r="D1633" s="19"/>
      <c r="E1633" s="153" t="s">
        <v>862</v>
      </c>
      <c r="F1633" s="26"/>
      <c r="G1633" s="26"/>
      <c r="H1633" s="89"/>
      <c r="I1633" s="87">
        <f t="shared" si="48"/>
        <v>20.61855670103093</v>
      </c>
      <c r="M1633" s="2">
        <v>485</v>
      </c>
    </row>
    <row r="1634" spans="2:13" ht="12.75">
      <c r="B1634" s="369"/>
      <c r="H1634" s="8">
        <f t="shared" si="49"/>
        <v>0</v>
      </c>
      <c r="I1634" s="30">
        <f t="shared" si="48"/>
        <v>0</v>
      </c>
      <c r="M1634" s="2">
        <v>485</v>
      </c>
    </row>
    <row r="1635" spans="2:13" ht="12.75">
      <c r="B1635" s="369"/>
      <c r="H1635" s="8">
        <f t="shared" si="49"/>
        <v>0</v>
      </c>
      <c r="I1635" s="30">
        <f t="shared" si="48"/>
        <v>0</v>
      </c>
      <c r="M1635" s="2">
        <v>485</v>
      </c>
    </row>
    <row r="1636" spans="2:13" ht="12.75">
      <c r="B1636" s="233">
        <v>5000</v>
      </c>
      <c r="C1636" s="145" t="s">
        <v>585</v>
      </c>
      <c r="D1636" s="146" t="s">
        <v>527</v>
      </c>
      <c r="E1636" s="147" t="s">
        <v>588</v>
      </c>
      <c r="F1636" s="148" t="s">
        <v>580</v>
      </c>
      <c r="G1636" s="149" t="s">
        <v>148</v>
      </c>
      <c r="H1636" s="8">
        <f t="shared" si="49"/>
        <v>-5000</v>
      </c>
      <c r="I1636" s="30">
        <f>+B1636/M1636</f>
        <v>10.309278350515465</v>
      </c>
      <c r="K1636" t="s">
        <v>581</v>
      </c>
      <c r="M1636" s="2">
        <v>485</v>
      </c>
    </row>
    <row r="1637" spans="2:13" ht="12.75">
      <c r="B1637" s="233">
        <v>5000</v>
      </c>
      <c r="C1637" s="145" t="s">
        <v>585</v>
      </c>
      <c r="D1637" s="146" t="s">
        <v>527</v>
      </c>
      <c r="E1637" s="147" t="s">
        <v>588</v>
      </c>
      <c r="F1637" s="148" t="s">
        <v>580</v>
      </c>
      <c r="G1637" s="149" t="s">
        <v>149</v>
      </c>
      <c r="H1637" s="8">
        <f t="shared" si="49"/>
        <v>-10000</v>
      </c>
      <c r="I1637" s="30">
        <f t="shared" si="48"/>
        <v>10.309278350515465</v>
      </c>
      <c r="K1637" t="s">
        <v>581</v>
      </c>
      <c r="M1637" s="2">
        <v>485</v>
      </c>
    </row>
    <row r="1638" spans="2:13" ht="12.75">
      <c r="B1638" s="233">
        <v>5000</v>
      </c>
      <c r="C1638" s="145" t="s">
        <v>585</v>
      </c>
      <c r="D1638" s="146" t="s">
        <v>527</v>
      </c>
      <c r="E1638" s="147" t="s">
        <v>589</v>
      </c>
      <c r="F1638" s="148" t="s">
        <v>580</v>
      </c>
      <c r="G1638" s="149" t="s">
        <v>149</v>
      </c>
      <c r="H1638" s="8">
        <f t="shared" si="49"/>
        <v>-15000</v>
      </c>
      <c r="I1638" s="30">
        <f t="shared" si="48"/>
        <v>10.309278350515465</v>
      </c>
      <c r="K1638" t="s">
        <v>581</v>
      </c>
      <c r="M1638" s="2">
        <v>485</v>
      </c>
    </row>
    <row r="1639" spans="2:13" ht="12.75">
      <c r="B1639" s="233">
        <v>5000</v>
      </c>
      <c r="C1639" s="145" t="s">
        <v>583</v>
      </c>
      <c r="D1639" s="146" t="s">
        <v>527</v>
      </c>
      <c r="E1639" s="147" t="s">
        <v>588</v>
      </c>
      <c r="F1639" s="148" t="s">
        <v>580</v>
      </c>
      <c r="G1639" s="149" t="s">
        <v>150</v>
      </c>
      <c r="H1639" s="8">
        <f t="shared" si="49"/>
        <v>-20000</v>
      </c>
      <c r="I1639" s="30">
        <f t="shared" si="48"/>
        <v>10.309278350515465</v>
      </c>
      <c r="K1639" t="s">
        <v>581</v>
      </c>
      <c r="M1639" s="2">
        <v>485</v>
      </c>
    </row>
    <row r="1640" spans="2:13" ht="12.75">
      <c r="B1640" s="233">
        <v>5000</v>
      </c>
      <c r="C1640" s="145" t="s">
        <v>583</v>
      </c>
      <c r="D1640" s="146" t="s">
        <v>527</v>
      </c>
      <c r="E1640" s="147" t="s">
        <v>588</v>
      </c>
      <c r="F1640" s="148" t="s">
        <v>580</v>
      </c>
      <c r="G1640" s="149" t="s">
        <v>151</v>
      </c>
      <c r="H1640" s="8">
        <f t="shared" si="49"/>
        <v>-25000</v>
      </c>
      <c r="I1640" s="30">
        <f t="shared" si="48"/>
        <v>10.309278350515465</v>
      </c>
      <c r="K1640" t="s">
        <v>581</v>
      </c>
      <c r="M1640" s="2">
        <v>485</v>
      </c>
    </row>
    <row r="1641" spans="2:13" ht="12.75">
      <c r="B1641" s="233">
        <v>5000</v>
      </c>
      <c r="C1641" s="145" t="s">
        <v>585</v>
      </c>
      <c r="D1641" s="146" t="s">
        <v>527</v>
      </c>
      <c r="E1641" s="147" t="s">
        <v>588</v>
      </c>
      <c r="F1641" s="148" t="s">
        <v>580</v>
      </c>
      <c r="G1641" s="149" t="s">
        <v>151</v>
      </c>
      <c r="H1641" s="8">
        <f t="shared" si="49"/>
        <v>-30000</v>
      </c>
      <c r="I1641" s="30">
        <f t="shared" si="48"/>
        <v>10.309278350515465</v>
      </c>
      <c r="K1641" t="s">
        <v>581</v>
      </c>
      <c r="M1641" s="2">
        <v>485</v>
      </c>
    </row>
    <row r="1642" spans="2:13" ht="12.75">
      <c r="B1642" s="233">
        <v>5000</v>
      </c>
      <c r="C1642" s="145" t="s">
        <v>585</v>
      </c>
      <c r="D1642" s="146" t="s">
        <v>527</v>
      </c>
      <c r="E1642" s="147" t="s">
        <v>588</v>
      </c>
      <c r="F1642" s="148" t="s">
        <v>580</v>
      </c>
      <c r="G1642" s="149" t="s">
        <v>151</v>
      </c>
      <c r="H1642" s="8">
        <f t="shared" si="49"/>
        <v>-35000</v>
      </c>
      <c r="I1642" s="30">
        <f t="shared" si="48"/>
        <v>10.309278350515465</v>
      </c>
      <c r="K1642" t="s">
        <v>581</v>
      </c>
      <c r="M1642" s="2">
        <v>485</v>
      </c>
    </row>
    <row r="1643" spans="2:13" ht="12.75">
      <c r="B1643" s="233">
        <v>5000</v>
      </c>
      <c r="C1643" s="145" t="s">
        <v>585</v>
      </c>
      <c r="D1643" s="146" t="s">
        <v>527</v>
      </c>
      <c r="E1643" s="147" t="s">
        <v>588</v>
      </c>
      <c r="F1643" s="148" t="s">
        <v>580</v>
      </c>
      <c r="G1643" s="149" t="s">
        <v>521</v>
      </c>
      <c r="H1643" s="8">
        <f t="shared" si="49"/>
        <v>-40000</v>
      </c>
      <c r="I1643" s="30">
        <f t="shared" si="48"/>
        <v>10.309278350515465</v>
      </c>
      <c r="K1643" t="s">
        <v>581</v>
      </c>
      <c r="M1643" s="2">
        <v>485</v>
      </c>
    </row>
    <row r="1644" spans="2:13" ht="12.75">
      <c r="B1644" s="233">
        <v>5000</v>
      </c>
      <c r="C1644" s="145" t="s">
        <v>585</v>
      </c>
      <c r="D1644" s="146" t="s">
        <v>527</v>
      </c>
      <c r="E1644" s="147" t="s">
        <v>588</v>
      </c>
      <c r="F1644" s="148" t="s">
        <v>580</v>
      </c>
      <c r="G1644" s="149" t="s">
        <v>521</v>
      </c>
      <c r="H1644" s="8">
        <f t="shared" si="49"/>
        <v>-45000</v>
      </c>
      <c r="I1644" s="30">
        <f t="shared" si="48"/>
        <v>10.309278350515465</v>
      </c>
      <c r="K1644" t="s">
        <v>581</v>
      </c>
      <c r="M1644" s="2">
        <v>485</v>
      </c>
    </row>
    <row r="1645" spans="2:13" ht="12.75">
      <c r="B1645" s="233">
        <v>10000</v>
      </c>
      <c r="C1645" s="145" t="s">
        <v>590</v>
      </c>
      <c r="D1645" s="146" t="s">
        <v>527</v>
      </c>
      <c r="E1645" s="147" t="s">
        <v>588</v>
      </c>
      <c r="F1645" s="148" t="s">
        <v>580</v>
      </c>
      <c r="G1645" s="149" t="s">
        <v>193</v>
      </c>
      <c r="H1645" s="8">
        <f t="shared" si="49"/>
        <v>-55000</v>
      </c>
      <c r="I1645" s="30">
        <f t="shared" si="48"/>
        <v>20.61855670103093</v>
      </c>
      <c r="K1645" t="s">
        <v>581</v>
      </c>
      <c r="M1645" s="2">
        <v>485</v>
      </c>
    </row>
    <row r="1646" spans="2:13" ht="12.75">
      <c r="B1646" s="233">
        <v>10000</v>
      </c>
      <c r="C1646" s="145" t="s">
        <v>591</v>
      </c>
      <c r="D1646" s="146" t="s">
        <v>527</v>
      </c>
      <c r="E1646" s="147" t="s">
        <v>588</v>
      </c>
      <c r="F1646" s="148" t="s">
        <v>580</v>
      </c>
      <c r="G1646" s="149" t="s">
        <v>199</v>
      </c>
      <c r="H1646" s="8">
        <f t="shared" si="49"/>
        <v>-65000</v>
      </c>
      <c r="I1646" s="30">
        <f t="shared" si="48"/>
        <v>20.61855670103093</v>
      </c>
      <c r="K1646" t="s">
        <v>581</v>
      </c>
      <c r="M1646" s="2">
        <v>485</v>
      </c>
    </row>
    <row r="1647" spans="2:13" ht="12.75">
      <c r="B1647" s="233">
        <v>5000</v>
      </c>
      <c r="C1647" s="145" t="s">
        <v>583</v>
      </c>
      <c r="D1647" s="146" t="s">
        <v>527</v>
      </c>
      <c r="E1647" s="147" t="s">
        <v>588</v>
      </c>
      <c r="F1647" s="148" t="s">
        <v>580</v>
      </c>
      <c r="G1647" s="149" t="s">
        <v>151</v>
      </c>
      <c r="H1647" s="8">
        <f t="shared" si="49"/>
        <v>-70000</v>
      </c>
      <c r="I1647" s="30">
        <f t="shared" si="48"/>
        <v>10.309278350515465</v>
      </c>
      <c r="K1647" t="s">
        <v>581</v>
      </c>
      <c r="M1647" s="2">
        <v>485</v>
      </c>
    </row>
    <row r="1648" spans="2:13" ht="12.75">
      <c r="B1648" s="233">
        <v>5000</v>
      </c>
      <c r="C1648" s="145" t="s">
        <v>585</v>
      </c>
      <c r="D1648" s="146" t="s">
        <v>527</v>
      </c>
      <c r="E1648" s="147" t="s">
        <v>588</v>
      </c>
      <c r="F1648" s="148" t="s">
        <v>580</v>
      </c>
      <c r="G1648" s="150" t="s">
        <v>199</v>
      </c>
      <c r="H1648" s="8">
        <f t="shared" si="49"/>
        <v>-75000</v>
      </c>
      <c r="I1648" s="30">
        <f t="shared" si="48"/>
        <v>10.309278350515465</v>
      </c>
      <c r="K1648" t="s">
        <v>581</v>
      </c>
      <c r="M1648" s="2">
        <v>485</v>
      </c>
    </row>
    <row r="1649" spans="2:13" ht="12.75">
      <c r="B1649" s="233">
        <v>5000</v>
      </c>
      <c r="C1649" s="145" t="s">
        <v>585</v>
      </c>
      <c r="D1649" s="146" t="s">
        <v>527</v>
      </c>
      <c r="E1649" s="147" t="s">
        <v>588</v>
      </c>
      <c r="F1649" s="148" t="s">
        <v>580</v>
      </c>
      <c r="G1649" s="150" t="s">
        <v>199</v>
      </c>
      <c r="H1649" s="8">
        <f t="shared" si="49"/>
        <v>-80000</v>
      </c>
      <c r="I1649" s="30">
        <f t="shared" si="48"/>
        <v>10.309278350515465</v>
      </c>
      <c r="K1649" t="s">
        <v>581</v>
      </c>
      <c r="M1649" s="2">
        <v>485</v>
      </c>
    </row>
    <row r="1650" spans="1:13" s="88" customFormat="1" ht="12.75">
      <c r="A1650" s="19"/>
      <c r="B1650" s="368">
        <f>SUM(B1636:B1649)</f>
        <v>80000</v>
      </c>
      <c r="C1650" s="19"/>
      <c r="D1650" s="19"/>
      <c r="E1650" s="153" t="s">
        <v>588</v>
      </c>
      <c r="F1650" s="26"/>
      <c r="G1650" s="26"/>
      <c r="H1650" s="89"/>
      <c r="I1650" s="87">
        <f t="shared" si="48"/>
        <v>164.94845360824743</v>
      </c>
      <c r="M1650" s="2">
        <v>485</v>
      </c>
    </row>
    <row r="1651" spans="2:13" ht="12.75">
      <c r="B1651" s="369"/>
      <c r="H1651" s="8">
        <f t="shared" si="49"/>
        <v>0</v>
      </c>
      <c r="I1651" s="30">
        <f t="shared" si="48"/>
        <v>0</v>
      </c>
      <c r="M1651" s="2">
        <v>485</v>
      </c>
    </row>
    <row r="1652" spans="2:13" ht="12.75">
      <c r="B1652" s="369"/>
      <c r="H1652" s="8">
        <f t="shared" si="49"/>
        <v>0</v>
      </c>
      <c r="I1652" s="30">
        <f t="shared" si="48"/>
        <v>0</v>
      </c>
      <c r="M1652" s="2">
        <v>485</v>
      </c>
    </row>
    <row r="1653" spans="2:13" ht="12.75">
      <c r="B1653" s="369">
        <v>30000</v>
      </c>
      <c r="C1653" s="156" t="s">
        <v>592</v>
      </c>
      <c r="D1653" s="146" t="s">
        <v>527</v>
      </c>
      <c r="E1653" s="147" t="s">
        <v>593</v>
      </c>
      <c r="F1653" s="148" t="s">
        <v>580</v>
      </c>
      <c r="G1653" s="150" t="s">
        <v>127</v>
      </c>
      <c r="H1653" s="8">
        <f t="shared" si="49"/>
        <v>-30000</v>
      </c>
      <c r="I1653" s="30">
        <f t="shared" si="48"/>
        <v>61.855670103092784</v>
      </c>
      <c r="K1653" t="s">
        <v>581</v>
      </c>
      <c r="M1653" s="2">
        <v>485</v>
      </c>
    </row>
    <row r="1654" spans="2:13" ht="12.75">
      <c r="B1654" s="369">
        <v>5000</v>
      </c>
      <c r="C1654" s="156" t="s">
        <v>583</v>
      </c>
      <c r="D1654" s="146" t="s">
        <v>527</v>
      </c>
      <c r="E1654" s="147" t="s">
        <v>593</v>
      </c>
      <c r="F1654" s="148" t="s">
        <v>580</v>
      </c>
      <c r="G1654" s="150" t="s">
        <v>127</v>
      </c>
      <c r="H1654" s="8">
        <f t="shared" si="49"/>
        <v>-35000</v>
      </c>
      <c r="I1654" s="30">
        <f t="shared" si="48"/>
        <v>10.309278350515465</v>
      </c>
      <c r="K1654" t="s">
        <v>581</v>
      </c>
      <c r="M1654" s="2">
        <v>485</v>
      </c>
    </row>
    <row r="1655" spans="2:13" ht="12.75">
      <c r="B1655" s="369">
        <v>5000</v>
      </c>
      <c r="C1655" s="156" t="s">
        <v>585</v>
      </c>
      <c r="D1655" s="146" t="s">
        <v>527</v>
      </c>
      <c r="E1655" s="147" t="s">
        <v>593</v>
      </c>
      <c r="F1655" s="148" t="s">
        <v>580</v>
      </c>
      <c r="G1655" s="150" t="s">
        <v>127</v>
      </c>
      <c r="H1655" s="8">
        <f t="shared" si="49"/>
        <v>-40000</v>
      </c>
      <c r="I1655" s="30">
        <f t="shared" si="48"/>
        <v>10.309278350515465</v>
      </c>
      <c r="K1655" t="s">
        <v>581</v>
      </c>
      <c r="M1655" s="2">
        <v>485</v>
      </c>
    </row>
    <row r="1656" spans="2:13" ht="12.75">
      <c r="B1656" s="233">
        <v>30000</v>
      </c>
      <c r="C1656" s="145" t="s">
        <v>594</v>
      </c>
      <c r="D1656" s="146" t="s">
        <v>527</v>
      </c>
      <c r="E1656" s="147" t="s">
        <v>593</v>
      </c>
      <c r="F1656" s="148" t="s">
        <v>580</v>
      </c>
      <c r="G1656" s="149" t="s">
        <v>127</v>
      </c>
      <c r="H1656" s="8">
        <f t="shared" si="49"/>
        <v>-70000</v>
      </c>
      <c r="I1656" s="30">
        <f t="shared" si="48"/>
        <v>61.855670103092784</v>
      </c>
      <c r="K1656" t="s">
        <v>581</v>
      </c>
      <c r="M1656" s="2">
        <v>485</v>
      </c>
    </row>
    <row r="1657" spans="2:13" ht="12.75">
      <c r="B1657" s="233">
        <v>5000</v>
      </c>
      <c r="C1657" s="145" t="s">
        <v>585</v>
      </c>
      <c r="D1657" s="146" t="s">
        <v>527</v>
      </c>
      <c r="E1657" s="147" t="s">
        <v>593</v>
      </c>
      <c r="F1657" s="148" t="s">
        <v>580</v>
      </c>
      <c r="G1657" s="149" t="s">
        <v>149</v>
      </c>
      <c r="H1657" s="8">
        <f t="shared" si="49"/>
        <v>-75000</v>
      </c>
      <c r="I1657" s="30">
        <f t="shared" si="48"/>
        <v>10.309278350515465</v>
      </c>
      <c r="K1657" t="s">
        <v>581</v>
      </c>
      <c r="M1657" s="2">
        <v>485</v>
      </c>
    </row>
    <row r="1658" spans="2:13" ht="12.75">
      <c r="B1658" s="233">
        <v>10000</v>
      </c>
      <c r="C1658" s="145" t="s">
        <v>595</v>
      </c>
      <c r="D1658" s="146" t="s">
        <v>527</v>
      </c>
      <c r="E1658" s="147" t="s">
        <v>593</v>
      </c>
      <c r="F1658" s="148" t="s">
        <v>580</v>
      </c>
      <c r="G1658" s="149" t="s">
        <v>127</v>
      </c>
      <c r="H1658" s="8">
        <f t="shared" si="49"/>
        <v>-85000</v>
      </c>
      <c r="I1658" s="30">
        <f t="shared" si="48"/>
        <v>20.61855670103093</v>
      </c>
      <c r="K1658" t="s">
        <v>581</v>
      </c>
      <c r="M1658" s="2">
        <v>485</v>
      </c>
    </row>
    <row r="1659" spans="2:13" ht="12.75">
      <c r="B1659" s="233">
        <v>10000</v>
      </c>
      <c r="C1659" s="145" t="s">
        <v>595</v>
      </c>
      <c r="D1659" s="146" t="s">
        <v>527</v>
      </c>
      <c r="E1659" s="147" t="s">
        <v>593</v>
      </c>
      <c r="F1659" s="148" t="s">
        <v>580</v>
      </c>
      <c r="G1659" s="149" t="s">
        <v>127</v>
      </c>
      <c r="H1659" s="8">
        <f t="shared" si="49"/>
        <v>-95000</v>
      </c>
      <c r="I1659" s="30">
        <f t="shared" si="48"/>
        <v>20.61855670103093</v>
      </c>
      <c r="K1659" t="s">
        <v>581</v>
      </c>
      <c r="M1659" s="2">
        <v>485</v>
      </c>
    </row>
    <row r="1660" spans="2:13" ht="12.75">
      <c r="B1660" s="233">
        <v>5000</v>
      </c>
      <c r="C1660" s="145" t="s">
        <v>583</v>
      </c>
      <c r="D1660" s="146" t="s">
        <v>527</v>
      </c>
      <c r="E1660" s="147" t="s">
        <v>593</v>
      </c>
      <c r="F1660" s="148" t="s">
        <v>580</v>
      </c>
      <c r="G1660" s="149" t="s">
        <v>150</v>
      </c>
      <c r="H1660" s="8">
        <f t="shared" si="49"/>
        <v>-100000</v>
      </c>
      <c r="I1660" s="30">
        <f t="shared" si="48"/>
        <v>10.309278350515465</v>
      </c>
      <c r="K1660" t="s">
        <v>581</v>
      </c>
      <c r="M1660" s="2">
        <v>485</v>
      </c>
    </row>
    <row r="1661" spans="1:13" s="88" customFormat="1" ht="12.75">
      <c r="A1661" s="19"/>
      <c r="B1661" s="368">
        <f>SUM(B1653:B1660)</f>
        <v>100000</v>
      </c>
      <c r="C1661" s="19"/>
      <c r="D1661" s="19"/>
      <c r="E1661" s="153" t="s">
        <v>593</v>
      </c>
      <c r="F1661" s="26"/>
      <c r="G1661" s="26"/>
      <c r="H1661" s="89"/>
      <c r="I1661" s="87">
        <f t="shared" si="48"/>
        <v>206.18556701030928</v>
      </c>
      <c r="M1661" s="2">
        <v>485</v>
      </c>
    </row>
    <row r="1662" spans="2:13" ht="12.75">
      <c r="B1662" s="369"/>
      <c r="H1662" s="8">
        <f t="shared" si="49"/>
        <v>0</v>
      </c>
      <c r="I1662" s="30">
        <f t="shared" si="48"/>
        <v>0</v>
      </c>
      <c r="M1662" s="2">
        <v>485</v>
      </c>
    </row>
    <row r="1663" spans="2:13" ht="12.75">
      <c r="B1663" s="369"/>
      <c r="H1663" s="8">
        <f t="shared" si="49"/>
        <v>0</v>
      </c>
      <c r="I1663" s="30">
        <f t="shared" si="48"/>
        <v>0</v>
      </c>
      <c r="M1663" s="2">
        <v>485</v>
      </c>
    </row>
    <row r="1664" spans="2:13" ht="12.75">
      <c r="B1664" s="369">
        <v>10000</v>
      </c>
      <c r="C1664" s="156" t="s">
        <v>596</v>
      </c>
      <c r="D1664" s="146" t="s">
        <v>527</v>
      </c>
      <c r="E1664" s="147" t="s">
        <v>597</v>
      </c>
      <c r="F1664" s="148" t="s">
        <v>580</v>
      </c>
      <c r="G1664" s="150" t="s">
        <v>66</v>
      </c>
      <c r="H1664" s="8">
        <f t="shared" si="49"/>
        <v>-10000</v>
      </c>
      <c r="I1664" s="30">
        <f t="shared" si="48"/>
        <v>20.61855670103093</v>
      </c>
      <c r="K1664" t="s">
        <v>581</v>
      </c>
      <c r="M1664" s="2">
        <v>485</v>
      </c>
    </row>
    <row r="1665" spans="2:13" ht="12.75">
      <c r="B1665" s="233">
        <v>10000</v>
      </c>
      <c r="C1665" s="145" t="s">
        <v>591</v>
      </c>
      <c r="D1665" s="146" t="s">
        <v>527</v>
      </c>
      <c r="E1665" s="147" t="s">
        <v>597</v>
      </c>
      <c r="F1665" s="148" t="s">
        <v>580</v>
      </c>
      <c r="G1665" s="149" t="s">
        <v>235</v>
      </c>
      <c r="H1665" s="8">
        <f t="shared" si="49"/>
        <v>-20000</v>
      </c>
      <c r="I1665" s="30">
        <f t="shared" si="48"/>
        <v>20.61855670103093</v>
      </c>
      <c r="K1665" t="s">
        <v>581</v>
      </c>
      <c r="M1665" s="2">
        <v>485</v>
      </c>
    </row>
    <row r="1666" spans="1:13" s="88" customFormat="1" ht="12.75">
      <c r="A1666" s="19"/>
      <c r="B1666" s="368">
        <f>SUM(B1664:B1665)</f>
        <v>20000</v>
      </c>
      <c r="C1666" s="19"/>
      <c r="D1666" s="19"/>
      <c r="E1666" s="153" t="s">
        <v>863</v>
      </c>
      <c r="F1666" s="26"/>
      <c r="G1666" s="26"/>
      <c r="H1666" s="89"/>
      <c r="I1666" s="87">
        <f t="shared" si="48"/>
        <v>41.23711340206186</v>
      </c>
      <c r="M1666" s="2">
        <v>485</v>
      </c>
    </row>
    <row r="1667" spans="8:13" ht="12.75">
      <c r="H1667" s="8">
        <f t="shared" si="49"/>
        <v>0</v>
      </c>
      <c r="I1667" s="30">
        <f t="shared" si="48"/>
        <v>0</v>
      </c>
      <c r="M1667" s="2">
        <v>485</v>
      </c>
    </row>
    <row r="1668" spans="8:13" ht="12.75">
      <c r="H1668" s="8">
        <f t="shared" si="49"/>
        <v>0</v>
      </c>
      <c r="I1668" s="30">
        <f t="shared" si="48"/>
        <v>0</v>
      </c>
      <c r="M1668" s="2">
        <v>485</v>
      </c>
    </row>
    <row r="1669" spans="8:13" ht="12.75">
      <c r="H1669" s="8">
        <f t="shared" si="49"/>
        <v>0</v>
      </c>
      <c r="I1669" s="30">
        <f t="shared" si="48"/>
        <v>0</v>
      </c>
      <c r="M1669" s="2">
        <v>485</v>
      </c>
    </row>
    <row r="1670" spans="8:13" ht="12.75">
      <c r="H1670" s="8">
        <f t="shared" si="49"/>
        <v>0</v>
      </c>
      <c r="I1670" s="30">
        <f t="shared" si="48"/>
        <v>0</v>
      </c>
      <c r="M1670" s="2">
        <v>485</v>
      </c>
    </row>
    <row r="1671" spans="1:13" s="88" customFormat="1" ht="12.75">
      <c r="A1671" s="19"/>
      <c r="B1671" s="439">
        <f>B1675</f>
        <v>5000</v>
      </c>
      <c r="C1671" s="144" t="s">
        <v>598</v>
      </c>
      <c r="D1671" s="19"/>
      <c r="E1671" s="19"/>
      <c r="F1671" s="26"/>
      <c r="G1671" s="26"/>
      <c r="H1671" s="89">
        <f t="shared" si="49"/>
        <v>-5000</v>
      </c>
      <c r="I1671" s="87">
        <f t="shared" si="48"/>
        <v>10.309278350515465</v>
      </c>
      <c r="M1671" s="2">
        <v>485</v>
      </c>
    </row>
    <row r="1672" spans="2:13" ht="12.75">
      <c r="B1672" s="440"/>
      <c r="H1672" s="8">
        <v>0</v>
      </c>
      <c r="I1672" s="30">
        <f t="shared" si="48"/>
        <v>0</v>
      </c>
      <c r="M1672" s="2">
        <v>485</v>
      </c>
    </row>
    <row r="1673" spans="2:13" ht="12.75">
      <c r="B1673" s="440"/>
      <c r="H1673" s="8">
        <f t="shared" si="49"/>
        <v>0</v>
      </c>
      <c r="I1673" s="30">
        <f t="shared" si="48"/>
        <v>0</v>
      </c>
      <c r="M1673" s="2">
        <v>485</v>
      </c>
    </row>
    <row r="1674" spans="2:13" ht="12.75">
      <c r="B1674" s="440">
        <v>5000</v>
      </c>
      <c r="C1674" s="1" t="s">
        <v>864</v>
      </c>
      <c r="D1674" s="1" t="s">
        <v>527</v>
      </c>
      <c r="E1674" s="1" t="s">
        <v>599</v>
      </c>
      <c r="F1674" s="35" t="s">
        <v>600</v>
      </c>
      <c r="G1674" s="35" t="s">
        <v>193</v>
      </c>
      <c r="H1674" s="8">
        <f t="shared" si="49"/>
        <v>-5000</v>
      </c>
      <c r="I1674" s="30">
        <f t="shared" si="48"/>
        <v>10.309278350515465</v>
      </c>
      <c r="K1674" t="s">
        <v>581</v>
      </c>
      <c r="M1674" s="2">
        <v>485</v>
      </c>
    </row>
    <row r="1675" spans="1:13" s="88" customFormat="1" ht="12.75">
      <c r="A1675" s="19"/>
      <c r="B1675" s="441">
        <f>SUM(B1674)</f>
        <v>5000</v>
      </c>
      <c r="C1675" s="19"/>
      <c r="D1675" s="19"/>
      <c r="E1675" s="19" t="s">
        <v>599</v>
      </c>
      <c r="F1675" s="26"/>
      <c r="G1675" s="26"/>
      <c r="H1675" s="89"/>
      <c r="I1675" s="87">
        <f t="shared" si="48"/>
        <v>10.309278350515465</v>
      </c>
      <c r="M1675" s="2">
        <v>485</v>
      </c>
    </row>
    <row r="1676" spans="2:13" ht="12.75">
      <c r="B1676" s="440"/>
      <c r="H1676" s="8">
        <f t="shared" si="49"/>
        <v>0</v>
      </c>
      <c r="I1676" s="30">
        <f t="shared" si="48"/>
        <v>0</v>
      </c>
      <c r="M1676" s="2">
        <v>485</v>
      </c>
    </row>
    <row r="1677" spans="2:13" ht="12.75">
      <c r="B1677" s="440"/>
      <c r="H1677" s="8">
        <f t="shared" si="49"/>
        <v>0</v>
      </c>
      <c r="I1677" s="30">
        <f t="shared" si="48"/>
        <v>0</v>
      </c>
      <c r="M1677" s="2">
        <v>485</v>
      </c>
    </row>
    <row r="1678" spans="2:13" ht="12.75">
      <c r="B1678" s="440"/>
      <c r="H1678" s="8">
        <f t="shared" si="49"/>
        <v>0</v>
      </c>
      <c r="I1678" s="30">
        <f t="shared" si="48"/>
        <v>0</v>
      </c>
      <c r="M1678" s="2">
        <v>485</v>
      </c>
    </row>
    <row r="1679" spans="2:13" ht="12.75">
      <c r="B1679" s="440">
        <v>7200</v>
      </c>
      <c r="C1679" s="47" t="s">
        <v>601</v>
      </c>
      <c r="D1679" s="1" t="s">
        <v>527</v>
      </c>
      <c r="E1679" s="1" t="s">
        <v>463</v>
      </c>
      <c r="F1679" s="35" t="s">
        <v>602</v>
      </c>
      <c r="G1679" s="35" t="s">
        <v>80</v>
      </c>
      <c r="H1679" s="8">
        <f t="shared" si="49"/>
        <v>-7200</v>
      </c>
      <c r="I1679" s="30">
        <f t="shared" si="48"/>
        <v>14.845360824742269</v>
      </c>
      <c r="K1679" t="s">
        <v>545</v>
      </c>
      <c r="M1679" s="2">
        <v>485</v>
      </c>
    </row>
    <row r="1680" spans="2:13" ht="12.75">
      <c r="B1680" s="440">
        <v>6800</v>
      </c>
      <c r="C1680" s="47" t="s">
        <v>603</v>
      </c>
      <c r="D1680" s="1" t="s">
        <v>527</v>
      </c>
      <c r="E1680" s="1" t="s">
        <v>463</v>
      </c>
      <c r="F1680" s="35" t="s">
        <v>604</v>
      </c>
      <c r="G1680" s="35" t="s">
        <v>125</v>
      </c>
      <c r="H1680" s="8">
        <f t="shared" si="49"/>
        <v>-14000</v>
      </c>
      <c r="I1680" s="30">
        <f t="shared" si="48"/>
        <v>14.02061855670103</v>
      </c>
      <c r="K1680" t="s">
        <v>545</v>
      </c>
      <c r="M1680" s="2">
        <v>485</v>
      </c>
    </row>
    <row r="1681" spans="2:13" ht="12.75">
      <c r="B1681" s="440">
        <v>10800</v>
      </c>
      <c r="C1681" s="1" t="s">
        <v>605</v>
      </c>
      <c r="D1681" s="1" t="s">
        <v>527</v>
      </c>
      <c r="E1681" s="1" t="s">
        <v>463</v>
      </c>
      <c r="F1681" s="35" t="s">
        <v>606</v>
      </c>
      <c r="G1681" s="35" t="s">
        <v>125</v>
      </c>
      <c r="H1681" s="8">
        <f t="shared" si="49"/>
        <v>-24800</v>
      </c>
      <c r="I1681" s="30">
        <f t="shared" si="48"/>
        <v>22.2680412371134</v>
      </c>
      <c r="K1681" t="s">
        <v>545</v>
      </c>
      <c r="M1681" s="2">
        <v>485</v>
      </c>
    </row>
    <row r="1682" spans="2:13" ht="12.75">
      <c r="B1682" s="440">
        <v>2000</v>
      </c>
      <c r="C1682" s="1" t="s">
        <v>607</v>
      </c>
      <c r="D1682" s="1" t="s">
        <v>527</v>
      </c>
      <c r="E1682" s="1" t="s">
        <v>463</v>
      </c>
      <c r="F1682" s="35" t="s">
        <v>606</v>
      </c>
      <c r="G1682" s="35" t="s">
        <v>125</v>
      </c>
      <c r="H1682" s="8">
        <f t="shared" si="49"/>
        <v>-26800</v>
      </c>
      <c r="I1682" s="30">
        <f t="shared" si="48"/>
        <v>4.123711340206185</v>
      </c>
      <c r="K1682" t="s">
        <v>545</v>
      </c>
      <c r="M1682" s="2">
        <v>485</v>
      </c>
    </row>
    <row r="1683" spans="2:13" ht="12.75">
      <c r="B1683" s="440">
        <v>7200</v>
      </c>
      <c r="C1683" s="47" t="s">
        <v>601</v>
      </c>
      <c r="D1683" s="1" t="s">
        <v>527</v>
      </c>
      <c r="E1683" s="1" t="s">
        <v>463</v>
      </c>
      <c r="F1683" s="35" t="s">
        <v>608</v>
      </c>
      <c r="G1683" s="35" t="s">
        <v>150</v>
      </c>
      <c r="H1683" s="8">
        <f t="shared" si="49"/>
        <v>-34000</v>
      </c>
      <c r="I1683" s="30">
        <f t="shared" si="48"/>
        <v>14.845360824742269</v>
      </c>
      <c r="K1683" t="s">
        <v>545</v>
      </c>
      <c r="M1683" s="2">
        <v>485</v>
      </c>
    </row>
    <row r="1684" spans="2:13" ht="12.75">
      <c r="B1684" s="440">
        <v>2500</v>
      </c>
      <c r="C1684" s="1" t="s">
        <v>750</v>
      </c>
      <c r="D1684" s="1" t="s">
        <v>527</v>
      </c>
      <c r="E1684" s="1" t="s">
        <v>463</v>
      </c>
      <c r="F1684" s="35" t="s">
        <v>609</v>
      </c>
      <c r="G1684" s="35" t="s">
        <v>230</v>
      </c>
      <c r="H1684" s="8">
        <f t="shared" si="49"/>
        <v>-36500</v>
      </c>
      <c r="I1684" s="30">
        <f t="shared" si="48"/>
        <v>5.154639175257732</v>
      </c>
      <c r="K1684" t="s">
        <v>545</v>
      </c>
      <c r="M1684" s="2">
        <v>485</v>
      </c>
    </row>
    <row r="1685" spans="2:13" ht="12.75">
      <c r="B1685" s="440">
        <v>500</v>
      </c>
      <c r="C1685" s="1" t="s">
        <v>610</v>
      </c>
      <c r="D1685" s="1" t="s">
        <v>527</v>
      </c>
      <c r="E1685" s="1" t="s">
        <v>463</v>
      </c>
      <c r="F1685" s="35" t="s">
        <v>611</v>
      </c>
      <c r="G1685" s="35" t="s">
        <v>199</v>
      </c>
      <c r="H1685" s="8">
        <f t="shared" si="49"/>
        <v>-37000</v>
      </c>
      <c r="I1685" s="30">
        <f t="shared" si="48"/>
        <v>1.0309278350515463</v>
      </c>
      <c r="K1685" t="s">
        <v>545</v>
      </c>
      <c r="M1685" s="2">
        <v>485</v>
      </c>
    </row>
    <row r="1686" spans="1:13" s="135" customFormat="1" ht="12.75">
      <c r="A1686" s="139"/>
      <c r="B1686" s="440">
        <v>500</v>
      </c>
      <c r="C1686" s="132" t="s">
        <v>612</v>
      </c>
      <c r="D1686" s="44" t="s">
        <v>527</v>
      </c>
      <c r="E1686" s="132" t="s">
        <v>463</v>
      </c>
      <c r="F1686" s="134" t="s">
        <v>613</v>
      </c>
      <c r="G1686" s="134" t="s">
        <v>36</v>
      </c>
      <c r="H1686" s="133">
        <f t="shared" si="49"/>
        <v>-37500</v>
      </c>
      <c r="I1686" s="30">
        <f t="shared" si="48"/>
        <v>1.0309278350515463</v>
      </c>
      <c r="K1686" s="135" t="s">
        <v>525</v>
      </c>
      <c r="M1686" s="2">
        <v>485</v>
      </c>
    </row>
    <row r="1687" spans="2:13" ht="12.75">
      <c r="B1687" s="440">
        <v>1000</v>
      </c>
      <c r="C1687" s="20" t="s">
        <v>614</v>
      </c>
      <c r="D1687" s="20" t="s">
        <v>527</v>
      </c>
      <c r="E1687" s="1" t="s">
        <v>463</v>
      </c>
      <c r="F1687" s="35" t="s">
        <v>615</v>
      </c>
      <c r="G1687" s="35" t="s">
        <v>123</v>
      </c>
      <c r="H1687" s="133">
        <f t="shared" si="49"/>
        <v>-38500</v>
      </c>
      <c r="I1687" s="30">
        <f t="shared" si="48"/>
        <v>2.0618556701030926</v>
      </c>
      <c r="K1687" t="s">
        <v>525</v>
      </c>
      <c r="M1687" s="2">
        <v>485</v>
      </c>
    </row>
    <row r="1688" spans="2:13" ht="12.75">
      <c r="B1688" s="440">
        <v>3000</v>
      </c>
      <c r="C1688" s="1" t="s">
        <v>616</v>
      </c>
      <c r="D1688" s="20" t="s">
        <v>527</v>
      </c>
      <c r="E1688" s="1" t="s">
        <v>463</v>
      </c>
      <c r="F1688" s="35" t="s">
        <v>617</v>
      </c>
      <c r="G1688" s="35" t="s">
        <v>125</v>
      </c>
      <c r="H1688" s="133">
        <f t="shared" si="49"/>
        <v>-41500</v>
      </c>
      <c r="I1688" s="30">
        <f aca="true" t="shared" si="50" ref="I1688:I1700">+B1688/M1688</f>
        <v>6.185567010309279</v>
      </c>
      <c r="K1688" t="s">
        <v>525</v>
      </c>
      <c r="M1688" s="2">
        <v>485</v>
      </c>
    </row>
    <row r="1689" spans="2:13" ht="12.75">
      <c r="B1689" s="440">
        <v>2300</v>
      </c>
      <c r="C1689" s="1" t="s">
        <v>618</v>
      </c>
      <c r="D1689" s="20" t="s">
        <v>527</v>
      </c>
      <c r="E1689" s="1" t="s">
        <v>463</v>
      </c>
      <c r="F1689" s="35" t="s">
        <v>617</v>
      </c>
      <c r="G1689" s="35" t="s">
        <v>125</v>
      </c>
      <c r="H1689" s="8">
        <f t="shared" si="49"/>
        <v>-43800</v>
      </c>
      <c r="I1689" s="30">
        <f t="shared" si="50"/>
        <v>4.742268041237113</v>
      </c>
      <c r="K1689" t="s">
        <v>525</v>
      </c>
      <c r="M1689" s="2">
        <v>485</v>
      </c>
    </row>
    <row r="1690" spans="2:13" ht="12.75">
      <c r="B1690" s="440">
        <v>2500</v>
      </c>
      <c r="C1690" s="1" t="s">
        <v>619</v>
      </c>
      <c r="D1690" s="1" t="s">
        <v>527</v>
      </c>
      <c r="E1690" s="1" t="s">
        <v>463</v>
      </c>
      <c r="F1690" s="35" t="s">
        <v>620</v>
      </c>
      <c r="G1690" s="35" t="s">
        <v>149</v>
      </c>
      <c r="H1690" s="8">
        <f aca="true" t="shared" si="51" ref="H1690:H1698">H1689-B1690</f>
        <v>-46300</v>
      </c>
      <c r="I1690" s="30">
        <f t="shared" si="50"/>
        <v>5.154639175257732</v>
      </c>
      <c r="K1690" t="s">
        <v>581</v>
      </c>
      <c r="M1690" s="2">
        <v>485</v>
      </c>
    </row>
    <row r="1691" spans="1:13" s="88" customFormat="1" ht="12.75">
      <c r="A1691" s="19"/>
      <c r="B1691" s="441">
        <f>SUM(B1679:B1690)</f>
        <v>46300</v>
      </c>
      <c r="C1691" s="19"/>
      <c r="D1691" s="19"/>
      <c r="E1691" s="19" t="s">
        <v>463</v>
      </c>
      <c r="F1691" s="26"/>
      <c r="G1691" s="26"/>
      <c r="H1691" s="89">
        <v>0</v>
      </c>
      <c r="I1691" s="87">
        <f t="shared" si="50"/>
        <v>95.4639175257732</v>
      </c>
      <c r="M1691" s="2">
        <v>485</v>
      </c>
    </row>
    <row r="1692" spans="2:13" ht="12.75">
      <c r="B1692" s="440"/>
      <c r="H1692" s="8">
        <f t="shared" si="51"/>
        <v>0</v>
      </c>
      <c r="I1692" s="30">
        <f t="shared" si="50"/>
        <v>0</v>
      </c>
      <c r="M1692" s="2">
        <v>485</v>
      </c>
    </row>
    <row r="1693" spans="2:13" ht="12.75">
      <c r="B1693" s="440"/>
      <c r="H1693" s="8">
        <f t="shared" si="51"/>
        <v>0</v>
      </c>
      <c r="I1693" s="30">
        <f t="shared" si="50"/>
        <v>0</v>
      </c>
      <c r="M1693" s="2">
        <v>485</v>
      </c>
    </row>
    <row r="1694" spans="1:13" s="23" customFormat="1" ht="12.75">
      <c r="A1694" s="20"/>
      <c r="B1694" s="442">
        <v>180000</v>
      </c>
      <c r="C1694" s="1" t="s">
        <v>621</v>
      </c>
      <c r="D1694" s="1" t="s">
        <v>21</v>
      </c>
      <c r="E1694" s="1"/>
      <c r="F1694" s="68" t="s">
        <v>238</v>
      </c>
      <c r="G1694" s="39" t="s">
        <v>495</v>
      </c>
      <c r="H1694" s="8">
        <f t="shared" si="51"/>
        <v>-180000</v>
      </c>
      <c r="I1694" s="30">
        <f t="shared" si="50"/>
        <v>371.1340206185567</v>
      </c>
      <c r="J1694"/>
      <c r="K1694"/>
      <c r="L1694"/>
      <c r="M1694" s="2">
        <v>485</v>
      </c>
    </row>
    <row r="1695" spans="1:13" ht="12.75">
      <c r="A1695" s="55"/>
      <c r="B1695" s="443">
        <v>170000</v>
      </c>
      <c r="C1695" s="1" t="s">
        <v>545</v>
      </c>
      <c r="D1695" s="1" t="s">
        <v>21</v>
      </c>
      <c r="F1695" s="68" t="s">
        <v>238</v>
      </c>
      <c r="G1695" s="39" t="s">
        <v>495</v>
      </c>
      <c r="H1695" s="8">
        <f t="shared" si="51"/>
        <v>-350000</v>
      </c>
      <c r="I1695" s="30">
        <f t="shared" si="50"/>
        <v>350.5154639175258</v>
      </c>
      <c r="M1695" s="2">
        <v>485</v>
      </c>
    </row>
    <row r="1696" spans="1:13" ht="12.75">
      <c r="A1696" s="20"/>
      <c r="B1696" s="444">
        <v>22015</v>
      </c>
      <c r="C1696" s="1" t="s">
        <v>545</v>
      </c>
      <c r="D1696" s="1" t="s">
        <v>21</v>
      </c>
      <c r="E1696" s="1" t="s">
        <v>239</v>
      </c>
      <c r="F1696" s="68"/>
      <c r="G1696" s="39" t="s">
        <v>495</v>
      </c>
      <c r="H1696" s="8">
        <f t="shared" si="51"/>
        <v>-372015</v>
      </c>
      <c r="I1696" s="30">
        <f t="shared" si="50"/>
        <v>45.391752577319586</v>
      </c>
      <c r="M1696" s="2">
        <v>485</v>
      </c>
    </row>
    <row r="1697" spans="1:13" ht="12.75">
      <c r="A1697" s="55"/>
      <c r="B1697" s="443">
        <v>180000</v>
      </c>
      <c r="C1697" s="1" t="s">
        <v>525</v>
      </c>
      <c r="D1697" s="1" t="s">
        <v>21</v>
      </c>
      <c r="F1697" s="68" t="s">
        <v>238</v>
      </c>
      <c r="G1697" s="39" t="s">
        <v>495</v>
      </c>
      <c r="H1697" s="8">
        <f t="shared" si="51"/>
        <v>-552015</v>
      </c>
      <c r="I1697" s="30">
        <f t="shared" si="50"/>
        <v>371.1340206185567</v>
      </c>
      <c r="M1697" s="2">
        <v>485</v>
      </c>
    </row>
    <row r="1698" spans="1:13" ht="12.75">
      <c r="A1698" s="55"/>
      <c r="B1698" s="443">
        <v>23310</v>
      </c>
      <c r="C1698" s="1" t="s">
        <v>525</v>
      </c>
      <c r="D1698" s="1" t="s">
        <v>21</v>
      </c>
      <c r="E1698" s="1" t="s">
        <v>239</v>
      </c>
      <c r="F1698" s="68"/>
      <c r="G1698" s="39" t="s">
        <v>495</v>
      </c>
      <c r="H1698" s="8">
        <f t="shared" si="51"/>
        <v>-575325</v>
      </c>
      <c r="I1698" s="30">
        <f t="shared" si="50"/>
        <v>48.06185567010309</v>
      </c>
      <c r="M1698" s="2">
        <v>485</v>
      </c>
    </row>
    <row r="1699" spans="1:13" ht="12.75">
      <c r="A1699" s="19"/>
      <c r="B1699" s="441">
        <f>SUM(B1694:B1698)</f>
        <v>575325</v>
      </c>
      <c r="C1699" s="19" t="s">
        <v>622</v>
      </c>
      <c r="D1699" s="19"/>
      <c r="E1699" s="19"/>
      <c r="F1699" s="157"/>
      <c r="G1699" s="26"/>
      <c r="H1699" s="158">
        <v>0</v>
      </c>
      <c r="I1699" s="87">
        <f t="shared" si="50"/>
        <v>1186.2371134020618</v>
      </c>
      <c r="J1699" s="88"/>
      <c r="K1699" s="88"/>
      <c r="L1699" s="88"/>
      <c r="M1699" s="2">
        <v>485</v>
      </c>
    </row>
    <row r="1700" spans="8:13" ht="12.75">
      <c r="H1700" s="8">
        <f>H1699-B1700</f>
        <v>0</v>
      </c>
      <c r="I1700" s="30">
        <f t="shared" si="50"/>
        <v>0</v>
      </c>
      <c r="M1700" s="2">
        <v>485</v>
      </c>
    </row>
    <row r="1701" spans="8:13" ht="12.75">
      <c r="H1701" s="8">
        <f>H1700-B1701</f>
        <v>0</v>
      </c>
      <c r="I1701" s="30">
        <f>+B1701/M1701</f>
        <v>0</v>
      </c>
      <c r="M1701" s="2">
        <v>485</v>
      </c>
    </row>
    <row r="1702" spans="8:13" ht="12.75">
      <c r="H1702" s="8">
        <f>H1701-B1702</f>
        <v>0</v>
      </c>
      <c r="I1702" s="30">
        <f>+B1702/M1702</f>
        <v>0</v>
      </c>
      <c r="M1702" s="2">
        <v>485</v>
      </c>
    </row>
    <row r="1703" spans="2:13" ht="12.75">
      <c r="B1703" s="38"/>
      <c r="C1703" s="20"/>
      <c r="D1703" s="20"/>
      <c r="E1703" s="20"/>
      <c r="F1703" s="39"/>
      <c r="H1703" s="8">
        <f>H1702-B1703</f>
        <v>0</v>
      </c>
      <c r="I1703" s="30">
        <f>+B1703/M1703</f>
        <v>0</v>
      </c>
      <c r="M1703" s="2">
        <v>485</v>
      </c>
    </row>
    <row r="1704" spans="1:13" ht="13.5" thickBot="1">
      <c r="A1704" s="72"/>
      <c r="B1704" s="78">
        <f>+B1707+B1811+B1815+B1819</f>
        <v>616996</v>
      </c>
      <c r="C1704" s="72"/>
      <c r="D1704" s="79" t="s">
        <v>22</v>
      </c>
      <c r="E1704" s="69"/>
      <c r="F1704" s="105"/>
      <c r="G1704" s="106"/>
      <c r="H1704" s="159">
        <f>H1703-B1704</f>
        <v>-616996</v>
      </c>
      <c r="I1704" s="160">
        <f>+B1704/M1704</f>
        <v>1272.156701030928</v>
      </c>
      <c r="J1704" s="77"/>
      <c r="K1704" s="77"/>
      <c r="L1704" s="77"/>
      <c r="M1704" s="2">
        <v>485</v>
      </c>
    </row>
    <row r="1705" spans="2:13" ht="12.75">
      <c r="B1705" s="38"/>
      <c r="D1705" s="20"/>
      <c r="G1705" s="40"/>
      <c r="H1705" s="8">
        <v>0</v>
      </c>
      <c r="I1705" s="30">
        <f>+B1705/M1705</f>
        <v>0</v>
      </c>
      <c r="M1705" s="2">
        <v>485</v>
      </c>
    </row>
    <row r="1706" spans="2:13" ht="12.75">
      <c r="B1706" s="38"/>
      <c r="D1706" s="20"/>
      <c r="G1706" s="40"/>
      <c r="I1706" s="30"/>
      <c r="M1706" s="2">
        <v>485</v>
      </c>
    </row>
    <row r="1707" spans="1:13" s="88" customFormat="1" ht="12.75">
      <c r="A1707" s="19"/>
      <c r="B1707" s="300">
        <f>+B1744+B1751+B1768+B1785+B1796</f>
        <v>459996</v>
      </c>
      <c r="C1707" s="19" t="s">
        <v>865</v>
      </c>
      <c r="D1707" s="19"/>
      <c r="E1707" s="19" t="s">
        <v>866</v>
      </c>
      <c r="F1707" s="26"/>
      <c r="G1707" s="103"/>
      <c r="H1707" s="89"/>
      <c r="I1707" s="87">
        <f>+B1707/M1707</f>
        <v>948.4453608247422</v>
      </c>
      <c r="M1707" s="2">
        <v>485</v>
      </c>
    </row>
    <row r="1708" spans="2:13" ht="12.75">
      <c r="B1708" s="297"/>
      <c r="D1708" s="20"/>
      <c r="G1708" s="40"/>
      <c r="I1708" s="30"/>
      <c r="M1708" s="2">
        <v>485</v>
      </c>
    </row>
    <row r="1709" spans="2:13" ht="12.75">
      <c r="B1709" s="297"/>
      <c r="C1709" s="42"/>
      <c r="D1709" s="20"/>
      <c r="E1709" s="42"/>
      <c r="G1709" s="40"/>
      <c r="H1709" s="8">
        <f>H1705-B1709</f>
        <v>0</v>
      </c>
      <c r="I1709" s="30">
        <f>+B1709/M1709</f>
        <v>0</v>
      </c>
      <c r="M1709" s="2">
        <v>485</v>
      </c>
    </row>
    <row r="1710" spans="1:13" s="23" customFormat="1" ht="12.75">
      <c r="A1710" s="20"/>
      <c r="B1710" s="297">
        <v>5000</v>
      </c>
      <c r="C1710" s="20" t="s">
        <v>623</v>
      </c>
      <c r="D1710" s="20" t="s">
        <v>624</v>
      </c>
      <c r="E1710" s="20" t="s">
        <v>625</v>
      </c>
      <c r="F1710" s="91" t="s">
        <v>626</v>
      </c>
      <c r="G1710" s="39" t="s">
        <v>66</v>
      </c>
      <c r="H1710" s="38">
        <f aca="true" t="shared" si="52" ref="H1710:H1752">H1709-B1710</f>
        <v>-5000</v>
      </c>
      <c r="I1710" s="92">
        <f aca="true" t="shared" si="53" ref="I1710:I1752">+B1710/M1710</f>
        <v>10.309278350515465</v>
      </c>
      <c r="K1710" s="23" t="s">
        <v>33</v>
      </c>
      <c r="M1710" s="2">
        <v>485</v>
      </c>
    </row>
    <row r="1711" spans="1:13" s="23" customFormat="1" ht="12.75">
      <c r="A1711" s="20"/>
      <c r="B1711" s="297">
        <v>2500</v>
      </c>
      <c r="C1711" s="20" t="s">
        <v>623</v>
      </c>
      <c r="D1711" s="20" t="s">
        <v>624</v>
      </c>
      <c r="E1711" s="20" t="s">
        <v>625</v>
      </c>
      <c r="F1711" s="91" t="s">
        <v>627</v>
      </c>
      <c r="G1711" s="39" t="s">
        <v>66</v>
      </c>
      <c r="H1711" s="38">
        <f t="shared" si="52"/>
        <v>-7500</v>
      </c>
      <c r="I1711" s="92">
        <f t="shared" si="53"/>
        <v>5.154639175257732</v>
      </c>
      <c r="K1711" s="23" t="s">
        <v>33</v>
      </c>
      <c r="M1711" s="2">
        <v>485</v>
      </c>
    </row>
    <row r="1712" spans="1:13" s="23" customFormat="1" ht="12.75">
      <c r="A1712" s="20"/>
      <c r="B1712" s="297">
        <v>2500</v>
      </c>
      <c r="C1712" s="20" t="s">
        <v>623</v>
      </c>
      <c r="D1712" s="20" t="s">
        <v>624</v>
      </c>
      <c r="E1712" s="20" t="s">
        <v>625</v>
      </c>
      <c r="F1712" s="91" t="s">
        <v>628</v>
      </c>
      <c r="G1712" s="39" t="s">
        <v>66</v>
      </c>
      <c r="H1712" s="38">
        <f t="shared" si="52"/>
        <v>-10000</v>
      </c>
      <c r="I1712" s="92">
        <f t="shared" si="53"/>
        <v>5.154639175257732</v>
      </c>
      <c r="K1712" s="23" t="s">
        <v>33</v>
      </c>
      <c r="M1712" s="2">
        <v>485</v>
      </c>
    </row>
    <row r="1713" spans="1:13" s="23" customFormat="1" ht="12.75">
      <c r="A1713" s="20"/>
      <c r="B1713" s="297">
        <v>2500</v>
      </c>
      <c r="C1713" s="20" t="s">
        <v>623</v>
      </c>
      <c r="D1713" s="20" t="s">
        <v>624</v>
      </c>
      <c r="E1713" s="20" t="s">
        <v>625</v>
      </c>
      <c r="F1713" s="91" t="s">
        <v>629</v>
      </c>
      <c r="G1713" s="39" t="s">
        <v>66</v>
      </c>
      <c r="H1713" s="38">
        <f t="shared" si="52"/>
        <v>-12500</v>
      </c>
      <c r="I1713" s="92">
        <f t="shared" si="53"/>
        <v>5.154639175257732</v>
      </c>
      <c r="K1713" s="23" t="s">
        <v>33</v>
      </c>
      <c r="M1713" s="2">
        <v>485</v>
      </c>
    </row>
    <row r="1714" spans="1:13" s="23" customFormat="1" ht="12.75">
      <c r="A1714" s="20"/>
      <c r="B1714" s="297">
        <v>5000</v>
      </c>
      <c r="C1714" s="20" t="s">
        <v>624</v>
      </c>
      <c r="D1714" s="20" t="s">
        <v>624</v>
      </c>
      <c r="E1714" s="20" t="s">
        <v>625</v>
      </c>
      <c r="F1714" s="161" t="s">
        <v>630</v>
      </c>
      <c r="G1714" s="39" t="s">
        <v>66</v>
      </c>
      <c r="H1714" s="38">
        <f t="shared" si="52"/>
        <v>-17500</v>
      </c>
      <c r="I1714" s="92">
        <f t="shared" si="53"/>
        <v>10.309278350515465</v>
      </c>
      <c r="K1714" s="23" t="s">
        <v>33</v>
      </c>
      <c r="M1714" s="2">
        <v>485</v>
      </c>
    </row>
    <row r="1715" spans="1:13" s="23" customFormat="1" ht="12.75">
      <c r="A1715" s="20"/>
      <c r="B1715" s="297">
        <v>2500</v>
      </c>
      <c r="C1715" s="20" t="s">
        <v>624</v>
      </c>
      <c r="D1715" s="20" t="s">
        <v>624</v>
      </c>
      <c r="E1715" s="20" t="s">
        <v>625</v>
      </c>
      <c r="F1715" s="91" t="s">
        <v>631</v>
      </c>
      <c r="G1715" s="39" t="s">
        <v>66</v>
      </c>
      <c r="H1715" s="38">
        <f t="shared" si="52"/>
        <v>-20000</v>
      </c>
      <c r="I1715" s="92">
        <f t="shared" si="53"/>
        <v>5.154639175257732</v>
      </c>
      <c r="K1715" s="23" t="s">
        <v>33</v>
      </c>
      <c r="M1715" s="2">
        <v>485</v>
      </c>
    </row>
    <row r="1716" spans="1:14" s="23" customFormat="1" ht="12.75">
      <c r="A1716" s="20"/>
      <c r="B1716" s="297">
        <v>3000</v>
      </c>
      <c r="C1716" s="20" t="s">
        <v>624</v>
      </c>
      <c r="D1716" s="20" t="s">
        <v>624</v>
      </c>
      <c r="E1716" s="20" t="s">
        <v>625</v>
      </c>
      <c r="F1716" s="91" t="s">
        <v>632</v>
      </c>
      <c r="G1716" s="39" t="s">
        <v>66</v>
      </c>
      <c r="H1716" s="38">
        <f t="shared" si="52"/>
        <v>-23000</v>
      </c>
      <c r="I1716" s="92">
        <f t="shared" si="53"/>
        <v>6.185567010309279</v>
      </c>
      <c r="K1716" s="23" t="s">
        <v>33</v>
      </c>
      <c r="M1716" s="2">
        <v>485</v>
      </c>
      <c r="N1716" s="100"/>
    </row>
    <row r="1717" spans="1:13" s="23" customFormat="1" ht="12.75">
      <c r="A1717" s="20"/>
      <c r="B1717" s="297">
        <v>5000</v>
      </c>
      <c r="C1717" s="20" t="s">
        <v>623</v>
      </c>
      <c r="D1717" s="20" t="s">
        <v>624</v>
      </c>
      <c r="E1717" s="20" t="s">
        <v>625</v>
      </c>
      <c r="F1717" s="91" t="s">
        <v>633</v>
      </c>
      <c r="G1717" s="39" t="s">
        <v>66</v>
      </c>
      <c r="H1717" s="38">
        <f t="shared" si="52"/>
        <v>-28000</v>
      </c>
      <c r="I1717" s="92">
        <f t="shared" si="53"/>
        <v>10.309278350515465</v>
      </c>
      <c r="K1717" s="23" t="s">
        <v>33</v>
      </c>
      <c r="M1717" s="2">
        <v>485</v>
      </c>
    </row>
    <row r="1718" spans="1:13" s="23" customFormat="1" ht="12.75">
      <c r="A1718" s="20"/>
      <c r="B1718" s="297">
        <v>2500</v>
      </c>
      <c r="C1718" s="20" t="s">
        <v>623</v>
      </c>
      <c r="D1718" s="20" t="s">
        <v>624</v>
      </c>
      <c r="E1718" s="20" t="s">
        <v>625</v>
      </c>
      <c r="F1718" s="91" t="s">
        <v>634</v>
      </c>
      <c r="G1718" s="39" t="s">
        <v>235</v>
      </c>
      <c r="H1718" s="38">
        <f t="shared" si="52"/>
        <v>-30500</v>
      </c>
      <c r="I1718" s="92">
        <f t="shared" si="53"/>
        <v>5.154639175257732</v>
      </c>
      <c r="K1718" s="23" t="s">
        <v>33</v>
      </c>
      <c r="M1718" s="2">
        <v>485</v>
      </c>
    </row>
    <row r="1719" spans="1:13" s="23" customFormat="1" ht="12.75">
      <c r="A1719" s="20"/>
      <c r="B1719" s="297">
        <v>13000</v>
      </c>
      <c r="C1719" s="20" t="s">
        <v>623</v>
      </c>
      <c r="D1719" s="20" t="s">
        <v>624</v>
      </c>
      <c r="E1719" s="20" t="s">
        <v>625</v>
      </c>
      <c r="F1719" s="91" t="s">
        <v>635</v>
      </c>
      <c r="G1719" s="39" t="s">
        <v>235</v>
      </c>
      <c r="H1719" s="38">
        <f t="shared" si="52"/>
        <v>-43500</v>
      </c>
      <c r="I1719" s="92">
        <f t="shared" si="53"/>
        <v>26.804123711340207</v>
      </c>
      <c r="K1719" s="23" t="s">
        <v>33</v>
      </c>
      <c r="M1719" s="2">
        <v>485</v>
      </c>
    </row>
    <row r="1720" spans="1:13" s="23" customFormat="1" ht="12.75">
      <c r="A1720" s="20"/>
      <c r="B1720" s="297">
        <v>2500</v>
      </c>
      <c r="C1720" s="20" t="s">
        <v>623</v>
      </c>
      <c r="D1720" s="20" t="s">
        <v>624</v>
      </c>
      <c r="E1720" s="20" t="s">
        <v>625</v>
      </c>
      <c r="F1720" s="91" t="s">
        <v>636</v>
      </c>
      <c r="G1720" s="39" t="s">
        <v>236</v>
      </c>
      <c r="H1720" s="38">
        <f t="shared" si="52"/>
        <v>-46000</v>
      </c>
      <c r="I1720" s="92">
        <f t="shared" si="53"/>
        <v>5.154639175257732</v>
      </c>
      <c r="K1720" s="23" t="s">
        <v>33</v>
      </c>
      <c r="M1720" s="2">
        <v>485</v>
      </c>
    </row>
    <row r="1721" spans="1:13" s="23" customFormat="1" ht="12.75">
      <c r="A1721" s="20"/>
      <c r="B1721" s="297">
        <v>2500</v>
      </c>
      <c r="C1721" s="20" t="s">
        <v>623</v>
      </c>
      <c r="D1721" s="20" t="s">
        <v>624</v>
      </c>
      <c r="E1721" s="20" t="s">
        <v>625</v>
      </c>
      <c r="F1721" s="91" t="s">
        <v>637</v>
      </c>
      <c r="G1721" s="39" t="s">
        <v>215</v>
      </c>
      <c r="H1721" s="38">
        <f t="shared" si="52"/>
        <v>-48500</v>
      </c>
      <c r="I1721" s="92">
        <f t="shared" si="53"/>
        <v>5.154639175257732</v>
      </c>
      <c r="K1721" s="23" t="s">
        <v>33</v>
      </c>
      <c r="M1721" s="2">
        <v>485</v>
      </c>
    </row>
    <row r="1722" spans="2:13" ht="12.75">
      <c r="B1722" s="293">
        <v>10000</v>
      </c>
      <c r="C1722" s="20" t="s">
        <v>623</v>
      </c>
      <c r="D1722" s="1" t="s">
        <v>624</v>
      </c>
      <c r="E1722" s="1" t="s">
        <v>625</v>
      </c>
      <c r="F1722" s="54" t="s">
        <v>638</v>
      </c>
      <c r="G1722" s="35" t="s">
        <v>76</v>
      </c>
      <c r="H1722" s="8">
        <f t="shared" si="52"/>
        <v>-58500</v>
      </c>
      <c r="I1722" s="30">
        <f t="shared" si="53"/>
        <v>20.61855670103093</v>
      </c>
      <c r="K1722" t="s">
        <v>33</v>
      </c>
      <c r="M1722" s="2">
        <v>485</v>
      </c>
    </row>
    <row r="1723" spans="2:13" ht="12.75">
      <c r="B1723" s="293">
        <v>6000</v>
      </c>
      <c r="C1723" s="20" t="s">
        <v>623</v>
      </c>
      <c r="D1723" s="1" t="s">
        <v>624</v>
      </c>
      <c r="E1723" s="1" t="s">
        <v>625</v>
      </c>
      <c r="F1723" s="54" t="s">
        <v>639</v>
      </c>
      <c r="G1723" s="35" t="s">
        <v>78</v>
      </c>
      <c r="H1723" s="8">
        <f t="shared" si="52"/>
        <v>-64500</v>
      </c>
      <c r="I1723" s="30">
        <f t="shared" si="53"/>
        <v>12.371134020618557</v>
      </c>
      <c r="K1723" t="s">
        <v>33</v>
      </c>
      <c r="M1723" s="2">
        <v>485</v>
      </c>
    </row>
    <row r="1724" spans="2:13" ht="12.75">
      <c r="B1724" s="293">
        <v>2500</v>
      </c>
      <c r="C1724" s="20" t="s">
        <v>623</v>
      </c>
      <c r="D1724" s="1" t="s">
        <v>624</v>
      </c>
      <c r="E1724" s="1" t="s">
        <v>625</v>
      </c>
      <c r="F1724" s="54" t="s">
        <v>640</v>
      </c>
      <c r="G1724" s="35" t="s">
        <v>80</v>
      </c>
      <c r="H1724" s="8">
        <f t="shared" si="52"/>
        <v>-67000</v>
      </c>
      <c r="I1724" s="30">
        <f t="shared" si="53"/>
        <v>5.154639175257732</v>
      </c>
      <c r="K1724" t="s">
        <v>33</v>
      </c>
      <c r="M1724" s="2">
        <v>485</v>
      </c>
    </row>
    <row r="1725" spans="2:13" ht="12.75">
      <c r="B1725" s="293">
        <v>5000</v>
      </c>
      <c r="C1725" s="20" t="s">
        <v>623</v>
      </c>
      <c r="D1725" s="1" t="s">
        <v>624</v>
      </c>
      <c r="E1725" s="1" t="s">
        <v>625</v>
      </c>
      <c r="F1725" s="54" t="s">
        <v>641</v>
      </c>
      <c r="G1725" s="35" t="s">
        <v>80</v>
      </c>
      <c r="H1725" s="8">
        <f t="shared" si="52"/>
        <v>-72000</v>
      </c>
      <c r="I1725" s="30">
        <f t="shared" si="53"/>
        <v>10.309278350515465</v>
      </c>
      <c r="K1725" t="s">
        <v>33</v>
      </c>
      <c r="M1725" s="2">
        <v>485</v>
      </c>
    </row>
    <row r="1726" spans="2:13" ht="12.75">
      <c r="B1726" s="293">
        <v>3000</v>
      </c>
      <c r="C1726" s="20" t="s">
        <v>623</v>
      </c>
      <c r="D1726" s="1" t="s">
        <v>624</v>
      </c>
      <c r="E1726" s="1" t="s">
        <v>625</v>
      </c>
      <c r="F1726" s="54" t="s">
        <v>642</v>
      </c>
      <c r="G1726" s="35" t="s">
        <v>80</v>
      </c>
      <c r="H1726" s="8">
        <f t="shared" si="52"/>
        <v>-75000</v>
      </c>
      <c r="I1726" s="30">
        <f t="shared" si="53"/>
        <v>6.185567010309279</v>
      </c>
      <c r="K1726" t="s">
        <v>33</v>
      </c>
      <c r="M1726" s="2">
        <v>485</v>
      </c>
    </row>
    <row r="1727" spans="2:13" ht="12.75">
      <c r="B1727" s="293">
        <v>3000</v>
      </c>
      <c r="C1727" s="20" t="s">
        <v>623</v>
      </c>
      <c r="D1727" s="1" t="s">
        <v>624</v>
      </c>
      <c r="E1727" s="1" t="s">
        <v>625</v>
      </c>
      <c r="F1727" s="54" t="s">
        <v>643</v>
      </c>
      <c r="G1727" s="35" t="s">
        <v>102</v>
      </c>
      <c r="H1727" s="8">
        <f t="shared" si="52"/>
        <v>-78000</v>
      </c>
      <c r="I1727" s="30">
        <f t="shared" si="53"/>
        <v>6.185567010309279</v>
      </c>
      <c r="K1727" t="s">
        <v>33</v>
      </c>
      <c r="M1727" s="2">
        <v>485</v>
      </c>
    </row>
    <row r="1728" spans="2:13" ht="12.75">
      <c r="B1728" s="293">
        <v>2500</v>
      </c>
      <c r="C1728" s="20" t="s">
        <v>623</v>
      </c>
      <c r="D1728" s="1" t="s">
        <v>624</v>
      </c>
      <c r="E1728" s="1" t="s">
        <v>625</v>
      </c>
      <c r="F1728" s="54" t="s">
        <v>644</v>
      </c>
      <c r="G1728" s="35" t="s">
        <v>127</v>
      </c>
      <c r="H1728" s="8">
        <f t="shared" si="52"/>
        <v>-80500</v>
      </c>
      <c r="I1728" s="30">
        <f t="shared" si="53"/>
        <v>5.154639175257732</v>
      </c>
      <c r="K1728" t="s">
        <v>33</v>
      </c>
      <c r="M1728" s="2">
        <v>485</v>
      </c>
    </row>
    <row r="1729" spans="1:13" s="88" customFormat="1" ht="12.75">
      <c r="A1729" s="1"/>
      <c r="B1729" s="297">
        <v>3760</v>
      </c>
      <c r="C1729" s="47" t="s">
        <v>623</v>
      </c>
      <c r="D1729" s="20" t="s">
        <v>645</v>
      </c>
      <c r="E1729" s="1" t="s">
        <v>625</v>
      </c>
      <c r="F1729" s="35" t="s">
        <v>646</v>
      </c>
      <c r="G1729" s="35" t="s">
        <v>215</v>
      </c>
      <c r="H1729" s="8">
        <f t="shared" si="52"/>
        <v>-84260</v>
      </c>
      <c r="I1729" s="30">
        <v>0</v>
      </c>
      <c r="J1729" s="46"/>
      <c r="K1729" t="s">
        <v>647</v>
      </c>
      <c r="L1729" s="46"/>
      <c r="M1729" s="2">
        <v>485</v>
      </c>
    </row>
    <row r="1730" spans="1:13" s="88" customFormat="1" ht="12.75">
      <c r="A1730" s="1"/>
      <c r="B1730" s="297">
        <v>3760</v>
      </c>
      <c r="C1730" s="47" t="s">
        <v>623</v>
      </c>
      <c r="D1730" s="20" t="s">
        <v>645</v>
      </c>
      <c r="E1730" s="1" t="s">
        <v>625</v>
      </c>
      <c r="F1730" s="35" t="s">
        <v>646</v>
      </c>
      <c r="G1730" s="35" t="s">
        <v>78</v>
      </c>
      <c r="H1730" s="8">
        <f aca="true" t="shared" si="54" ref="H1730:H1737">H1729-B1730</f>
        <v>-88020</v>
      </c>
      <c r="I1730" s="30">
        <v>1</v>
      </c>
      <c r="J1730" s="46"/>
      <c r="K1730" t="s">
        <v>647</v>
      </c>
      <c r="L1730" s="46"/>
      <c r="M1730" s="2">
        <v>485</v>
      </c>
    </row>
    <row r="1731" spans="1:13" s="88" customFormat="1" ht="12.75">
      <c r="A1731" s="1"/>
      <c r="B1731" s="297">
        <v>3760</v>
      </c>
      <c r="C1731" s="47" t="s">
        <v>623</v>
      </c>
      <c r="D1731" s="20" t="s">
        <v>645</v>
      </c>
      <c r="E1731" s="1" t="s">
        <v>625</v>
      </c>
      <c r="F1731" s="35" t="s">
        <v>646</v>
      </c>
      <c r="G1731" s="35" t="s">
        <v>80</v>
      </c>
      <c r="H1731" s="8">
        <f t="shared" si="54"/>
        <v>-91780</v>
      </c>
      <c r="I1731" s="30">
        <v>2</v>
      </c>
      <c r="J1731" s="46"/>
      <c r="K1731" t="s">
        <v>647</v>
      </c>
      <c r="L1731" s="46"/>
      <c r="M1731" s="2">
        <v>485</v>
      </c>
    </row>
    <row r="1732" spans="1:13" s="88" customFormat="1" ht="12.75">
      <c r="A1732" s="1"/>
      <c r="B1732" s="297">
        <v>3760</v>
      </c>
      <c r="C1732" s="47" t="s">
        <v>623</v>
      </c>
      <c r="D1732" s="20" t="s">
        <v>645</v>
      </c>
      <c r="E1732" s="1" t="s">
        <v>625</v>
      </c>
      <c r="F1732" s="35" t="s">
        <v>646</v>
      </c>
      <c r="G1732" s="35" t="s">
        <v>103</v>
      </c>
      <c r="H1732" s="8">
        <f t="shared" si="54"/>
        <v>-95540</v>
      </c>
      <c r="I1732" s="30">
        <v>3</v>
      </c>
      <c r="J1732" s="46"/>
      <c r="K1732" t="s">
        <v>647</v>
      </c>
      <c r="L1732" s="46"/>
      <c r="M1732" s="2">
        <v>485</v>
      </c>
    </row>
    <row r="1733" spans="1:13" s="88" customFormat="1" ht="12.75">
      <c r="A1733" s="1"/>
      <c r="B1733" s="297">
        <v>3760</v>
      </c>
      <c r="C1733" s="47" t="s">
        <v>623</v>
      </c>
      <c r="D1733" s="20" t="s">
        <v>645</v>
      </c>
      <c r="E1733" s="1" t="s">
        <v>625</v>
      </c>
      <c r="F1733" s="35" t="s">
        <v>646</v>
      </c>
      <c r="G1733" s="35" t="s">
        <v>102</v>
      </c>
      <c r="H1733" s="8">
        <f t="shared" si="54"/>
        <v>-99300</v>
      </c>
      <c r="I1733" s="30">
        <v>4</v>
      </c>
      <c r="J1733" s="46"/>
      <c r="K1733" t="s">
        <v>647</v>
      </c>
      <c r="L1733" s="46"/>
      <c r="M1733" s="2">
        <v>485</v>
      </c>
    </row>
    <row r="1734" spans="1:13" s="88" customFormat="1" ht="12.75">
      <c r="A1734" s="1"/>
      <c r="B1734" s="297">
        <v>3760</v>
      </c>
      <c r="C1734" s="47" t="s">
        <v>623</v>
      </c>
      <c r="D1734" s="20" t="s">
        <v>645</v>
      </c>
      <c r="E1734" s="1" t="s">
        <v>625</v>
      </c>
      <c r="F1734" s="35" t="s">
        <v>646</v>
      </c>
      <c r="G1734" s="35" t="s">
        <v>123</v>
      </c>
      <c r="H1734" s="8">
        <f t="shared" si="54"/>
        <v>-103060</v>
      </c>
      <c r="I1734" s="30">
        <v>5</v>
      </c>
      <c r="J1734" s="46"/>
      <c r="K1734" t="s">
        <v>647</v>
      </c>
      <c r="L1734" s="46"/>
      <c r="M1734" s="2">
        <v>485</v>
      </c>
    </row>
    <row r="1735" spans="1:13" s="88" customFormat="1" ht="12.75">
      <c r="A1735" s="1"/>
      <c r="B1735" s="297">
        <v>3760</v>
      </c>
      <c r="C1735" s="47" t="s">
        <v>623</v>
      </c>
      <c r="D1735" s="20" t="s">
        <v>645</v>
      </c>
      <c r="E1735" s="1" t="s">
        <v>625</v>
      </c>
      <c r="F1735" s="35" t="s">
        <v>646</v>
      </c>
      <c r="G1735" s="35" t="s">
        <v>125</v>
      </c>
      <c r="H1735" s="8">
        <f t="shared" si="54"/>
        <v>-106820</v>
      </c>
      <c r="I1735" s="30">
        <v>6</v>
      </c>
      <c r="J1735" s="46"/>
      <c r="K1735" t="s">
        <v>647</v>
      </c>
      <c r="L1735" s="46"/>
      <c r="M1735" s="2">
        <v>485</v>
      </c>
    </row>
    <row r="1736" spans="1:13" s="88" customFormat="1" ht="12.75">
      <c r="A1736" s="1"/>
      <c r="B1736" s="297">
        <v>3760</v>
      </c>
      <c r="C1736" s="47" t="s">
        <v>623</v>
      </c>
      <c r="D1736" s="20" t="s">
        <v>645</v>
      </c>
      <c r="E1736" s="1" t="s">
        <v>625</v>
      </c>
      <c r="F1736" s="35" t="s">
        <v>646</v>
      </c>
      <c r="G1736" s="35" t="s">
        <v>127</v>
      </c>
      <c r="H1736" s="8">
        <f t="shared" si="54"/>
        <v>-110580</v>
      </c>
      <c r="I1736" s="30">
        <v>7</v>
      </c>
      <c r="J1736" s="46"/>
      <c r="K1736" t="s">
        <v>647</v>
      </c>
      <c r="L1736" s="46"/>
      <c r="M1736" s="2">
        <v>485</v>
      </c>
    </row>
    <row r="1737" spans="1:13" s="88" customFormat="1" ht="12.75">
      <c r="A1737" s="1"/>
      <c r="B1737" s="297">
        <v>3760</v>
      </c>
      <c r="C1737" s="47" t="s">
        <v>623</v>
      </c>
      <c r="D1737" s="20" t="s">
        <v>645</v>
      </c>
      <c r="E1737" s="1" t="s">
        <v>625</v>
      </c>
      <c r="F1737" s="35" t="s">
        <v>646</v>
      </c>
      <c r="G1737" s="35" t="s">
        <v>222</v>
      </c>
      <c r="H1737" s="8">
        <f t="shared" si="54"/>
        <v>-114340</v>
      </c>
      <c r="I1737" s="30">
        <v>8</v>
      </c>
      <c r="J1737" s="46"/>
      <c r="K1737" t="s">
        <v>647</v>
      </c>
      <c r="L1737" s="46"/>
      <c r="M1737" s="2">
        <v>485</v>
      </c>
    </row>
    <row r="1738" spans="1:13" s="88" customFormat="1" ht="12.75">
      <c r="A1738" s="1"/>
      <c r="B1738" s="297">
        <v>3760</v>
      </c>
      <c r="C1738" s="47" t="s">
        <v>623</v>
      </c>
      <c r="D1738" s="20" t="s">
        <v>645</v>
      </c>
      <c r="E1738" s="1" t="s">
        <v>625</v>
      </c>
      <c r="F1738" s="35" t="s">
        <v>646</v>
      </c>
      <c r="G1738" s="35" t="s">
        <v>145</v>
      </c>
      <c r="H1738" s="8">
        <f>H1737-B1738</f>
        <v>-118100</v>
      </c>
      <c r="I1738" s="30">
        <v>3</v>
      </c>
      <c r="J1738" s="46"/>
      <c r="K1738" t="s">
        <v>647</v>
      </c>
      <c r="L1738" s="46"/>
      <c r="M1738" s="2">
        <v>485</v>
      </c>
    </row>
    <row r="1739" spans="1:13" s="88" customFormat="1" ht="12.75">
      <c r="A1739" s="1"/>
      <c r="B1739" s="297">
        <v>3760</v>
      </c>
      <c r="C1739" s="47" t="s">
        <v>623</v>
      </c>
      <c r="D1739" s="20" t="s">
        <v>645</v>
      </c>
      <c r="E1739" s="1" t="s">
        <v>625</v>
      </c>
      <c r="F1739" s="35" t="s">
        <v>646</v>
      </c>
      <c r="G1739" s="35" t="s">
        <v>111</v>
      </c>
      <c r="H1739" s="8">
        <f>H1738-B1739</f>
        <v>-121860</v>
      </c>
      <c r="I1739" s="30">
        <v>4</v>
      </c>
      <c r="J1739" s="46"/>
      <c r="K1739" t="s">
        <v>647</v>
      </c>
      <c r="L1739" s="46"/>
      <c r="M1739" s="2">
        <v>485</v>
      </c>
    </row>
    <row r="1740" spans="1:13" s="88" customFormat="1" ht="12.75">
      <c r="A1740" s="1"/>
      <c r="B1740" s="297">
        <v>3760</v>
      </c>
      <c r="C1740" s="47" t="s">
        <v>623</v>
      </c>
      <c r="D1740" s="20" t="s">
        <v>645</v>
      </c>
      <c r="E1740" s="1" t="s">
        <v>625</v>
      </c>
      <c r="F1740" s="35" t="s">
        <v>646</v>
      </c>
      <c r="G1740" s="35" t="s">
        <v>148</v>
      </c>
      <c r="H1740" s="8">
        <f>H1739-B1740</f>
        <v>-125620</v>
      </c>
      <c r="I1740" s="30">
        <v>5</v>
      </c>
      <c r="J1740" s="46"/>
      <c r="K1740" t="s">
        <v>647</v>
      </c>
      <c r="L1740" s="46"/>
      <c r="M1740" s="2">
        <v>485</v>
      </c>
    </row>
    <row r="1741" spans="1:13" s="88" customFormat="1" ht="12.75">
      <c r="A1741" s="1"/>
      <c r="B1741" s="297">
        <v>3760</v>
      </c>
      <c r="C1741" s="47" t="s">
        <v>623</v>
      </c>
      <c r="D1741" s="20" t="s">
        <v>645</v>
      </c>
      <c r="E1741" s="1" t="s">
        <v>625</v>
      </c>
      <c r="F1741" s="35" t="s">
        <v>646</v>
      </c>
      <c r="G1741" s="35" t="s">
        <v>149</v>
      </c>
      <c r="H1741" s="8">
        <f>H1740-B1741</f>
        <v>-129380</v>
      </c>
      <c r="I1741" s="30">
        <v>6</v>
      </c>
      <c r="J1741" s="46"/>
      <c r="K1741" t="s">
        <v>647</v>
      </c>
      <c r="L1741" s="46"/>
      <c r="M1741" s="2">
        <v>485</v>
      </c>
    </row>
    <row r="1742" spans="1:13" s="88" customFormat="1" ht="12.75">
      <c r="A1742" s="1"/>
      <c r="B1742" s="297">
        <v>3760</v>
      </c>
      <c r="C1742" s="47" t="s">
        <v>623</v>
      </c>
      <c r="D1742" s="20" t="s">
        <v>645</v>
      </c>
      <c r="E1742" s="1" t="s">
        <v>625</v>
      </c>
      <c r="F1742" s="35" t="s">
        <v>646</v>
      </c>
      <c r="G1742" s="35" t="s">
        <v>150</v>
      </c>
      <c r="H1742" s="8">
        <f>H1741-B1742</f>
        <v>-133140</v>
      </c>
      <c r="I1742" s="30">
        <v>3</v>
      </c>
      <c r="J1742" s="46"/>
      <c r="K1742" t="s">
        <v>647</v>
      </c>
      <c r="L1742" s="46"/>
      <c r="M1742" s="2">
        <v>485</v>
      </c>
    </row>
    <row r="1743" spans="1:13" s="162" customFormat="1" ht="12.75">
      <c r="A1743" s="44"/>
      <c r="B1743" s="297">
        <v>800</v>
      </c>
      <c r="C1743" s="44" t="s">
        <v>569</v>
      </c>
      <c r="D1743" s="20" t="s">
        <v>624</v>
      </c>
      <c r="E1743" s="44" t="s">
        <v>625</v>
      </c>
      <c r="F1743" s="45" t="s">
        <v>648</v>
      </c>
      <c r="G1743" s="45" t="s">
        <v>208</v>
      </c>
      <c r="H1743" s="38">
        <f>H1729-B1743</f>
        <v>-85060</v>
      </c>
      <c r="I1743" s="92">
        <f>+B1743/M1743</f>
        <v>1.6494845360824741</v>
      </c>
      <c r="K1743" s="162" t="s">
        <v>525</v>
      </c>
      <c r="M1743" s="2">
        <v>485</v>
      </c>
    </row>
    <row r="1744" spans="1:13" ht="12.75">
      <c r="A1744" s="19"/>
      <c r="B1744" s="300">
        <f>SUM(B1710:B1743)</f>
        <v>133940</v>
      </c>
      <c r="C1744" s="19" t="s">
        <v>0</v>
      </c>
      <c r="D1744" s="19"/>
      <c r="E1744" s="19" t="s">
        <v>625</v>
      </c>
      <c r="F1744" s="26"/>
      <c r="G1744" s="26"/>
      <c r="H1744" s="89">
        <v>0</v>
      </c>
      <c r="I1744" s="87">
        <f t="shared" si="53"/>
        <v>276.16494845360825</v>
      </c>
      <c r="J1744" s="88"/>
      <c r="K1744" s="88"/>
      <c r="L1744" s="88"/>
      <c r="M1744" s="2">
        <v>485</v>
      </c>
    </row>
    <row r="1745" spans="2:13" ht="12.75">
      <c r="B1745" s="293"/>
      <c r="D1745" s="20"/>
      <c r="H1745" s="8">
        <f t="shared" si="52"/>
        <v>0</v>
      </c>
      <c r="I1745" s="30">
        <f t="shared" si="53"/>
        <v>0</v>
      </c>
      <c r="M1745" s="2">
        <v>485</v>
      </c>
    </row>
    <row r="1746" spans="2:13" ht="12.75">
      <c r="B1746" s="293"/>
      <c r="D1746" s="20"/>
      <c r="H1746" s="8">
        <f t="shared" si="52"/>
        <v>0</v>
      </c>
      <c r="I1746" s="30">
        <f t="shared" si="53"/>
        <v>0</v>
      </c>
      <c r="M1746" s="2">
        <v>485</v>
      </c>
    </row>
    <row r="1747" spans="2:13" ht="12.75">
      <c r="B1747" s="293">
        <v>3500</v>
      </c>
      <c r="C1747" s="20" t="s">
        <v>649</v>
      </c>
      <c r="D1747" s="20" t="s">
        <v>645</v>
      </c>
      <c r="E1747" s="1" t="s">
        <v>625</v>
      </c>
      <c r="F1747" s="35" t="s">
        <v>650</v>
      </c>
      <c r="G1747" s="35" t="s">
        <v>215</v>
      </c>
      <c r="H1747" s="8">
        <f t="shared" si="52"/>
        <v>-3500</v>
      </c>
      <c r="I1747" s="30">
        <f t="shared" si="53"/>
        <v>7.216494845360825</v>
      </c>
      <c r="K1747" t="s">
        <v>647</v>
      </c>
      <c r="M1747" s="2">
        <v>485</v>
      </c>
    </row>
    <row r="1748" spans="2:13" ht="12.75">
      <c r="B1748" s="293">
        <v>3500</v>
      </c>
      <c r="C1748" s="1" t="s">
        <v>651</v>
      </c>
      <c r="D1748" s="20" t="s">
        <v>645</v>
      </c>
      <c r="E1748" s="1" t="s">
        <v>625</v>
      </c>
      <c r="F1748" s="35" t="s">
        <v>652</v>
      </c>
      <c r="G1748" s="35" t="s">
        <v>521</v>
      </c>
      <c r="H1748" s="8">
        <f>H1747-B1748</f>
        <v>-7000</v>
      </c>
      <c r="I1748" s="30">
        <f t="shared" si="53"/>
        <v>7.216494845360825</v>
      </c>
      <c r="K1748" t="s">
        <v>647</v>
      </c>
      <c r="M1748" s="2">
        <v>485</v>
      </c>
    </row>
    <row r="1749" spans="2:13" ht="12.75">
      <c r="B1749" s="293">
        <v>10000</v>
      </c>
      <c r="C1749" s="1" t="s">
        <v>653</v>
      </c>
      <c r="D1749" s="20" t="s">
        <v>645</v>
      </c>
      <c r="E1749" s="1" t="s">
        <v>625</v>
      </c>
      <c r="F1749" s="39" t="s">
        <v>654</v>
      </c>
      <c r="G1749" s="35" t="s">
        <v>76</v>
      </c>
      <c r="H1749" s="8">
        <f>H1748-B1749</f>
        <v>-17000</v>
      </c>
      <c r="I1749" s="30">
        <f t="shared" si="53"/>
        <v>20.61855670103093</v>
      </c>
      <c r="K1749" t="s">
        <v>647</v>
      </c>
      <c r="M1749" s="2">
        <v>485</v>
      </c>
    </row>
    <row r="1750" spans="1:14" s="23" customFormat="1" ht="12.75">
      <c r="A1750" s="20"/>
      <c r="B1750" s="297">
        <v>52000</v>
      </c>
      <c r="C1750" s="47" t="s">
        <v>871</v>
      </c>
      <c r="D1750" s="20" t="s">
        <v>624</v>
      </c>
      <c r="E1750" s="47" t="s">
        <v>625</v>
      </c>
      <c r="F1750" s="39" t="s">
        <v>655</v>
      </c>
      <c r="G1750" s="39" t="s">
        <v>50</v>
      </c>
      <c r="H1750" s="38">
        <f>H1749-B1750</f>
        <v>-69000</v>
      </c>
      <c r="I1750" s="92">
        <f t="shared" si="53"/>
        <v>107.21649484536083</v>
      </c>
      <c r="J1750" s="47"/>
      <c r="K1750" s="23" t="s">
        <v>656</v>
      </c>
      <c r="L1750" s="47"/>
      <c r="M1750" s="2">
        <v>485</v>
      </c>
      <c r="N1750" s="100"/>
    </row>
    <row r="1751" spans="1:13" s="88" customFormat="1" ht="12.75">
      <c r="A1751" s="19"/>
      <c r="B1751" s="300">
        <f>SUM(B1747:B1750)</f>
        <v>69000</v>
      </c>
      <c r="C1751" s="19" t="s">
        <v>255</v>
      </c>
      <c r="D1751" s="19"/>
      <c r="E1751" s="19" t="s">
        <v>625</v>
      </c>
      <c r="F1751" s="26"/>
      <c r="G1751" s="26"/>
      <c r="H1751" s="89">
        <v>0</v>
      </c>
      <c r="I1751" s="87">
        <f t="shared" si="53"/>
        <v>142.2680412371134</v>
      </c>
      <c r="M1751" s="2">
        <v>485</v>
      </c>
    </row>
    <row r="1752" spans="2:13" ht="12.75">
      <c r="B1752" s="293"/>
      <c r="D1752" s="20"/>
      <c r="H1752" s="8">
        <f t="shared" si="52"/>
        <v>0</v>
      </c>
      <c r="I1752" s="30">
        <f t="shared" si="53"/>
        <v>0</v>
      </c>
      <c r="M1752" s="2">
        <v>485</v>
      </c>
    </row>
    <row r="1753" spans="2:13" ht="12.75">
      <c r="B1753" s="293"/>
      <c r="D1753" s="20"/>
      <c r="H1753" s="8">
        <f>H1752-B1753</f>
        <v>0</v>
      </c>
      <c r="I1753" s="30">
        <f>+B1753/M1753</f>
        <v>0</v>
      </c>
      <c r="M1753" s="2">
        <v>485</v>
      </c>
    </row>
    <row r="1754" spans="1:13" s="23" customFormat="1" ht="12.75">
      <c r="A1754" s="20"/>
      <c r="B1754" s="297">
        <v>1500</v>
      </c>
      <c r="C1754" s="20" t="s">
        <v>439</v>
      </c>
      <c r="D1754" s="20" t="s">
        <v>645</v>
      </c>
      <c r="E1754" s="1" t="s">
        <v>625</v>
      </c>
      <c r="F1754" s="35" t="s">
        <v>646</v>
      </c>
      <c r="G1754" s="35" t="s">
        <v>215</v>
      </c>
      <c r="H1754" s="8">
        <f>H1753-B1754</f>
        <v>-1500</v>
      </c>
      <c r="I1754" s="30">
        <f>+B1754/M1754</f>
        <v>3.0927835051546393</v>
      </c>
      <c r="K1754" t="s">
        <v>647</v>
      </c>
      <c r="M1754" s="2">
        <v>485</v>
      </c>
    </row>
    <row r="1755" spans="2:13" ht="12.75">
      <c r="B1755" s="293">
        <v>7726</v>
      </c>
      <c r="C1755" s="20" t="s">
        <v>439</v>
      </c>
      <c r="D1755" s="20" t="s">
        <v>645</v>
      </c>
      <c r="E1755" s="1" t="s">
        <v>625</v>
      </c>
      <c r="F1755" s="35" t="s">
        <v>646</v>
      </c>
      <c r="G1755" s="35" t="s">
        <v>78</v>
      </c>
      <c r="H1755" s="8">
        <f aca="true" t="shared" si="55" ref="H1755:H1767">H1754-B1755</f>
        <v>-9226</v>
      </c>
      <c r="I1755" s="30">
        <f aca="true" t="shared" si="56" ref="I1755:I1768">+B1755/M1755</f>
        <v>15.929896907216495</v>
      </c>
      <c r="K1755" t="s">
        <v>647</v>
      </c>
      <c r="M1755" s="2">
        <v>485</v>
      </c>
    </row>
    <row r="1756" spans="2:13" ht="12.75">
      <c r="B1756" s="293">
        <v>7726</v>
      </c>
      <c r="C1756" s="20" t="s">
        <v>439</v>
      </c>
      <c r="D1756" s="20" t="s">
        <v>645</v>
      </c>
      <c r="E1756" s="1" t="s">
        <v>625</v>
      </c>
      <c r="F1756" s="35" t="s">
        <v>646</v>
      </c>
      <c r="G1756" s="35" t="s">
        <v>80</v>
      </c>
      <c r="H1756" s="8">
        <f t="shared" si="55"/>
        <v>-16952</v>
      </c>
      <c r="I1756" s="30">
        <f t="shared" si="56"/>
        <v>15.929896907216495</v>
      </c>
      <c r="K1756" t="s">
        <v>647</v>
      </c>
      <c r="M1756" s="2">
        <v>485</v>
      </c>
    </row>
    <row r="1757" spans="2:13" ht="12.75">
      <c r="B1757" s="293">
        <v>7726</v>
      </c>
      <c r="C1757" s="20" t="s">
        <v>439</v>
      </c>
      <c r="D1757" s="20" t="s">
        <v>645</v>
      </c>
      <c r="E1757" s="1" t="s">
        <v>625</v>
      </c>
      <c r="F1757" s="35" t="s">
        <v>646</v>
      </c>
      <c r="G1757" s="35" t="s">
        <v>103</v>
      </c>
      <c r="H1757" s="8">
        <f t="shared" si="55"/>
        <v>-24678</v>
      </c>
      <c r="I1757" s="30">
        <f t="shared" si="56"/>
        <v>15.929896907216495</v>
      </c>
      <c r="K1757" t="s">
        <v>647</v>
      </c>
      <c r="M1757" s="2">
        <v>485</v>
      </c>
    </row>
    <row r="1758" spans="2:13" ht="12.75">
      <c r="B1758" s="293">
        <v>7726</v>
      </c>
      <c r="C1758" s="20" t="s">
        <v>439</v>
      </c>
      <c r="D1758" s="20" t="s">
        <v>645</v>
      </c>
      <c r="E1758" s="1" t="s">
        <v>625</v>
      </c>
      <c r="F1758" s="35" t="s">
        <v>646</v>
      </c>
      <c r="G1758" s="35" t="s">
        <v>102</v>
      </c>
      <c r="H1758" s="8">
        <f t="shared" si="55"/>
        <v>-32404</v>
      </c>
      <c r="I1758" s="30">
        <f t="shared" si="56"/>
        <v>15.929896907216495</v>
      </c>
      <c r="K1758" t="s">
        <v>647</v>
      </c>
      <c r="M1758" s="2">
        <v>485</v>
      </c>
    </row>
    <row r="1759" spans="2:13" ht="12.75">
      <c r="B1759" s="293">
        <v>7726</v>
      </c>
      <c r="C1759" s="20" t="s">
        <v>439</v>
      </c>
      <c r="D1759" s="20" t="s">
        <v>645</v>
      </c>
      <c r="E1759" s="1" t="s">
        <v>625</v>
      </c>
      <c r="F1759" s="35" t="s">
        <v>646</v>
      </c>
      <c r="G1759" s="35" t="s">
        <v>123</v>
      </c>
      <c r="H1759" s="8">
        <f t="shared" si="55"/>
        <v>-40130</v>
      </c>
      <c r="I1759" s="30">
        <f t="shared" si="56"/>
        <v>15.929896907216495</v>
      </c>
      <c r="K1759" t="s">
        <v>647</v>
      </c>
      <c r="M1759" s="2">
        <v>485</v>
      </c>
    </row>
    <row r="1760" spans="2:13" ht="12.75">
      <c r="B1760" s="293">
        <v>7726</v>
      </c>
      <c r="C1760" s="20" t="s">
        <v>439</v>
      </c>
      <c r="D1760" s="20" t="s">
        <v>645</v>
      </c>
      <c r="E1760" s="1" t="s">
        <v>625</v>
      </c>
      <c r="F1760" s="35" t="s">
        <v>646</v>
      </c>
      <c r="G1760" s="35" t="s">
        <v>125</v>
      </c>
      <c r="H1760" s="8">
        <f t="shared" si="55"/>
        <v>-47856</v>
      </c>
      <c r="I1760" s="30">
        <f t="shared" si="56"/>
        <v>15.929896907216495</v>
      </c>
      <c r="K1760" t="s">
        <v>647</v>
      </c>
      <c r="M1760" s="2">
        <v>485</v>
      </c>
    </row>
    <row r="1761" spans="2:13" ht="12.75">
      <c r="B1761" s="293">
        <v>7726</v>
      </c>
      <c r="C1761" s="20" t="s">
        <v>439</v>
      </c>
      <c r="D1761" s="20" t="s">
        <v>645</v>
      </c>
      <c r="E1761" s="1" t="s">
        <v>625</v>
      </c>
      <c r="F1761" s="35" t="s">
        <v>646</v>
      </c>
      <c r="G1761" s="35" t="s">
        <v>127</v>
      </c>
      <c r="H1761" s="8">
        <f t="shared" si="55"/>
        <v>-55582</v>
      </c>
      <c r="I1761" s="30">
        <f t="shared" si="56"/>
        <v>15.929896907216495</v>
      </c>
      <c r="K1761" t="s">
        <v>647</v>
      </c>
      <c r="M1761" s="2">
        <v>485</v>
      </c>
    </row>
    <row r="1762" spans="2:13" ht="12.75">
      <c r="B1762" s="293">
        <v>7726</v>
      </c>
      <c r="C1762" s="20" t="s">
        <v>439</v>
      </c>
      <c r="D1762" s="20" t="s">
        <v>645</v>
      </c>
      <c r="E1762" s="1" t="s">
        <v>625</v>
      </c>
      <c r="F1762" s="35" t="s">
        <v>646</v>
      </c>
      <c r="G1762" s="35" t="s">
        <v>222</v>
      </c>
      <c r="H1762" s="8">
        <f t="shared" si="55"/>
        <v>-63308</v>
      </c>
      <c r="I1762" s="30">
        <f t="shared" si="56"/>
        <v>15.929896907216495</v>
      </c>
      <c r="K1762" t="s">
        <v>647</v>
      </c>
      <c r="M1762" s="2">
        <v>485</v>
      </c>
    </row>
    <row r="1763" spans="2:13" ht="12.75">
      <c r="B1763" s="293">
        <v>7726</v>
      </c>
      <c r="C1763" s="20" t="s">
        <v>439</v>
      </c>
      <c r="D1763" s="20" t="s">
        <v>645</v>
      </c>
      <c r="E1763" s="1" t="s">
        <v>625</v>
      </c>
      <c r="F1763" s="35" t="s">
        <v>646</v>
      </c>
      <c r="G1763" s="35" t="s">
        <v>145</v>
      </c>
      <c r="H1763" s="8">
        <f t="shared" si="55"/>
        <v>-71034</v>
      </c>
      <c r="I1763" s="30">
        <f t="shared" si="56"/>
        <v>15.929896907216495</v>
      </c>
      <c r="K1763" t="s">
        <v>647</v>
      </c>
      <c r="M1763" s="2">
        <v>485</v>
      </c>
    </row>
    <row r="1764" spans="2:13" ht="12.75">
      <c r="B1764" s="293">
        <v>7726</v>
      </c>
      <c r="C1764" s="20" t="s">
        <v>439</v>
      </c>
      <c r="D1764" s="20" t="s">
        <v>645</v>
      </c>
      <c r="E1764" s="1" t="s">
        <v>625</v>
      </c>
      <c r="F1764" s="35" t="s">
        <v>646</v>
      </c>
      <c r="G1764" s="35" t="s">
        <v>111</v>
      </c>
      <c r="H1764" s="8">
        <f t="shared" si="55"/>
        <v>-78760</v>
      </c>
      <c r="I1764" s="30">
        <f t="shared" si="56"/>
        <v>15.929896907216495</v>
      </c>
      <c r="K1764" t="s">
        <v>647</v>
      </c>
      <c r="M1764" s="2">
        <v>485</v>
      </c>
    </row>
    <row r="1765" spans="2:13" ht="12.75">
      <c r="B1765" s="293">
        <v>7726</v>
      </c>
      <c r="C1765" s="20" t="s">
        <v>439</v>
      </c>
      <c r="D1765" s="20" t="s">
        <v>645</v>
      </c>
      <c r="E1765" s="1" t="s">
        <v>625</v>
      </c>
      <c r="F1765" s="35" t="s">
        <v>646</v>
      </c>
      <c r="G1765" s="35" t="s">
        <v>148</v>
      </c>
      <c r="H1765" s="8">
        <f t="shared" si="55"/>
        <v>-86486</v>
      </c>
      <c r="I1765" s="30">
        <f t="shared" si="56"/>
        <v>15.929896907216495</v>
      </c>
      <c r="K1765" t="s">
        <v>647</v>
      </c>
      <c r="M1765" s="2">
        <v>485</v>
      </c>
    </row>
    <row r="1766" spans="2:13" ht="12.75">
      <c r="B1766" s="293">
        <v>7726</v>
      </c>
      <c r="C1766" s="20" t="s">
        <v>439</v>
      </c>
      <c r="D1766" s="20" t="s">
        <v>645</v>
      </c>
      <c r="E1766" s="1" t="s">
        <v>625</v>
      </c>
      <c r="F1766" s="35" t="s">
        <v>646</v>
      </c>
      <c r="G1766" s="35" t="s">
        <v>149</v>
      </c>
      <c r="H1766" s="8">
        <f t="shared" si="55"/>
        <v>-94212</v>
      </c>
      <c r="I1766" s="30">
        <f t="shared" si="56"/>
        <v>15.929896907216495</v>
      </c>
      <c r="K1766" t="s">
        <v>647</v>
      </c>
      <c r="M1766" s="2">
        <v>485</v>
      </c>
    </row>
    <row r="1767" spans="2:13" ht="12.75">
      <c r="B1767" s="293">
        <v>7726</v>
      </c>
      <c r="C1767" s="20" t="s">
        <v>439</v>
      </c>
      <c r="D1767" s="20" t="s">
        <v>645</v>
      </c>
      <c r="E1767" s="1" t="s">
        <v>625</v>
      </c>
      <c r="F1767" s="35" t="s">
        <v>646</v>
      </c>
      <c r="G1767" s="35" t="s">
        <v>150</v>
      </c>
      <c r="H1767" s="8">
        <f t="shared" si="55"/>
        <v>-101938</v>
      </c>
      <c r="I1767" s="30">
        <f t="shared" si="56"/>
        <v>15.929896907216495</v>
      </c>
      <c r="K1767" t="s">
        <v>647</v>
      </c>
      <c r="M1767" s="2">
        <v>485</v>
      </c>
    </row>
    <row r="1768" spans="1:13" s="88" customFormat="1" ht="12.75">
      <c r="A1768" s="19"/>
      <c r="B1768" s="300">
        <f>SUM(B1754:B1767)</f>
        <v>101938</v>
      </c>
      <c r="C1768" s="19" t="s">
        <v>439</v>
      </c>
      <c r="D1768" s="19"/>
      <c r="E1768" s="19" t="s">
        <v>625</v>
      </c>
      <c r="F1768" s="26"/>
      <c r="G1768" s="26"/>
      <c r="H1768" s="89">
        <v>0</v>
      </c>
      <c r="I1768" s="87">
        <f t="shared" si="56"/>
        <v>210.18144329896907</v>
      </c>
      <c r="M1768" s="2">
        <v>485</v>
      </c>
    </row>
    <row r="1769" spans="2:13" ht="12.75">
      <c r="B1769" s="293"/>
      <c r="D1769" s="20"/>
      <c r="H1769" s="8">
        <f>H1768-B1769</f>
        <v>0</v>
      </c>
      <c r="I1769" s="30">
        <f>+B1769/M1769</f>
        <v>0</v>
      </c>
      <c r="M1769" s="2">
        <v>485</v>
      </c>
    </row>
    <row r="1770" spans="2:13" ht="12.75">
      <c r="B1770" s="293"/>
      <c r="D1770" s="20"/>
      <c r="H1770" s="8">
        <f>H1769-B1770</f>
        <v>0</v>
      </c>
      <c r="I1770" s="30">
        <f>+B1770/M1770</f>
        <v>0</v>
      </c>
      <c r="M1770" s="2">
        <v>485</v>
      </c>
    </row>
    <row r="1771" spans="2:13" ht="12.75">
      <c r="B1771" s="293">
        <v>7726</v>
      </c>
      <c r="C1771" s="1" t="s">
        <v>462</v>
      </c>
      <c r="D1771" s="20" t="s">
        <v>645</v>
      </c>
      <c r="E1771" s="1" t="s">
        <v>625</v>
      </c>
      <c r="F1771" s="35" t="s">
        <v>646</v>
      </c>
      <c r="G1771" s="35" t="s">
        <v>78</v>
      </c>
      <c r="H1771" s="8">
        <f aca="true" t="shared" si="57" ref="H1771:H1786">H1770-B1771</f>
        <v>-7726</v>
      </c>
      <c r="I1771" s="30">
        <f aca="true" t="shared" si="58" ref="I1771:I1815">+B1771/M1771</f>
        <v>15.929896907216495</v>
      </c>
      <c r="K1771" t="s">
        <v>647</v>
      </c>
      <c r="M1771" s="2">
        <v>485</v>
      </c>
    </row>
    <row r="1772" spans="2:13" ht="12.75">
      <c r="B1772" s="293">
        <v>7726</v>
      </c>
      <c r="C1772" s="1" t="s">
        <v>462</v>
      </c>
      <c r="D1772" s="20" t="s">
        <v>645</v>
      </c>
      <c r="E1772" s="1" t="s">
        <v>625</v>
      </c>
      <c r="F1772" s="35" t="s">
        <v>646</v>
      </c>
      <c r="G1772" s="35" t="s">
        <v>80</v>
      </c>
      <c r="H1772" s="8">
        <f t="shared" si="57"/>
        <v>-15452</v>
      </c>
      <c r="I1772" s="30">
        <f t="shared" si="58"/>
        <v>15.929896907216495</v>
      </c>
      <c r="K1772" t="s">
        <v>647</v>
      </c>
      <c r="M1772" s="2">
        <v>485</v>
      </c>
    </row>
    <row r="1773" spans="2:13" ht="12.75">
      <c r="B1773" s="293">
        <v>7726</v>
      </c>
      <c r="C1773" s="1" t="s">
        <v>462</v>
      </c>
      <c r="D1773" s="20" t="s">
        <v>645</v>
      </c>
      <c r="E1773" s="1" t="s">
        <v>625</v>
      </c>
      <c r="F1773" s="35" t="s">
        <v>646</v>
      </c>
      <c r="G1773" s="35" t="s">
        <v>103</v>
      </c>
      <c r="H1773" s="8">
        <f t="shared" si="57"/>
        <v>-23178</v>
      </c>
      <c r="I1773" s="30">
        <f t="shared" si="58"/>
        <v>15.929896907216495</v>
      </c>
      <c r="K1773" t="s">
        <v>647</v>
      </c>
      <c r="M1773" s="2">
        <v>485</v>
      </c>
    </row>
    <row r="1774" spans="2:13" ht="12.75">
      <c r="B1774" s="293">
        <v>7726</v>
      </c>
      <c r="C1774" s="1" t="s">
        <v>462</v>
      </c>
      <c r="D1774" s="20" t="s">
        <v>645</v>
      </c>
      <c r="E1774" s="1" t="s">
        <v>625</v>
      </c>
      <c r="F1774" s="35" t="s">
        <v>646</v>
      </c>
      <c r="G1774" s="35" t="s">
        <v>102</v>
      </c>
      <c r="H1774" s="8">
        <f t="shared" si="57"/>
        <v>-30904</v>
      </c>
      <c r="I1774" s="30">
        <f t="shared" si="58"/>
        <v>15.929896907216495</v>
      </c>
      <c r="K1774" t="s">
        <v>647</v>
      </c>
      <c r="M1774" s="2">
        <v>485</v>
      </c>
    </row>
    <row r="1775" spans="1:13" s="52" customFormat="1" ht="12.75">
      <c r="A1775" s="1"/>
      <c r="B1775" s="293">
        <v>7726</v>
      </c>
      <c r="C1775" s="1" t="s">
        <v>462</v>
      </c>
      <c r="D1775" s="20" t="s">
        <v>645</v>
      </c>
      <c r="E1775" s="1" t="s">
        <v>625</v>
      </c>
      <c r="F1775" s="35" t="s">
        <v>646</v>
      </c>
      <c r="G1775" s="35" t="s">
        <v>123</v>
      </c>
      <c r="H1775" s="8">
        <f t="shared" si="57"/>
        <v>-38630</v>
      </c>
      <c r="I1775" s="30">
        <f t="shared" si="58"/>
        <v>15.929896907216495</v>
      </c>
      <c r="J1775"/>
      <c r="K1775" t="s">
        <v>647</v>
      </c>
      <c r="L1775"/>
      <c r="M1775" s="2">
        <v>485</v>
      </c>
    </row>
    <row r="1776" spans="2:13" ht="12.75">
      <c r="B1776" s="293">
        <v>7726</v>
      </c>
      <c r="C1776" s="1" t="s">
        <v>462</v>
      </c>
      <c r="D1776" s="20" t="s">
        <v>645</v>
      </c>
      <c r="E1776" s="1" t="s">
        <v>625</v>
      </c>
      <c r="F1776" s="35" t="s">
        <v>646</v>
      </c>
      <c r="G1776" s="35" t="s">
        <v>125</v>
      </c>
      <c r="H1776" s="8">
        <f t="shared" si="57"/>
        <v>-46356</v>
      </c>
      <c r="I1776" s="30">
        <f t="shared" si="58"/>
        <v>15.929896907216495</v>
      </c>
      <c r="K1776" t="s">
        <v>647</v>
      </c>
      <c r="M1776" s="2">
        <v>485</v>
      </c>
    </row>
    <row r="1777" spans="2:13" ht="12.75">
      <c r="B1777" s="293">
        <v>7726</v>
      </c>
      <c r="C1777" s="1" t="s">
        <v>462</v>
      </c>
      <c r="D1777" s="20" t="s">
        <v>645</v>
      </c>
      <c r="E1777" s="1" t="s">
        <v>625</v>
      </c>
      <c r="F1777" s="35" t="s">
        <v>646</v>
      </c>
      <c r="G1777" s="35" t="s">
        <v>127</v>
      </c>
      <c r="H1777" s="8">
        <f t="shared" si="57"/>
        <v>-54082</v>
      </c>
      <c r="I1777" s="30">
        <f t="shared" si="58"/>
        <v>15.929896907216495</v>
      </c>
      <c r="K1777" t="s">
        <v>647</v>
      </c>
      <c r="M1777" s="2">
        <v>485</v>
      </c>
    </row>
    <row r="1778" spans="2:13" ht="12.75">
      <c r="B1778" s="293">
        <v>7726</v>
      </c>
      <c r="C1778" s="1" t="s">
        <v>462</v>
      </c>
      <c r="D1778" s="20" t="s">
        <v>645</v>
      </c>
      <c r="E1778" s="1" t="s">
        <v>625</v>
      </c>
      <c r="F1778" s="35" t="s">
        <v>646</v>
      </c>
      <c r="G1778" s="35" t="s">
        <v>222</v>
      </c>
      <c r="H1778" s="8">
        <f t="shared" si="57"/>
        <v>-61808</v>
      </c>
      <c r="I1778" s="30">
        <f t="shared" si="58"/>
        <v>15.929896907216495</v>
      </c>
      <c r="K1778" t="s">
        <v>647</v>
      </c>
      <c r="M1778" s="2">
        <v>485</v>
      </c>
    </row>
    <row r="1779" spans="2:13" ht="12.75">
      <c r="B1779" s="293">
        <v>7726</v>
      </c>
      <c r="C1779" s="1" t="s">
        <v>462</v>
      </c>
      <c r="D1779" s="20" t="s">
        <v>645</v>
      </c>
      <c r="E1779" s="1" t="s">
        <v>625</v>
      </c>
      <c r="F1779" s="35" t="s">
        <v>646</v>
      </c>
      <c r="G1779" s="35" t="s">
        <v>145</v>
      </c>
      <c r="H1779" s="8">
        <f t="shared" si="57"/>
        <v>-69534</v>
      </c>
      <c r="I1779" s="30">
        <f t="shared" si="58"/>
        <v>15.929896907216495</v>
      </c>
      <c r="K1779" t="s">
        <v>647</v>
      </c>
      <c r="M1779" s="2">
        <v>485</v>
      </c>
    </row>
    <row r="1780" spans="2:13" ht="12.75">
      <c r="B1780" s="293">
        <v>7726</v>
      </c>
      <c r="C1780" s="1" t="s">
        <v>462</v>
      </c>
      <c r="D1780" s="20" t="s">
        <v>645</v>
      </c>
      <c r="E1780" s="1" t="s">
        <v>625</v>
      </c>
      <c r="F1780" s="35" t="s">
        <v>646</v>
      </c>
      <c r="G1780" s="35" t="s">
        <v>111</v>
      </c>
      <c r="H1780" s="8">
        <f t="shared" si="57"/>
        <v>-77260</v>
      </c>
      <c r="I1780" s="30">
        <f t="shared" si="58"/>
        <v>15.929896907216495</v>
      </c>
      <c r="K1780" t="s">
        <v>647</v>
      </c>
      <c r="M1780" s="2">
        <v>485</v>
      </c>
    </row>
    <row r="1781" spans="2:13" ht="12.75">
      <c r="B1781" s="293">
        <v>7726</v>
      </c>
      <c r="C1781" s="1" t="s">
        <v>462</v>
      </c>
      <c r="D1781" s="20" t="s">
        <v>645</v>
      </c>
      <c r="E1781" s="1" t="s">
        <v>625</v>
      </c>
      <c r="F1781" s="35" t="s">
        <v>646</v>
      </c>
      <c r="G1781" s="35" t="s">
        <v>148</v>
      </c>
      <c r="H1781" s="8">
        <f t="shared" si="57"/>
        <v>-84986</v>
      </c>
      <c r="I1781" s="30">
        <f t="shared" si="58"/>
        <v>15.929896907216495</v>
      </c>
      <c r="K1781" t="s">
        <v>647</v>
      </c>
      <c r="M1781" s="2">
        <v>485</v>
      </c>
    </row>
    <row r="1782" spans="2:13" ht="12.75">
      <c r="B1782" s="293">
        <v>7726</v>
      </c>
      <c r="C1782" s="1" t="s">
        <v>462</v>
      </c>
      <c r="D1782" s="20" t="s">
        <v>645</v>
      </c>
      <c r="E1782" s="1" t="s">
        <v>625</v>
      </c>
      <c r="F1782" s="35" t="s">
        <v>646</v>
      </c>
      <c r="G1782" s="35" t="s">
        <v>149</v>
      </c>
      <c r="H1782" s="8">
        <f t="shared" si="57"/>
        <v>-92712</v>
      </c>
      <c r="I1782" s="30">
        <f t="shared" si="58"/>
        <v>15.929896907216495</v>
      </c>
      <c r="K1782" t="s">
        <v>647</v>
      </c>
      <c r="M1782" s="2">
        <v>485</v>
      </c>
    </row>
    <row r="1783" spans="2:13" ht="12.75">
      <c r="B1783" s="293">
        <v>7726</v>
      </c>
      <c r="C1783" s="1" t="s">
        <v>462</v>
      </c>
      <c r="D1783" s="20" t="s">
        <v>645</v>
      </c>
      <c r="E1783" s="1" t="s">
        <v>625</v>
      </c>
      <c r="F1783" s="35" t="s">
        <v>646</v>
      </c>
      <c r="G1783" s="35" t="s">
        <v>150</v>
      </c>
      <c r="H1783" s="8">
        <f t="shared" si="57"/>
        <v>-100438</v>
      </c>
      <c r="I1783" s="30">
        <f t="shared" si="58"/>
        <v>15.929896907216495</v>
      </c>
      <c r="K1783" t="s">
        <v>647</v>
      </c>
      <c r="M1783" s="2">
        <v>485</v>
      </c>
    </row>
    <row r="1784" spans="2:13" ht="12.75">
      <c r="B1784" s="293">
        <v>9400</v>
      </c>
      <c r="C1784" s="1" t="s">
        <v>462</v>
      </c>
      <c r="D1784" s="20" t="s">
        <v>645</v>
      </c>
      <c r="E1784" s="1" t="s">
        <v>625</v>
      </c>
      <c r="F1784" s="35" t="s">
        <v>646</v>
      </c>
      <c r="G1784" s="35" t="s">
        <v>151</v>
      </c>
      <c r="H1784" s="8">
        <f t="shared" si="57"/>
        <v>-109838</v>
      </c>
      <c r="I1784" s="30">
        <f t="shared" si="58"/>
        <v>19.38144329896907</v>
      </c>
      <c r="K1784" t="s">
        <v>647</v>
      </c>
      <c r="M1784" s="2">
        <v>485</v>
      </c>
    </row>
    <row r="1785" spans="1:13" s="88" customFormat="1" ht="12.75">
      <c r="A1785" s="19"/>
      <c r="B1785" s="300">
        <f>SUM(B1771:B1784)</f>
        <v>109838</v>
      </c>
      <c r="C1785" s="19" t="s">
        <v>462</v>
      </c>
      <c r="D1785" s="19"/>
      <c r="E1785" s="19" t="s">
        <v>625</v>
      </c>
      <c r="F1785" s="26"/>
      <c r="G1785" s="26"/>
      <c r="H1785" s="89">
        <v>0</v>
      </c>
      <c r="I1785" s="87">
        <f t="shared" si="58"/>
        <v>226.47010309278352</v>
      </c>
      <c r="M1785" s="2">
        <v>485</v>
      </c>
    </row>
    <row r="1786" spans="2:13" ht="12.75">
      <c r="B1786" s="293"/>
      <c r="D1786" s="20"/>
      <c r="H1786" s="8">
        <f t="shared" si="57"/>
        <v>0</v>
      </c>
      <c r="I1786" s="30">
        <f t="shared" si="58"/>
        <v>0</v>
      </c>
      <c r="M1786" s="2">
        <v>485</v>
      </c>
    </row>
    <row r="1787" spans="2:13" ht="12.75">
      <c r="B1787" s="293"/>
      <c r="D1787" s="20"/>
      <c r="H1787" s="8">
        <f>H1786-B1787</f>
        <v>0</v>
      </c>
      <c r="I1787" s="30">
        <f t="shared" si="58"/>
        <v>0</v>
      </c>
      <c r="M1787" s="2">
        <v>485</v>
      </c>
    </row>
    <row r="1788" spans="1:13" s="23" customFormat="1" ht="12.75">
      <c r="A1788" s="20"/>
      <c r="B1788" s="297">
        <v>15000</v>
      </c>
      <c r="C1788" s="20" t="s">
        <v>657</v>
      </c>
      <c r="D1788" s="20" t="s">
        <v>624</v>
      </c>
      <c r="E1788" s="20" t="s">
        <v>625</v>
      </c>
      <c r="F1788" s="39" t="s">
        <v>658</v>
      </c>
      <c r="G1788" s="39" t="s">
        <v>66</v>
      </c>
      <c r="H1788" s="8">
        <f aca="true" t="shared" si="59" ref="H1788:H1813">H1787-B1788</f>
        <v>-15000</v>
      </c>
      <c r="I1788" s="30">
        <f t="shared" si="58"/>
        <v>30.927835051546392</v>
      </c>
      <c r="K1788" s="23" t="s">
        <v>656</v>
      </c>
      <c r="M1788" s="2">
        <v>485</v>
      </c>
    </row>
    <row r="1789" spans="1:13" s="23" customFormat="1" ht="12.75">
      <c r="A1789" s="20"/>
      <c r="B1789" s="297">
        <v>500</v>
      </c>
      <c r="C1789" s="20" t="s">
        <v>659</v>
      </c>
      <c r="D1789" s="20" t="s">
        <v>624</v>
      </c>
      <c r="E1789" s="20" t="s">
        <v>625</v>
      </c>
      <c r="F1789" s="39" t="s">
        <v>658</v>
      </c>
      <c r="G1789" s="39" t="s">
        <v>66</v>
      </c>
      <c r="H1789" s="8">
        <f t="shared" si="59"/>
        <v>-15500</v>
      </c>
      <c r="I1789" s="30">
        <f t="shared" si="58"/>
        <v>1.0309278350515463</v>
      </c>
      <c r="K1789" s="23" t="s">
        <v>656</v>
      </c>
      <c r="M1789" s="2">
        <v>485</v>
      </c>
    </row>
    <row r="1790" spans="1:13" s="23" customFormat="1" ht="12.75">
      <c r="A1790" s="20"/>
      <c r="B1790" s="297">
        <v>15000</v>
      </c>
      <c r="C1790" s="20" t="s">
        <v>657</v>
      </c>
      <c r="D1790" s="20" t="s">
        <v>624</v>
      </c>
      <c r="E1790" s="20" t="s">
        <v>625</v>
      </c>
      <c r="F1790" s="39" t="s">
        <v>660</v>
      </c>
      <c r="G1790" s="39" t="s">
        <v>111</v>
      </c>
      <c r="H1790" s="8">
        <f t="shared" si="59"/>
        <v>-30500</v>
      </c>
      <c r="I1790" s="30">
        <f t="shared" si="58"/>
        <v>30.927835051546392</v>
      </c>
      <c r="K1790" s="23" t="s">
        <v>656</v>
      </c>
      <c r="M1790" s="2">
        <v>485</v>
      </c>
    </row>
    <row r="1791" spans="1:13" s="23" customFormat="1" ht="12.75">
      <c r="A1791" s="20"/>
      <c r="B1791" s="297">
        <v>3300</v>
      </c>
      <c r="C1791" s="20" t="s">
        <v>661</v>
      </c>
      <c r="D1791" s="20" t="s">
        <v>624</v>
      </c>
      <c r="E1791" s="20" t="s">
        <v>625</v>
      </c>
      <c r="F1791" s="39" t="s">
        <v>662</v>
      </c>
      <c r="G1791" s="40" t="s">
        <v>230</v>
      </c>
      <c r="H1791" s="8">
        <f t="shared" si="59"/>
        <v>-33800</v>
      </c>
      <c r="I1791" s="30">
        <f t="shared" si="58"/>
        <v>6.804123711340206</v>
      </c>
      <c r="K1791" s="23" t="s">
        <v>656</v>
      </c>
      <c r="M1791" s="2">
        <v>485</v>
      </c>
    </row>
    <row r="1792" spans="1:13" s="23" customFormat="1" ht="12.75">
      <c r="A1792" s="20"/>
      <c r="B1792" s="297">
        <v>1250</v>
      </c>
      <c r="C1792" s="20" t="s">
        <v>663</v>
      </c>
      <c r="D1792" s="20" t="s">
        <v>624</v>
      </c>
      <c r="E1792" s="20" t="s">
        <v>625</v>
      </c>
      <c r="F1792" s="39" t="s">
        <v>664</v>
      </c>
      <c r="G1792" s="39" t="s">
        <v>235</v>
      </c>
      <c r="H1792" s="8">
        <f t="shared" si="59"/>
        <v>-35050</v>
      </c>
      <c r="I1792" s="30">
        <f t="shared" si="58"/>
        <v>2.577319587628866</v>
      </c>
      <c r="K1792" s="23" t="s">
        <v>525</v>
      </c>
      <c r="M1792" s="2">
        <v>485</v>
      </c>
    </row>
    <row r="1793" spans="1:13" s="23" customFormat="1" ht="12.75">
      <c r="A1793" s="20"/>
      <c r="B1793" s="297">
        <v>400</v>
      </c>
      <c r="C1793" s="20" t="s">
        <v>665</v>
      </c>
      <c r="D1793" s="20" t="s">
        <v>624</v>
      </c>
      <c r="E1793" s="20" t="s">
        <v>625</v>
      </c>
      <c r="F1793" s="39" t="s">
        <v>664</v>
      </c>
      <c r="G1793" s="39" t="s">
        <v>235</v>
      </c>
      <c r="H1793" s="8">
        <f t="shared" si="59"/>
        <v>-35450</v>
      </c>
      <c r="I1793" s="30">
        <f t="shared" si="58"/>
        <v>0.8247422680412371</v>
      </c>
      <c r="K1793" s="23" t="s">
        <v>525</v>
      </c>
      <c r="M1793" s="2">
        <v>485</v>
      </c>
    </row>
    <row r="1794" spans="2:13" ht="12.75">
      <c r="B1794" s="293">
        <v>8930</v>
      </c>
      <c r="C1794" s="1" t="s">
        <v>666</v>
      </c>
      <c r="D1794" s="20" t="s">
        <v>645</v>
      </c>
      <c r="E1794" s="1" t="s">
        <v>625</v>
      </c>
      <c r="F1794" s="35" t="s">
        <v>667</v>
      </c>
      <c r="G1794" s="35" t="s">
        <v>125</v>
      </c>
      <c r="H1794" s="8">
        <f t="shared" si="59"/>
        <v>-44380</v>
      </c>
      <c r="I1794" s="30">
        <f t="shared" si="58"/>
        <v>18.412371134020617</v>
      </c>
      <c r="K1794" t="s">
        <v>647</v>
      </c>
      <c r="M1794" s="2">
        <v>485</v>
      </c>
    </row>
    <row r="1795" spans="1:13" s="23" customFormat="1" ht="12.75">
      <c r="A1795" s="20"/>
      <c r="B1795" s="297">
        <v>900</v>
      </c>
      <c r="C1795" s="20" t="s">
        <v>668</v>
      </c>
      <c r="D1795" s="20" t="s">
        <v>624</v>
      </c>
      <c r="E1795" s="20" t="s">
        <v>625</v>
      </c>
      <c r="F1795" s="39" t="s">
        <v>617</v>
      </c>
      <c r="G1795" s="39" t="s">
        <v>125</v>
      </c>
      <c r="H1795" s="38">
        <f t="shared" si="59"/>
        <v>-45280</v>
      </c>
      <c r="I1795" s="92">
        <f t="shared" si="58"/>
        <v>1.8556701030927836</v>
      </c>
      <c r="K1795" s="23" t="s">
        <v>525</v>
      </c>
      <c r="M1795" s="2">
        <v>485</v>
      </c>
    </row>
    <row r="1796" spans="1:13" s="88" customFormat="1" ht="12.75">
      <c r="A1796" s="19"/>
      <c r="B1796" s="300">
        <f>SUM(B1788:B1795)</f>
        <v>45280</v>
      </c>
      <c r="C1796" s="19" t="s">
        <v>463</v>
      </c>
      <c r="D1796" s="19"/>
      <c r="E1796" s="19" t="s">
        <v>625</v>
      </c>
      <c r="F1796" s="26"/>
      <c r="G1796" s="26"/>
      <c r="H1796" s="89">
        <v>0</v>
      </c>
      <c r="I1796" s="87">
        <f t="shared" si="58"/>
        <v>93.36082474226804</v>
      </c>
      <c r="M1796" s="2">
        <v>485</v>
      </c>
    </row>
    <row r="1797" spans="8:13" ht="12.75">
      <c r="H1797" s="8">
        <f t="shared" si="59"/>
        <v>0</v>
      </c>
      <c r="I1797" s="30">
        <f t="shared" si="58"/>
        <v>0</v>
      </c>
      <c r="M1797" s="2">
        <v>485</v>
      </c>
    </row>
    <row r="1798" spans="8:13" ht="12.75">
      <c r="H1798" s="8">
        <f t="shared" si="59"/>
        <v>0</v>
      </c>
      <c r="I1798" s="30">
        <f t="shared" si="58"/>
        <v>0</v>
      </c>
      <c r="M1798" s="2">
        <v>485</v>
      </c>
    </row>
    <row r="1799" spans="2:13" ht="12.75">
      <c r="B1799" s="417">
        <v>2500</v>
      </c>
      <c r="C1799" s="20" t="s">
        <v>623</v>
      </c>
      <c r="D1799" s="1" t="s">
        <v>624</v>
      </c>
      <c r="E1799" s="1" t="s">
        <v>669</v>
      </c>
      <c r="F1799" s="54" t="s">
        <v>670</v>
      </c>
      <c r="G1799" s="35" t="s">
        <v>150</v>
      </c>
      <c r="H1799" s="8">
        <f t="shared" si="59"/>
        <v>-2500</v>
      </c>
      <c r="I1799" s="30">
        <f t="shared" si="58"/>
        <v>5.154639175257732</v>
      </c>
      <c r="K1799" t="s">
        <v>33</v>
      </c>
      <c r="M1799" s="2">
        <v>485</v>
      </c>
    </row>
    <row r="1800" spans="2:13" ht="12.75">
      <c r="B1800" s="417">
        <v>2500</v>
      </c>
      <c r="C1800" s="20" t="s">
        <v>623</v>
      </c>
      <c r="D1800" s="1" t="s">
        <v>624</v>
      </c>
      <c r="E1800" s="1" t="s">
        <v>669</v>
      </c>
      <c r="F1800" s="54" t="s">
        <v>671</v>
      </c>
      <c r="G1800" s="35" t="s">
        <v>102</v>
      </c>
      <c r="H1800" s="8">
        <f t="shared" si="59"/>
        <v>-5000</v>
      </c>
      <c r="I1800" s="30">
        <f t="shared" si="58"/>
        <v>5.154639175257732</v>
      </c>
      <c r="K1800" t="s">
        <v>33</v>
      </c>
      <c r="M1800" s="2">
        <v>485</v>
      </c>
    </row>
    <row r="1801" spans="2:13" ht="12.75">
      <c r="B1801" s="418">
        <v>2500</v>
      </c>
      <c r="C1801" s="20" t="s">
        <v>623</v>
      </c>
      <c r="D1801" s="20" t="s">
        <v>624</v>
      </c>
      <c r="E1801" s="1" t="s">
        <v>669</v>
      </c>
      <c r="F1801" s="54" t="s">
        <v>672</v>
      </c>
      <c r="G1801" s="35" t="s">
        <v>215</v>
      </c>
      <c r="H1801" s="8">
        <f t="shared" si="59"/>
        <v>-7500</v>
      </c>
      <c r="I1801" s="30">
        <f t="shared" si="58"/>
        <v>5.154639175257732</v>
      </c>
      <c r="K1801" t="s">
        <v>33</v>
      </c>
      <c r="M1801" s="2">
        <v>485</v>
      </c>
    </row>
    <row r="1802" spans="2:13" ht="12.75">
      <c r="B1802" s="417">
        <v>5000</v>
      </c>
      <c r="C1802" s="20" t="s">
        <v>623</v>
      </c>
      <c r="D1802" s="1" t="s">
        <v>624</v>
      </c>
      <c r="E1802" s="1" t="s">
        <v>669</v>
      </c>
      <c r="F1802" s="54" t="s">
        <v>673</v>
      </c>
      <c r="G1802" s="35" t="s">
        <v>76</v>
      </c>
      <c r="H1802" s="8">
        <f t="shared" si="59"/>
        <v>-12500</v>
      </c>
      <c r="I1802" s="30">
        <f t="shared" si="58"/>
        <v>10.309278350515465</v>
      </c>
      <c r="K1802" t="s">
        <v>33</v>
      </c>
      <c r="M1802" s="2">
        <v>485</v>
      </c>
    </row>
    <row r="1803" spans="2:13" ht="12.75">
      <c r="B1803" s="417">
        <v>2500</v>
      </c>
      <c r="C1803" s="20" t="s">
        <v>623</v>
      </c>
      <c r="D1803" s="1" t="s">
        <v>624</v>
      </c>
      <c r="E1803" s="1" t="s">
        <v>669</v>
      </c>
      <c r="F1803" s="54" t="s">
        <v>674</v>
      </c>
      <c r="G1803" s="35" t="s">
        <v>125</v>
      </c>
      <c r="H1803" s="8">
        <f t="shared" si="59"/>
        <v>-15000</v>
      </c>
      <c r="I1803" s="30">
        <f t="shared" si="58"/>
        <v>5.154639175257732</v>
      </c>
      <c r="K1803" t="s">
        <v>33</v>
      </c>
      <c r="M1803" s="2">
        <v>485</v>
      </c>
    </row>
    <row r="1804" spans="2:13" ht="12.75">
      <c r="B1804" s="417">
        <v>2500</v>
      </c>
      <c r="C1804" s="20" t="s">
        <v>623</v>
      </c>
      <c r="D1804" s="1" t="s">
        <v>624</v>
      </c>
      <c r="E1804" s="1" t="s">
        <v>669</v>
      </c>
      <c r="F1804" s="54" t="s">
        <v>675</v>
      </c>
      <c r="G1804" s="35" t="s">
        <v>127</v>
      </c>
      <c r="H1804" s="8">
        <f t="shared" si="59"/>
        <v>-17500</v>
      </c>
      <c r="I1804" s="30">
        <f t="shared" si="58"/>
        <v>5.154639175257732</v>
      </c>
      <c r="K1804" t="s">
        <v>33</v>
      </c>
      <c r="M1804" s="2">
        <v>485</v>
      </c>
    </row>
    <row r="1805" spans="2:13" ht="12.75">
      <c r="B1805" s="417">
        <v>2500</v>
      </c>
      <c r="C1805" s="20" t="s">
        <v>623</v>
      </c>
      <c r="D1805" s="1" t="s">
        <v>624</v>
      </c>
      <c r="E1805" s="1" t="s">
        <v>669</v>
      </c>
      <c r="F1805" s="54" t="s">
        <v>676</v>
      </c>
      <c r="G1805" s="35" t="s">
        <v>145</v>
      </c>
      <c r="H1805" s="8">
        <f t="shared" si="59"/>
        <v>-20000</v>
      </c>
      <c r="I1805" s="30">
        <f t="shared" si="58"/>
        <v>5.154639175257732</v>
      </c>
      <c r="K1805" t="s">
        <v>33</v>
      </c>
      <c r="M1805" s="2">
        <v>485</v>
      </c>
    </row>
    <row r="1806" spans="2:13" ht="12.75">
      <c r="B1806" s="417">
        <v>2500</v>
      </c>
      <c r="C1806" s="20" t="s">
        <v>623</v>
      </c>
      <c r="D1806" s="1" t="s">
        <v>624</v>
      </c>
      <c r="E1806" s="1" t="s">
        <v>669</v>
      </c>
      <c r="F1806" s="54" t="s">
        <v>677</v>
      </c>
      <c r="G1806" s="35" t="s">
        <v>230</v>
      </c>
      <c r="H1806" s="8">
        <f t="shared" si="59"/>
        <v>-22500</v>
      </c>
      <c r="I1806" s="30">
        <f t="shared" si="58"/>
        <v>5.154639175257732</v>
      </c>
      <c r="K1806" t="s">
        <v>33</v>
      </c>
      <c r="M1806" s="2">
        <v>485</v>
      </c>
    </row>
    <row r="1807" spans="2:13" ht="12.75">
      <c r="B1807" s="417">
        <v>2500</v>
      </c>
      <c r="C1807" s="20" t="s">
        <v>623</v>
      </c>
      <c r="D1807" s="1" t="s">
        <v>624</v>
      </c>
      <c r="E1807" s="1" t="s">
        <v>669</v>
      </c>
      <c r="F1807" s="54" t="s">
        <v>678</v>
      </c>
      <c r="G1807" s="35" t="s">
        <v>230</v>
      </c>
      <c r="H1807" s="8">
        <f t="shared" si="59"/>
        <v>-25000</v>
      </c>
      <c r="I1807" s="30">
        <f t="shared" si="58"/>
        <v>5.154639175257732</v>
      </c>
      <c r="K1807" t="s">
        <v>33</v>
      </c>
      <c r="M1807" s="2">
        <v>485</v>
      </c>
    </row>
    <row r="1808" spans="2:13" ht="12.75">
      <c r="B1808" s="417">
        <v>2000</v>
      </c>
      <c r="C1808" s="20" t="s">
        <v>623</v>
      </c>
      <c r="D1808" s="1" t="s">
        <v>624</v>
      </c>
      <c r="E1808" s="1" t="s">
        <v>669</v>
      </c>
      <c r="F1808" s="54" t="s">
        <v>679</v>
      </c>
      <c r="G1808" s="35" t="s">
        <v>230</v>
      </c>
      <c r="H1808" s="8">
        <f t="shared" si="59"/>
        <v>-27000</v>
      </c>
      <c r="I1808" s="30">
        <f t="shared" si="58"/>
        <v>4.123711340206185</v>
      </c>
      <c r="K1808" t="s">
        <v>33</v>
      </c>
      <c r="M1808" s="2">
        <v>485</v>
      </c>
    </row>
    <row r="1809" spans="2:13" ht="12.75">
      <c r="B1809" s="417">
        <v>2500</v>
      </c>
      <c r="C1809" s="20" t="s">
        <v>623</v>
      </c>
      <c r="D1809" s="1" t="s">
        <v>624</v>
      </c>
      <c r="E1809" s="1" t="s">
        <v>669</v>
      </c>
      <c r="F1809" s="54" t="s">
        <v>680</v>
      </c>
      <c r="G1809" s="35" t="s">
        <v>193</v>
      </c>
      <c r="H1809" s="8">
        <f t="shared" si="59"/>
        <v>-29500</v>
      </c>
      <c r="I1809" s="30">
        <f t="shared" si="58"/>
        <v>5.154639175257732</v>
      </c>
      <c r="K1809" t="s">
        <v>33</v>
      </c>
      <c r="M1809" s="2">
        <v>485</v>
      </c>
    </row>
    <row r="1810" spans="2:13" ht="12.75">
      <c r="B1810" s="417">
        <v>2500</v>
      </c>
      <c r="C1810" s="20" t="s">
        <v>623</v>
      </c>
      <c r="D1810" s="1" t="s">
        <v>624</v>
      </c>
      <c r="E1810" s="1" t="s">
        <v>669</v>
      </c>
      <c r="F1810" s="54" t="s">
        <v>681</v>
      </c>
      <c r="G1810" s="35" t="s">
        <v>193</v>
      </c>
      <c r="H1810" s="8">
        <f t="shared" si="59"/>
        <v>-32000</v>
      </c>
      <c r="I1810" s="30">
        <f t="shared" si="58"/>
        <v>5.154639175257732</v>
      </c>
      <c r="K1810" t="s">
        <v>33</v>
      </c>
      <c r="M1810" s="2">
        <v>485</v>
      </c>
    </row>
    <row r="1811" spans="1:13" s="88" customFormat="1" ht="12.75">
      <c r="A1811" s="19"/>
      <c r="B1811" s="419">
        <f>SUM(B1799:B1810)</f>
        <v>32000</v>
      </c>
      <c r="C1811" s="19" t="s">
        <v>0</v>
      </c>
      <c r="D1811" s="19"/>
      <c r="E1811" s="19" t="s">
        <v>682</v>
      </c>
      <c r="F1811" s="26"/>
      <c r="G1811" s="26"/>
      <c r="H1811" s="89">
        <v>0</v>
      </c>
      <c r="I1811" s="87">
        <f t="shared" si="58"/>
        <v>65.97938144329896</v>
      </c>
      <c r="M1811" s="2">
        <v>485</v>
      </c>
    </row>
    <row r="1812" spans="2:13" ht="12.75">
      <c r="B1812" s="9"/>
      <c r="H1812" s="8">
        <f t="shared" si="59"/>
        <v>0</v>
      </c>
      <c r="I1812" s="30">
        <f t="shared" si="58"/>
        <v>0</v>
      </c>
      <c r="M1812" s="2">
        <v>485</v>
      </c>
    </row>
    <row r="1813" spans="8:13" ht="12.75">
      <c r="H1813" s="8">
        <f t="shared" si="59"/>
        <v>0</v>
      </c>
      <c r="I1813" s="30">
        <f t="shared" si="58"/>
        <v>0</v>
      </c>
      <c r="M1813" s="2">
        <v>485</v>
      </c>
    </row>
    <row r="1814" spans="1:13" s="135" customFormat="1" ht="12.75">
      <c r="A1814" s="44"/>
      <c r="B1814" s="369">
        <v>75000</v>
      </c>
      <c r="C1814" s="132" t="s">
        <v>1</v>
      </c>
      <c r="D1814" s="44" t="s">
        <v>22</v>
      </c>
      <c r="E1814" s="132"/>
      <c r="F1814" s="93" t="s">
        <v>683</v>
      </c>
      <c r="G1814" s="45" t="s">
        <v>193</v>
      </c>
      <c r="H1814" s="163">
        <f>H1810-B1814</f>
        <v>-107000</v>
      </c>
      <c r="I1814" s="164">
        <f t="shared" si="58"/>
        <v>154.63917525773195</v>
      </c>
      <c r="M1814" s="2">
        <v>485</v>
      </c>
    </row>
    <row r="1815" spans="1:13" s="135" customFormat="1" ht="12.75">
      <c r="A1815" s="137"/>
      <c r="B1815" s="368">
        <f>SUM(B1814:B1814)</f>
        <v>75000</v>
      </c>
      <c r="C1815" s="137" t="s">
        <v>1</v>
      </c>
      <c r="D1815" s="137"/>
      <c r="E1815" s="137"/>
      <c r="F1815" s="165"/>
      <c r="G1815" s="138"/>
      <c r="H1815" s="166">
        <v>0</v>
      </c>
      <c r="I1815" s="167">
        <f t="shared" si="58"/>
        <v>154.63917525773195</v>
      </c>
      <c r="J1815" s="136"/>
      <c r="K1815" s="136"/>
      <c r="L1815" s="136"/>
      <c r="M1815" s="2">
        <v>485</v>
      </c>
    </row>
    <row r="1816" spans="8:13" ht="12.75">
      <c r="H1816" s="8">
        <f>H1815-B1816</f>
        <v>0</v>
      </c>
      <c r="I1816" s="30">
        <f aca="true" t="shared" si="60" ref="I1816:I1824">+B1816/M1816</f>
        <v>0</v>
      </c>
      <c r="M1816" s="2">
        <v>485</v>
      </c>
    </row>
    <row r="1817" spans="2:13" ht="12.75">
      <c r="B1817" s="10"/>
      <c r="H1817" s="8">
        <f>H1816-B1817</f>
        <v>0</v>
      </c>
      <c r="I1817" s="30">
        <f t="shared" si="60"/>
        <v>0</v>
      </c>
      <c r="M1817" s="2">
        <v>485</v>
      </c>
    </row>
    <row r="1818" spans="1:13" s="23" customFormat="1" ht="12.75">
      <c r="A1818" s="20"/>
      <c r="B1818" s="297">
        <v>50000</v>
      </c>
      <c r="C1818" s="20" t="s">
        <v>684</v>
      </c>
      <c r="D1818" s="20" t="s">
        <v>645</v>
      </c>
      <c r="E1818" s="20" t="s">
        <v>685</v>
      </c>
      <c r="F1818" s="39" t="s">
        <v>686</v>
      </c>
      <c r="G1818" s="39" t="s">
        <v>148</v>
      </c>
      <c r="H1818" s="38">
        <f>H1817-B1818</f>
        <v>-50000</v>
      </c>
      <c r="I1818" s="92">
        <f t="shared" si="60"/>
        <v>103.09278350515464</v>
      </c>
      <c r="K1818" s="23" t="s">
        <v>525</v>
      </c>
      <c r="M1818" s="2">
        <v>485</v>
      </c>
    </row>
    <row r="1819" spans="1:13" s="88" customFormat="1" ht="12.75">
      <c r="A1819" s="19"/>
      <c r="B1819" s="300">
        <f>SUM(B1818)</f>
        <v>50000</v>
      </c>
      <c r="C1819" s="19"/>
      <c r="D1819" s="19"/>
      <c r="E1819" s="19" t="s">
        <v>685</v>
      </c>
      <c r="F1819" s="26"/>
      <c r="G1819" s="26"/>
      <c r="H1819" s="89">
        <v>0</v>
      </c>
      <c r="I1819" s="87">
        <f t="shared" si="60"/>
        <v>103.09278350515464</v>
      </c>
      <c r="M1819" s="2">
        <v>485</v>
      </c>
    </row>
    <row r="1820" spans="2:13" ht="12.75">
      <c r="B1820" s="11"/>
      <c r="H1820" s="8">
        <f>H1819-B1820</f>
        <v>0</v>
      </c>
      <c r="I1820" s="30">
        <f t="shared" si="60"/>
        <v>0</v>
      </c>
      <c r="M1820" s="2">
        <v>485</v>
      </c>
    </row>
    <row r="1821" spans="2:13" ht="12.75">
      <c r="B1821" s="11"/>
      <c r="H1821" s="8">
        <f>H1820-B1821</f>
        <v>0</v>
      </c>
      <c r="I1821" s="30">
        <f t="shared" si="60"/>
        <v>0</v>
      </c>
      <c r="M1821" s="2">
        <v>485</v>
      </c>
    </row>
    <row r="1822" spans="8:13" ht="12.75">
      <c r="H1822" s="8">
        <f>H1821-B1822</f>
        <v>0</v>
      </c>
      <c r="I1822" s="30">
        <f t="shared" si="60"/>
        <v>0</v>
      </c>
      <c r="M1822" s="2">
        <v>485</v>
      </c>
    </row>
    <row r="1823" spans="2:13" ht="12.75">
      <c r="B1823" s="41"/>
      <c r="C1823" s="20"/>
      <c r="D1823" s="20"/>
      <c r="E1823" s="20"/>
      <c r="F1823" s="39"/>
      <c r="H1823" s="8">
        <f>H1822-B1823</f>
        <v>0</v>
      </c>
      <c r="I1823" s="30">
        <f t="shared" si="60"/>
        <v>0</v>
      </c>
      <c r="M1823" s="2">
        <v>485</v>
      </c>
    </row>
    <row r="1824" spans="1:13" ht="13.5" thickBot="1">
      <c r="A1824" s="72"/>
      <c r="B1824" s="370">
        <f>+B1836+B1850+B1854</f>
        <v>857900</v>
      </c>
      <c r="C1824" s="72"/>
      <c r="D1824" s="79" t="s">
        <v>23</v>
      </c>
      <c r="E1824" s="72"/>
      <c r="F1824" s="105"/>
      <c r="G1824" s="106"/>
      <c r="H1824" s="159">
        <f>H1823-B1824</f>
        <v>-857900</v>
      </c>
      <c r="I1824" s="160">
        <f t="shared" si="60"/>
        <v>1768.8659793814434</v>
      </c>
      <c r="J1824" s="77"/>
      <c r="K1824" s="77"/>
      <c r="L1824" s="77"/>
      <c r="M1824" s="2">
        <v>485</v>
      </c>
    </row>
    <row r="1825" spans="2:13" ht="12.75">
      <c r="B1825" s="233"/>
      <c r="D1825" s="20"/>
      <c r="G1825" s="40"/>
      <c r="H1825" s="8">
        <v>0</v>
      </c>
      <c r="I1825" s="30">
        <f aca="true" t="shared" si="61" ref="I1825:I1860">+B1825/M1825</f>
        <v>0</v>
      </c>
      <c r="M1825" s="2">
        <v>485</v>
      </c>
    </row>
    <row r="1826" spans="2:13" ht="12.75">
      <c r="B1826" s="233"/>
      <c r="C1826" s="42"/>
      <c r="D1826" s="20"/>
      <c r="E1826" s="42"/>
      <c r="G1826" s="40"/>
      <c r="H1826" s="8">
        <f>H1825-B1826</f>
        <v>0</v>
      </c>
      <c r="I1826" s="30">
        <f>+B1826/M1826</f>
        <v>0</v>
      </c>
      <c r="M1826" s="2">
        <v>485</v>
      </c>
    </row>
    <row r="1827" spans="2:13" ht="12.75">
      <c r="B1827" s="369">
        <v>5000</v>
      </c>
      <c r="C1827" s="20" t="s">
        <v>33</v>
      </c>
      <c r="D1827" s="20" t="s">
        <v>23</v>
      </c>
      <c r="E1827" s="1" t="s">
        <v>647</v>
      </c>
      <c r="F1827" s="54" t="s">
        <v>687</v>
      </c>
      <c r="G1827" s="35" t="s">
        <v>208</v>
      </c>
      <c r="H1827" s="8">
        <f aca="true" t="shared" si="62" ref="H1827:H1849">H1826-B1827</f>
        <v>-5000</v>
      </c>
      <c r="I1827" s="30">
        <f aca="true" t="shared" si="63" ref="I1827:I1837">+B1827/M1827</f>
        <v>10.309278350515465</v>
      </c>
      <c r="K1827" t="s">
        <v>33</v>
      </c>
      <c r="M1827" s="2">
        <v>485</v>
      </c>
    </row>
    <row r="1828" spans="2:13" ht="12.75">
      <c r="B1828" s="369">
        <v>3000</v>
      </c>
      <c r="C1828" s="20" t="s">
        <v>33</v>
      </c>
      <c r="D1828" s="20" t="s">
        <v>23</v>
      </c>
      <c r="E1828" s="47" t="s">
        <v>647</v>
      </c>
      <c r="F1828" s="54" t="s">
        <v>688</v>
      </c>
      <c r="G1828" s="35" t="s">
        <v>234</v>
      </c>
      <c r="H1828" s="8">
        <f t="shared" si="62"/>
        <v>-8000</v>
      </c>
      <c r="I1828" s="30">
        <f t="shared" si="63"/>
        <v>6.185567010309279</v>
      </c>
      <c r="J1828" s="46"/>
      <c r="K1828" t="s">
        <v>33</v>
      </c>
      <c r="L1828" s="46"/>
      <c r="M1828" s="2">
        <v>485</v>
      </c>
    </row>
    <row r="1829" spans="1:13" s="23" customFormat="1" ht="12.75">
      <c r="A1829" s="1"/>
      <c r="B1829" s="369">
        <v>3000</v>
      </c>
      <c r="C1829" s="20" t="s">
        <v>33</v>
      </c>
      <c r="D1829" s="20" t="s">
        <v>689</v>
      </c>
      <c r="E1829" s="1" t="s">
        <v>690</v>
      </c>
      <c r="F1829" s="54" t="s">
        <v>691</v>
      </c>
      <c r="G1829" s="35" t="s">
        <v>36</v>
      </c>
      <c r="H1829" s="8">
        <f t="shared" si="62"/>
        <v>-11000</v>
      </c>
      <c r="I1829" s="30">
        <f t="shared" si="63"/>
        <v>6.185567010309279</v>
      </c>
      <c r="J1829"/>
      <c r="K1829" t="s">
        <v>33</v>
      </c>
      <c r="L1829"/>
      <c r="M1829" s="2">
        <v>485</v>
      </c>
    </row>
    <row r="1830" spans="2:13" ht="12.75">
      <c r="B1830" s="369">
        <v>5000</v>
      </c>
      <c r="C1830" s="20" t="s">
        <v>33</v>
      </c>
      <c r="D1830" s="20" t="s">
        <v>692</v>
      </c>
      <c r="E1830" s="1" t="s">
        <v>647</v>
      </c>
      <c r="F1830" s="54" t="s">
        <v>693</v>
      </c>
      <c r="G1830" s="35" t="s">
        <v>38</v>
      </c>
      <c r="H1830" s="8">
        <f t="shared" si="62"/>
        <v>-16000</v>
      </c>
      <c r="I1830" s="30">
        <f t="shared" si="63"/>
        <v>10.309278350515465</v>
      </c>
      <c r="K1830" t="s">
        <v>33</v>
      </c>
      <c r="M1830" s="2">
        <v>485</v>
      </c>
    </row>
    <row r="1831" spans="2:13" ht="12.75">
      <c r="B1831" s="369">
        <v>5000</v>
      </c>
      <c r="C1831" s="20" t="s">
        <v>33</v>
      </c>
      <c r="D1831" s="20" t="s">
        <v>23</v>
      </c>
      <c r="E1831" s="1" t="s">
        <v>647</v>
      </c>
      <c r="F1831" s="54" t="s">
        <v>694</v>
      </c>
      <c r="G1831" s="35" t="s">
        <v>215</v>
      </c>
      <c r="H1831" s="8">
        <f t="shared" si="62"/>
        <v>-21000</v>
      </c>
      <c r="I1831" s="30">
        <f t="shared" si="63"/>
        <v>10.309278350515465</v>
      </c>
      <c r="K1831" t="s">
        <v>33</v>
      </c>
      <c r="M1831" s="2">
        <v>485</v>
      </c>
    </row>
    <row r="1832" spans="2:13" ht="12.75">
      <c r="B1832" s="369">
        <v>5000</v>
      </c>
      <c r="C1832" s="20" t="s">
        <v>33</v>
      </c>
      <c r="D1832" s="1" t="s">
        <v>23</v>
      </c>
      <c r="E1832" s="1" t="s">
        <v>647</v>
      </c>
      <c r="F1832" s="54" t="s">
        <v>695</v>
      </c>
      <c r="G1832" s="35" t="s">
        <v>151</v>
      </c>
      <c r="H1832" s="8">
        <f t="shared" si="62"/>
        <v>-26000</v>
      </c>
      <c r="I1832" s="30">
        <f t="shared" si="63"/>
        <v>10.309278350515465</v>
      </c>
      <c r="K1832" t="s">
        <v>33</v>
      </c>
      <c r="M1832" s="2">
        <v>485</v>
      </c>
    </row>
    <row r="1833" spans="2:14" ht="12.75">
      <c r="B1833" s="369">
        <v>5000</v>
      </c>
      <c r="C1833" s="20" t="s">
        <v>33</v>
      </c>
      <c r="D1833" s="1" t="s">
        <v>689</v>
      </c>
      <c r="E1833" s="1" t="s">
        <v>647</v>
      </c>
      <c r="F1833" s="54" t="s">
        <v>696</v>
      </c>
      <c r="G1833" s="35" t="s">
        <v>521</v>
      </c>
      <c r="H1833" s="8">
        <f t="shared" si="62"/>
        <v>-31000</v>
      </c>
      <c r="I1833" s="30">
        <f t="shared" si="63"/>
        <v>10.309278350515465</v>
      </c>
      <c r="K1833" t="s">
        <v>33</v>
      </c>
      <c r="M1833" s="2">
        <v>485</v>
      </c>
      <c r="N1833" s="48"/>
    </row>
    <row r="1834" spans="2:13" ht="12.75">
      <c r="B1834" s="369">
        <v>5000</v>
      </c>
      <c r="C1834" s="20" t="s">
        <v>33</v>
      </c>
      <c r="D1834" s="1" t="s">
        <v>23</v>
      </c>
      <c r="E1834" s="1" t="s">
        <v>647</v>
      </c>
      <c r="F1834" s="54" t="s">
        <v>697</v>
      </c>
      <c r="G1834" s="35" t="s">
        <v>199</v>
      </c>
      <c r="H1834" s="8">
        <f t="shared" si="62"/>
        <v>-36000</v>
      </c>
      <c r="I1834" s="30">
        <f t="shared" si="63"/>
        <v>10.309278350515465</v>
      </c>
      <c r="K1834" t="s">
        <v>33</v>
      </c>
      <c r="M1834" s="2">
        <v>485</v>
      </c>
    </row>
    <row r="1835" spans="2:13" ht="12.75">
      <c r="B1835" s="369">
        <v>5000</v>
      </c>
      <c r="C1835" s="20" t="s">
        <v>33</v>
      </c>
      <c r="D1835" s="1" t="s">
        <v>23</v>
      </c>
      <c r="E1835" s="1" t="s">
        <v>647</v>
      </c>
      <c r="F1835" s="54" t="s">
        <v>698</v>
      </c>
      <c r="G1835" s="35" t="s">
        <v>193</v>
      </c>
      <c r="H1835" s="8">
        <f t="shared" si="62"/>
        <v>-41000</v>
      </c>
      <c r="I1835" s="30">
        <f t="shared" si="63"/>
        <v>10.309278350515465</v>
      </c>
      <c r="K1835" t="s">
        <v>33</v>
      </c>
      <c r="M1835" s="2">
        <v>485</v>
      </c>
    </row>
    <row r="1836" spans="1:13" s="88" customFormat="1" ht="12.75">
      <c r="A1836" s="19"/>
      <c r="B1836" s="368">
        <f>SUM(B1827:B1835)</f>
        <v>41000</v>
      </c>
      <c r="C1836" s="19" t="s">
        <v>33</v>
      </c>
      <c r="D1836" s="19"/>
      <c r="E1836" s="19"/>
      <c r="F1836" s="26"/>
      <c r="G1836" s="26"/>
      <c r="H1836" s="89">
        <v>0</v>
      </c>
      <c r="I1836" s="87">
        <f t="shared" si="63"/>
        <v>84.5360824742268</v>
      </c>
      <c r="M1836" s="2">
        <v>485</v>
      </c>
    </row>
    <row r="1837" spans="2:13" ht="12.75">
      <c r="B1837" s="369"/>
      <c r="D1837" s="20"/>
      <c r="H1837" s="8">
        <f t="shared" si="62"/>
        <v>0</v>
      </c>
      <c r="I1837" s="30">
        <f t="shared" si="63"/>
        <v>0</v>
      </c>
      <c r="M1837" s="2">
        <v>485</v>
      </c>
    </row>
    <row r="1838" spans="2:13" ht="12.75">
      <c r="B1838" s="369"/>
      <c r="D1838" s="20"/>
      <c r="H1838" s="8">
        <f t="shared" si="62"/>
        <v>0</v>
      </c>
      <c r="I1838" s="30">
        <f t="shared" si="61"/>
        <v>0</v>
      </c>
      <c r="M1838" s="2">
        <v>485</v>
      </c>
    </row>
    <row r="1839" spans="2:13" ht="12.75">
      <c r="B1839" s="233">
        <v>1600</v>
      </c>
      <c r="C1839" s="42" t="s">
        <v>52</v>
      </c>
      <c r="D1839" s="20" t="s">
        <v>689</v>
      </c>
      <c r="E1839" s="42" t="s">
        <v>439</v>
      </c>
      <c r="F1839" s="35" t="s">
        <v>646</v>
      </c>
      <c r="G1839" s="40" t="s">
        <v>208</v>
      </c>
      <c r="H1839" s="8">
        <f t="shared" si="62"/>
        <v>-1600</v>
      </c>
      <c r="I1839" s="30">
        <f t="shared" si="61"/>
        <v>3.2989690721649483</v>
      </c>
      <c r="K1839" t="s">
        <v>647</v>
      </c>
      <c r="M1839" s="2">
        <v>485</v>
      </c>
    </row>
    <row r="1840" spans="2:13" ht="12.75">
      <c r="B1840" s="233">
        <v>1500</v>
      </c>
      <c r="C1840" s="42" t="s">
        <v>52</v>
      </c>
      <c r="D1840" s="20" t="s">
        <v>689</v>
      </c>
      <c r="E1840" s="42" t="s">
        <v>439</v>
      </c>
      <c r="F1840" s="35" t="s">
        <v>646</v>
      </c>
      <c r="G1840" s="45" t="s">
        <v>234</v>
      </c>
      <c r="H1840" s="8">
        <f t="shared" si="62"/>
        <v>-3100</v>
      </c>
      <c r="I1840" s="30">
        <f t="shared" si="61"/>
        <v>3.0927835051546393</v>
      </c>
      <c r="K1840" t="s">
        <v>647</v>
      </c>
      <c r="M1840" s="2">
        <v>485</v>
      </c>
    </row>
    <row r="1841" spans="2:13" ht="12.75">
      <c r="B1841" s="233">
        <v>1000</v>
      </c>
      <c r="C1841" s="42" t="s">
        <v>52</v>
      </c>
      <c r="D1841" s="20" t="s">
        <v>689</v>
      </c>
      <c r="E1841" s="42" t="s">
        <v>439</v>
      </c>
      <c r="F1841" s="35" t="s">
        <v>646</v>
      </c>
      <c r="G1841" s="39" t="s">
        <v>210</v>
      </c>
      <c r="H1841" s="8">
        <f t="shared" si="62"/>
        <v>-4100</v>
      </c>
      <c r="I1841" s="30">
        <f t="shared" si="61"/>
        <v>2.0618556701030926</v>
      </c>
      <c r="K1841" t="s">
        <v>647</v>
      </c>
      <c r="M1841" s="2">
        <v>485</v>
      </c>
    </row>
    <row r="1842" spans="1:13" s="23" customFormat="1" ht="12.75">
      <c r="A1842" s="20"/>
      <c r="B1842" s="233">
        <v>2500</v>
      </c>
      <c r="C1842" s="42" t="s">
        <v>52</v>
      </c>
      <c r="D1842" s="20" t="s">
        <v>689</v>
      </c>
      <c r="E1842" s="42" t="s">
        <v>439</v>
      </c>
      <c r="F1842" s="35" t="s">
        <v>646</v>
      </c>
      <c r="G1842" s="39" t="s">
        <v>36</v>
      </c>
      <c r="H1842" s="8">
        <f t="shared" si="62"/>
        <v>-6600</v>
      </c>
      <c r="I1842" s="30">
        <f t="shared" si="61"/>
        <v>5.154639175257732</v>
      </c>
      <c r="K1842" t="s">
        <v>647</v>
      </c>
      <c r="M1842" s="2">
        <v>485</v>
      </c>
    </row>
    <row r="1843" spans="2:13" ht="12.75">
      <c r="B1843" s="369">
        <v>1200</v>
      </c>
      <c r="C1843" s="42" t="s">
        <v>52</v>
      </c>
      <c r="D1843" s="20" t="s">
        <v>689</v>
      </c>
      <c r="E1843" s="42" t="s">
        <v>439</v>
      </c>
      <c r="F1843" s="35" t="s">
        <v>646</v>
      </c>
      <c r="G1843" s="35" t="s">
        <v>38</v>
      </c>
      <c r="H1843" s="8">
        <f t="shared" si="62"/>
        <v>-7800</v>
      </c>
      <c r="I1843" s="30">
        <f t="shared" si="61"/>
        <v>2.4742268041237114</v>
      </c>
      <c r="K1843" t="s">
        <v>647</v>
      </c>
      <c r="M1843" s="2">
        <v>485</v>
      </c>
    </row>
    <row r="1844" spans="2:13" ht="12.75">
      <c r="B1844" s="369">
        <v>1000</v>
      </c>
      <c r="C1844" s="42" t="s">
        <v>52</v>
      </c>
      <c r="D1844" s="20" t="s">
        <v>689</v>
      </c>
      <c r="E1844" s="42" t="s">
        <v>439</v>
      </c>
      <c r="F1844" s="35" t="s">
        <v>646</v>
      </c>
      <c r="G1844" s="35" t="s">
        <v>45</v>
      </c>
      <c r="H1844" s="8">
        <f t="shared" si="62"/>
        <v>-8800</v>
      </c>
      <c r="I1844" s="30">
        <f t="shared" si="61"/>
        <v>2.0618556701030926</v>
      </c>
      <c r="K1844" t="s">
        <v>647</v>
      </c>
      <c r="M1844" s="2">
        <v>485</v>
      </c>
    </row>
    <row r="1845" spans="2:13" ht="12.75">
      <c r="B1845" s="369">
        <v>1500</v>
      </c>
      <c r="C1845" s="42" t="s">
        <v>52</v>
      </c>
      <c r="D1845" s="20" t="s">
        <v>689</v>
      </c>
      <c r="E1845" s="42" t="s">
        <v>439</v>
      </c>
      <c r="F1845" s="35" t="s">
        <v>646</v>
      </c>
      <c r="G1845" s="35" t="s">
        <v>50</v>
      </c>
      <c r="H1845" s="8">
        <f t="shared" si="62"/>
        <v>-10300</v>
      </c>
      <c r="I1845" s="30">
        <f t="shared" si="61"/>
        <v>3.0927835051546393</v>
      </c>
      <c r="K1845" t="s">
        <v>647</v>
      </c>
      <c r="M1845" s="2">
        <v>485</v>
      </c>
    </row>
    <row r="1846" spans="2:14" ht="12.75">
      <c r="B1846" s="369">
        <v>2500</v>
      </c>
      <c r="C1846" s="42" t="s">
        <v>52</v>
      </c>
      <c r="D1846" s="20" t="s">
        <v>689</v>
      </c>
      <c r="E1846" s="42" t="s">
        <v>439</v>
      </c>
      <c r="F1846" s="35" t="s">
        <v>646</v>
      </c>
      <c r="G1846" s="35" t="s">
        <v>66</v>
      </c>
      <c r="H1846" s="8">
        <f t="shared" si="62"/>
        <v>-12800</v>
      </c>
      <c r="I1846" s="30">
        <f t="shared" si="61"/>
        <v>5.154639175257732</v>
      </c>
      <c r="J1846" s="46"/>
      <c r="K1846" t="s">
        <v>647</v>
      </c>
      <c r="L1846" s="46"/>
      <c r="M1846" s="2">
        <v>485</v>
      </c>
      <c r="N1846" s="48"/>
    </row>
    <row r="1847" spans="2:13" ht="12.75">
      <c r="B1847" s="369">
        <v>1800</v>
      </c>
      <c r="C1847" s="42" t="s">
        <v>52</v>
      </c>
      <c r="D1847" s="20" t="s">
        <v>689</v>
      </c>
      <c r="E1847" s="42" t="s">
        <v>439</v>
      </c>
      <c r="F1847" s="35" t="s">
        <v>646</v>
      </c>
      <c r="G1847" s="35" t="s">
        <v>235</v>
      </c>
      <c r="H1847" s="8">
        <f t="shared" si="62"/>
        <v>-14600</v>
      </c>
      <c r="I1847" s="30">
        <f t="shared" si="61"/>
        <v>3.711340206185567</v>
      </c>
      <c r="K1847" t="s">
        <v>647</v>
      </c>
      <c r="M1847" s="2">
        <v>485</v>
      </c>
    </row>
    <row r="1848" spans="2:13" ht="12.75">
      <c r="B1848" s="369">
        <v>1000</v>
      </c>
      <c r="C1848" s="42" t="s">
        <v>52</v>
      </c>
      <c r="D1848" s="20" t="s">
        <v>689</v>
      </c>
      <c r="E1848" s="42" t="s">
        <v>439</v>
      </c>
      <c r="F1848" s="35" t="s">
        <v>646</v>
      </c>
      <c r="G1848" s="35" t="s">
        <v>236</v>
      </c>
      <c r="H1848" s="8">
        <f t="shared" si="62"/>
        <v>-15600</v>
      </c>
      <c r="I1848" s="30">
        <f t="shared" si="61"/>
        <v>2.0618556701030926</v>
      </c>
      <c r="K1848" t="s">
        <v>647</v>
      </c>
      <c r="M1848" s="2">
        <v>485</v>
      </c>
    </row>
    <row r="1849" spans="2:13" ht="12.75">
      <c r="B1849" s="369">
        <v>1300</v>
      </c>
      <c r="C1849" s="42" t="s">
        <v>52</v>
      </c>
      <c r="D1849" s="20" t="s">
        <v>689</v>
      </c>
      <c r="E1849" s="42" t="s">
        <v>439</v>
      </c>
      <c r="F1849" s="35" t="s">
        <v>646</v>
      </c>
      <c r="G1849" s="35" t="s">
        <v>215</v>
      </c>
      <c r="H1849" s="8">
        <f t="shared" si="62"/>
        <v>-16900</v>
      </c>
      <c r="I1849" s="30">
        <f t="shared" si="61"/>
        <v>2.6804123711340204</v>
      </c>
      <c r="K1849" t="s">
        <v>647</v>
      </c>
      <c r="M1849" s="2">
        <v>485</v>
      </c>
    </row>
    <row r="1850" spans="1:13" s="88" customFormat="1" ht="12.75">
      <c r="A1850" s="19"/>
      <c r="B1850" s="368">
        <f>SUM(B1839:B1849)</f>
        <v>16900</v>
      </c>
      <c r="C1850" s="19"/>
      <c r="D1850" s="19"/>
      <c r="E1850" s="19" t="s">
        <v>439</v>
      </c>
      <c r="F1850" s="26"/>
      <c r="G1850" s="26"/>
      <c r="H1850" s="89">
        <v>0</v>
      </c>
      <c r="I1850" s="87">
        <f t="shared" si="61"/>
        <v>34.845360824742265</v>
      </c>
      <c r="M1850" s="2">
        <v>485</v>
      </c>
    </row>
    <row r="1851" spans="2:13" ht="12.75">
      <c r="B1851" s="369"/>
      <c r="D1851" s="20"/>
      <c r="H1851" s="8">
        <f aca="true" t="shared" si="64" ref="H1851:H1859">H1850-B1851</f>
        <v>0</v>
      </c>
      <c r="I1851" s="30">
        <f t="shared" si="61"/>
        <v>0</v>
      </c>
      <c r="M1851" s="2">
        <v>485</v>
      </c>
    </row>
    <row r="1852" spans="2:13" ht="12.75">
      <c r="B1852" s="369"/>
      <c r="D1852" s="20"/>
      <c r="H1852" s="8">
        <f t="shared" si="64"/>
        <v>0</v>
      </c>
      <c r="I1852" s="30">
        <f t="shared" si="61"/>
        <v>0</v>
      </c>
      <c r="M1852" s="2">
        <v>485</v>
      </c>
    </row>
    <row r="1853" spans="1:13" ht="12.75">
      <c r="A1853" s="20"/>
      <c r="B1853" s="233">
        <v>800000</v>
      </c>
      <c r="C1853" s="1" t="s">
        <v>699</v>
      </c>
      <c r="D1853" s="1" t="s">
        <v>689</v>
      </c>
      <c r="E1853" s="1" t="s">
        <v>700</v>
      </c>
      <c r="F1853" s="68" t="s">
        <v>238</v>
      </c>
      <c r="G1853" s="40" t="s">
        <v>495</v>
      </c>
      <c r="H1853" s="8">
        <f>H1852-B1853</f>
        <v>-800000</v>
      </c>
      <c r="I1853" s="30">
        <f t="shared" si="61"/>
        <v>1649.4845360824743</v>
      </c>
      <c r="M1853" s="2">
        <v>485</v>
      </c>
    </row>
    <row r="1854" spans="1:13" ht="12.75">
      <c r="A1854" s="19"/>
      <c r="B1854" s="368">
        <f>SUM(B1853:B1853)</f>
        <v>800000</v>
      </c>
      <c r="C1854" s="19" t="s">
        <v>622</v>
      </c>
      <c r="D1854" s="19"/>
      <c r="E1854" s="19"/>
      <c r="F1854" s="157"/>
      <c r="G1854" s="26"/>
      <c r="H1854" s="89">
        <v>0</v>
      </c>
      <c r="I1854" s="87">
        <f t="shared" si="61"/>
        <v>1649.4845360824743</v>
      </c>
      <c r="J1854" s="88"/>
      <c r="K1854" s="88"/>
      <c r="L1854" s="88"/>
      <c r="M1854" s="2">
        <v>485</v>
      </c>
    </row>
    <row r="1855" spans="2:13" ht="12.75">
      <c r="B1855" s="50"/>
      <c r="D1855" s="20"/>
      <c r="H1855" s="8">
        <f t="shared" si="64"/>
        <v>0</v>
      </c>
      <c r="I1855" s="30">
        <f t="shared" si="61"/>
        <v>0</v>
      </c>
      <c r="M1855" s="2">
        <v>485</v>
      </c>
    </row>
    <row r="1856" spans="2:13" ht="12.75">
      <c r="B1856" s="50"/>
      <c r="D1856" s="20"/>
      <c r="H1856" s="8">
        <f t="shared" si="64"/>
        <v>0</v>
      </c>
      <c r="I1856" s="30">
        <f t="shared" si="61"/>
        <v>0</v>
      </c>
      <c r="M1856" s="2">
        <v>485</v>
      </c>
    </row>
    <row r="1857" spans="2:13" ht="12.75">
      <c r="B1857" s="50"/>
      <c r="D1857" s="20"/>
      <c r="H1857" s="8">
        <f t="shared" si="64"/>
        <v>0</v>
      </c>
      <c r="I1857" s="30">
        <f t="shared" si="61"/>
        <v>0</v>
      </c>
      <c r="M1857" s="2">
        <v>485</v>
      </c>
    </row>
    <row r="1858" spans="2:13" ht="12.75">
      <c r="B1858" s="50"/>
      <c r="D1858" s="20"/>
      <c r="H1858" s="8">
        <f t="shared" si="64"/>
        <v>0</v>
      </c>
      <c r="I1858" s="30">
        <f t="shared" si="61"/>
        <v>0</v>
      </c>
      <c r="M1858" s="2">
        <v>485</v>
      </c>
    </row>
    <row r="1859" spans="1:13" ht="13.5" thickBot="1">
      <c r="A1859" s="72"/>
      <c r="B1859" s="78">
        <f>+B1898+B1951+B1986+B2011+B2016+B2024+B2034+B2029</f>
        <v>1380607</v>
      </c>
      <c r="C1859" s="69"/>
      <c r="D1859" s="71" t="s">
        <v>463</v>
      </c>
      <c r="E1859" s="69"/>
      <c r="F1859" s="105"/>
      <c r="G1859" s="106"/>
      <c r="H1859" s="159">
        <f t="shared" si="64"/>
        <v>-1380607</v>
      </c>
      <c r="I1859" s="76">
        <f>+B1859/M1859</f>
        <v>2846.6123711340206</v>
      </c>
      <c r="J1859" s="77"/>
      <c r="K1859" s="77"/>
      <c r="L1859" s="77"/>
      <c r="M1859" s="2">
        <v>485</v>
      </c>
    </row>
    <row r="1860" spans="2:13" ht="12.75">
      <c r="B1860" s="50"/>
      <c r="D1860" s="20"/>
      <c r="H1860" s="8">
        <v>0</v>
      </c>
      <c r="I1860" s="30">
        <f t="shared" si="61"/>
        <v>0</v>
      </c>
      <c r="M1860" s="2">
        <v>485</v>
      </c>
    </row>
    <row r="1861" spans="2:13" ht="12.75">
      <c r="B1861" s="50"/>
      <c r="D1861" s="20"/>
      <c r="H1861" s="8">
        <f>H1860-B1861</f>
        <v>0</v>
      </c>
      <c r="I1861" s="30">
        <f>+B1861/M1861</f>
        <v>0</v>
      </c>
      <c r="M1861" s="2">
        <v>485</v>
      </c>
    </row>
    <row r="1862" spans="2:13" ht="12.75">
      <c r="B1862" s="233">
        <v>2500</v>
      </c>
      <c r="C1862" s="20" t="s">
        <v>33</v>
      </c>
      <c r="D1862" s="20" t="s">
        <v>26</v>
      </c>
      <c r="E1862" s="44" t="s">
        <v>701</v>
      </c>
      <c r="F1862" s="54" t="s">
        <v>702</v>
      </c>
      <c r="G1862" s="45" t="s">
        <v>208</v>
      </c>
      <c r="H1862" s="8">
        <f aca="true" t="shared" si="65" ref="H1862:H1899">H1861-B1862</f>
        <v>-2500</v>
      </c>
      <c r="I1862" s="30">
        <f aca="true" t="shared" si="66" ref="I1862:I1899">+B1862/M1862</f>
        <v>5.154639175257732</v>
      </c>
      <c r="K1862" t="s">
        <v>33</v>
      </c>
      <c r="M1862" s="2">
        <v>485</v>
      </c>
    </row>
    <row r="1863" spans="2:13" ht="12.75">
      <c r="B1863" s="369">
        <v>2500</v>
      </c>
      <c r="C1863" s="20" t="s">
        <v>33</v>
      </c>
      <c r="D1863" s="20" t="s">
        <v>26</v>
      </c>
      <c r="E1863" s="1" t="s">
        <v>701</v>
      </c>
      <c r="F1863" s="54" t="s">
        <v>703</v>
      </c>
      <c r="G1863" s="35" t="s">
        <v>36</v>
      </c>
      <c r="H1863" s="8">
        <f t="shared" si="65"/>
        <v>-5000</v>
      </c>
      <c r="I1863" s="30">
        <f t="shared" si="66"/>
        <v>5.154639175257732</v>
      </c>
      <c r="K1863" t="s">
        <v>33</v>
      </c>
      <c r="M1863" s="2">
        <v>485</v>
      </c>
    </row>
    <row r="1864" spans="2:13" ht="12.75">
      <c r="B1864" s="369">
        <v>2500</v>
      </c>
      <c r="C1864" s="20" t="s">
        <v>33</v>
      </c>
      <c r="D1864" s="20" t="s">
        <v>26</v>
      </c>
      <c r="E1864" s="1" t="s">
        <v>701</v>
      </c>
      <c r="F1864" s="54" t="s">
        <v>704</v>
      </c>
      <c r="G1864" s="35" t="s">
        <v>38</v>
      </c>
      <c r="H1864" s="8">
        <f t="shared" si="65"/>
        <v>-7500</v>
      </c>
      <c r="I1864" s="30">
        <f t="shared" si="66"/>
        <v>5.154639175257732</v>
      </c>
      <c r="K1864" t="s">
        <v>33</v>
      </c>
      <c r="M1864" s="2">
        <v>485</v>
      </c>
    </row>
    <row r="1865" spans="2:13" ht="12.75">
      <c r="B1865" s="369">
        <v>2500</v>
      </c>
      <c r="C1865" s="20" t="s">
        <v>33</v>
      </c>
      <c r="D1865" s="20" t="s">
        <v>26</v>
      </c>
      <c r="E1865" s="1" t="s">
        <v>701</v>
      </c>
      <c r="F1865" s="54" t="s">
        <v>705</v>
      </c>
      <c r="G1865" s="35" t="s">
        <v>236</v>
      </c>
      <c r="H1865" s="8">
        <f t="shared" si="65"/>
        <v>-10000</v>
      </c>
      <c r="I1865" s="30">
        <f t="shared" si="66"/>
        <v>5.154639175257732</v>
      </c>
      <c r="K1865" t="s">
        <v>33</v>
      </c>
      <c r="M1865" s="2">
        <v>485</v>
      </c>
    </row>
    <row r="1866" spans="2:13" ht="12.75">
      <c r="B1866" s="369">
        <v>5000</v>
      </c>
      <c r="C1866" s="20" t="s">
        <v>33</v>
      </c>
      <c r="D1866" s="20" t="s">
        <v>26</v>
      </c>
      <c r="E1866" s="1" t="s">
        <v>701</v>
      </c>
      <c r="F1866" s="54" t="s">
        <v>706</v>
      </c>
      <c r="G1866" s="35" t="s">
        <v>215</v>
      </c>
      <c r="H1866" s="8">
        <f t="shared" si="65"/>
        <v>-15000</v>
      </c>
      <c r="I1866" s="30">
        <f t="shared" si="66"/>
        <v>10.309278350515465</v>
      </c>
      <c r="K1866" t="s">
        <v>33</v>
      </c>
      <c r="M1866" s="2">
        <v>485</v>
      </c>
    </row>
    <row r="1867" spans="2:13" ht="12.75">
      <c r="B1867" s="369">
        <v>2500</v>
      </c>
      <c r="C1867" s="20" t="s">
        <v>33</v>
      </c>
      <c r="D1867" s="20" t="s">
        <v>26</v>
      </c>
      <c r="E1867" s="1" t="s">
        <v>701</v>
      </c>
      <c r="F1867" s="54" t="s">
        <v>707</v>
      </c>
      <c r="G1867" s="35" t="s">
        <v>76</v>
      </c>
      <c r="H1867" s="8">
        <f t="shared" si="65"/>
        <v>-17500</v>
      </c>
      <c r="I1867" s="30">
        <f t="shared" si="66"/>
        <v>5.154639175257732</v>
      </c>
      <c r="K1867" t="s">
        <v>33</v>
      </c>
      <c r="M1867" s="2">
        <v>485</v>
      </c>
    </row>
    <row r="1868" spans="2:13" ht="12.75">
      <c r="B1868" s="369">
        <v>2500</v>
      </c>
      <c r="C1868" s="20" t="s">
        <v>33</v>
      </c>
      <c r="D1868" s="1" t="s">
        <v>26</v>
      </c>
      <c r="E1868" s="1" t="s">
        <v>701</v>
      </c>
      <c r="F1868" s="54" t="s">
        <v>708</v>
      </c>
      <c r="G1868" s="35" t="s">
        <v>80</v>
      </c>
      <c r="H1868" s="8">
        <f t="shared" si="65"/>
        <v>-20000</v>
      </c>
      <c r="I1868" s="30">
        <f t="shared" si="66"/>
        <v>5.154639175257732</v>
      </c>
      <c r="K1868" t="s">
        <v>33</v>
      </c>
      <c r="M1868" s="2">
        <v>485</v>
      </c>
    </row>
    <row r="1869" spans="2:13" ht="12.75">
      <c r="B1869" s="369">
        <v>3000</v>
      </c>
      <c r="C1869" s="20" t="s">
        <v>33</v>
      </c>
      <c r="D1869" s="1" t="s">
        <v>26</v>
      </c>
      <c r="E1869" s="1" t="s">
        <v>701</v>
      </c>
      <c r="F1869" s="54" t="s">
        <v>709</v>
      </c>
      <c r="G1869" s="35" t="s">
        <v>103</v>
      </c>
      <c r="H1869" s="8">
        <f t="shared" si="65"/>
        <v>-23000</v>
      </c>
      <c r="I1869" s="30">
        <f t="shared" si="66"/>
        <v>6.185567010309279</v>
      </c>
      <c r="K1869" t="s">
        <v>33</v>
      </c>
      <c r="M1869" s="2">
        <v>485</v>
      </c>
    </row>
    <row r="1870" spans="2:13" ht="12.75">
      <c r="B1870" s="369">
        <v>3000</v>
      </c>
      <c r="C1870" s="20" t="s">
        <v>33</v>
      </c>
      <c r="D1870" s="1" t="s">
        <v>26</v>
      </c>
      <c r="E1870" s="1" t="s">
        <v>701</v>
      </c>
      <c r="F1870" s="54" t="s">
        <v>710</v>
      </c>
      <c r="G1870" s="35" t="s">
        <v>123</v>
      </c>
      <c r="H1870" s="8">
        <f t="shared" si="65"/>
        <v>-26000</v>
      </c>
      <c r="I1870" s="30">
        <f t="shared" si="66"/>
        <v>6.185567010309279</v>
      </c>
      <c r="K1870" t="s">
        <v>33</v>
      </c>
      <c r="M1870" s="2">
        <v>485</v>
      </c>
    </row>
    <row r="1871" spans="2:13" ht="12.75">
      <c r="B1871" s="369">
        <v>3000</v>
      </c>
      <c r="C1871" s="20" t="s">
        <v>33</v>
      </c>
      <c r="D1871" s="1" t="s">
        <v>26</v>
      </c>
      <c r="E1871" s="1" t="s">
        <v>701</v>
      </c>
      <c r="F1871" s="54" t="s">
        <v>711</v>
      </c>
      <c r="G1871" s="35" t="s">
        <v>145</v>
      </c>
      <c r="H1871" s="8">
        <f t="shared" si="65"/>
        <v>-29000</v>
      </c>
      <c r="I1871" s="30">
        <f t="shared" si="66"/>
        <v>6.185567010309279</v>
      </c>
      <c r="K1871" t="s">
        <v>33</v>
      </c>
      <c r="M1871" s="2">
        <v>485</v>
      </c>
    </row>
    <row r="1872" spans="2:13" ht="12.75">
      <c r="B1872" s="369">
        <v>3000</v>
      </c>
      <c r="C1872" s="20" t="s">
        <v>33</v>
      </c>
      <c r="D1872" s="1" t="s">
        <v>26</v>
      </c>
      <c r="E1872" s="1" t="s">
        <v>701</v>
      </c>
      <c r="F1872" s="54" t="s">
        <v>712</v>
      </c>
      <c r="G1872" s="35" t="s">
        <v>149</v>
      </c>
      <c r="H1872" s="8">
        <f t="shared" si="65"/>
        <v>-32000</v>
      </c>
      <c r="I1872" s="30">
        <f t="shared" si="66"/>
        <v>6.185567010309279</v>
      </c>
      <c r="K1872" t="s">
        <v>33</v>
      </c>
      <c r="M1872" s="2">
        <v>485</v>
      </c>
    </row>
    <row r="1873" spans="2:13" ht="12.75">
      <c r="B1873" s="369">
        <v>2500</v>
      </c>
      <c r="C1873" s="20" t="s">
        <v>33</v>
      </c>
      <c r="D1873" s="1" t="s">
        <v>26</v>
      </c>
      <c r="E1873" s="1" t="s">
        <v>701</v>
      </c>
      <c r="F1873" s="54" t="s">
        <v>713</v>
      </c>
      <c r="G1873" s="35" t="s">
        <v>151</v>
      </c>
      <c r="H1873" s="8">
        <f t="shared" si="65"/>
        <v>-34500</v>
      </c>
      <c r="I1873" s="30">
        <f t="shared" si="66"/>
        <v>5.154639175257732</v>
      </c>
      <c r="K1873" t="s">
        <v>33</v>
      </c>
      <c r="M1873" s="2">
        <v>485</v>
      </c>
    </row>
    <row r="1874" spans="2:13" ht="12.75">
      <c r="B1874" s="369">
        <v>5000</v>
      </c>
      <c r="C1874" s="20" t="s">
        <v>33</v>
      </c>
      <c r="D1874" s="1" t="s">
        <v>26</v>
      </c>
      <c r="E1874" s="1" t="s">
        <v>701</v>
      </c>
      <c r="F1874" s="54" t="s">
        <v>714</v>
      </c>
      <c r="G1874" s="35" t="s">
        <v>230</v>
      </c>
      <c r="H1874" s="8">
        <f t="shared" si="65"/>
        <v>-39500</v>
      </c>
      <c r="I1874" s="30">
        <f t="shared" si="66"/>
        <v>10.309278350515465</v>
      </c>
      <c r="K1874" t="s">
        <v>33</v>
      </c>
      <c r="M1874" s="2">
        <v>485</v>
      </c>
    </row>
    <row r="1875" spans="2:13" ht="12.75">
      <c r="B1875" s="369">
        <v>2500</v>
      </c>
      <c r="C1875" s="20" t="s">
        <v>33</v>
      </c>
      <c r="D1875" s="1" t="s">
        <v>26</v>
      </c>
      <c r="E1875" s="1" t="s">
        <v>701</v>
      </c>
      <c r="F1875" s="54" t="s">
        <v>715</v>
      </c>
      <c r="G1875" s="35" t="s">
        <v>199</v>
      </c>
      <c r="H1875" s="8">
        <f t="shared" si="65"/>
        <v>-42000</v>
      </c>
      <c r="I1875" s="30">
        <f t="shared" si="66"/>
        <v>5.154639175257732</v>
      </c>
      <c r="K1875" t="s">
        <v>33</v>
      </c>
      <c r="M1875" s="2">
        <v>485</v>
      </c>
    </row>
    <row r="1876" spans="2:13" ht="12.75">
      <c r="B1876" s="369">
        <v>2500</v>
      </c>
      <c r="C1876" s="20" t="s">
        <v>33</v>
      </c>
      <c r="D1876" s="1" t="s">
        <v>26</v>
      </c>
      <c r="E1876" s="1" t="s">
        <v>701</v>
      </c>
      <c r="F1876" s="54" t="s">
        <v>716</v>
      </c>
      <c r="G1876" s="35" t="s">
        <v>193</v>
      </c>
      <c r="H1876" s="8">
        <f t="shared" si="65"/>
        <v>-44500</v>
      </c>
      <c r="I1876" s="30">
        <f t="shared" si="66"/>
        <v>5.154639175257732</v>
      </c>
      <c r="K1876" t="s">
        <v>33</v>
      </c>
      <c r="M1876" s="2">
        <v>485</v>
      </c>
    </row>
    <row r="1877" spans="1:13" s="52" customFormat="1" ht="12.75">
      <c r="A1877" s="1"/>
      <c r="B1877" s="233">
        <v>2500</v>
      </c>
      <c r="C1877" s="20" t="s">
        <v>33</v>
      </c>
      <c r="D1877" s="20" t="s">
        <v>26</v>
      </c>
      <c r="E1877" s="44" t="s">
        <v>717</v>
      </c>
      <c r="F1877" s="54" t="s">
        <v>718</v>
      </c>
      <c r="G1877" s="45" t="s">
        <v>208</v>
      </c>
      <c r="H1877" s="8">
        <f t="shared" si="65"/>
        <v>-47000</v>
      </c>
      <c r="I1877" s="30">
        <f t="shared" si="66"/>
        <v>5.154639175257732</v>
      </c>
      <c r="J1877"/>
      <c r="K1877" t="s">
        <v>33</v>
      </c>
      <c r="L1877"/>
      <c r="M1877" s="2">
        <v>485</v>
      </c>
    </row>
    <row r="1878" spans="2:13" ht="12.75">
      <c r="B1878" s="369">
        <v>2500</v>
      </c>
      <c r="C1878" s="20" t="s">
        <v>33</v>
      </c>
      <c r="D1878" s="20" t="s">
        <v>26</v>
      </c>
      <c r="E1878" s="1" t="s">
        <v>719</v>
      </c>
      <c r="F1878" s="54" t="s">
        <v>720</v>
      </c>
      <c r="G1878" s="35" t="s">
        <v>210</v>
      </c>
      <c r="H1878" s="8">
        <f t="shared" si="65"/>
        <v>-49500</v>
      </c>
      <c r="I1878" s="30">
        <f t="shared" si="66"/>
        <v>5.154639175257732</v>
      </c>
      <c r="K1878" t="s">
        <v>33</v>
      </c>
      <c r="M1878" s="2">
        <v>485</v>
      </c>
    </row>
    <row r="1879" spans="2:13" ht="12.75">
      <c r="B1879" s="369">
        <v>2500</v>
      </c>
      <c r="C1879" s="20" t="s">
        <v>33</v>
      </c>
      <c r="D1879" s="20" t="s">
        <v>26</v>
      </c>
      <c r="E1879" s="1" t="s">
        <v>717</v>
      </c>
      <c r="F1879" s="54" t="s">
        <v>721</v>
      </c>
      <c r="G1879" s="35" t="s">
        <v>38</v>
      </c>
      <c r="H1879" s="8">
        <f t="shared" si="65"/>
        <v>-52000</v>
      </c>
      <c r="I1879" s="30">
        <f t="shared" si="66"/>
        <v>5.154639175257732</v>
      </c>
      <c r="K1879" t="s">
        <v>33</v>
      </c>
      <c r="M1879" s="2">
        <v>485</v>
      </c>
    </row>
    <row r="1880" spans="1:13" ht="12.75">
      <c r="A1880" s="42"/>
      <c r="B1880" s="233">
        <v>3000</v>
      </c>
      <c r="C1880" s="42" t="s">
        <v>33</v>
      </c>
      <c r="D1880" s="42" t="s">
        <v>26</v>
      </c>
      <c r="E1880" s="42" t="s">
        <v>717</v>
      </c>
      <c r="F1880" s="99" t="s">
        <v>722</v>
      </c>
      <c r="G1880" s="40" t="s">
        <v>215</v>
      </c>
      <c r="H1880" s="8">
        <f t="shared" si="65"/>
        <v>-55000</v>
      </c>
      <c r="I1880" s="30">
        <f t="shared" si="66"/>
        <v>6.185567010309279</v>
      </c>
      <c r="J1880" s="121"/>
      <c r="K1880" s="168" t="s">
        <v>33</v>
      </c>
      <c r="L1880" s="121"/>
      <c r="M1880" s="2">
        <v>485</v>
      </c>
    </row>
    <row r="1881" spans="2:13" ht="12.75">
      <c r="B1881" s="369">
        <v>2500</v>
      </c>
      <c r="C1881" s="20" t="s">
        <v>33</v>
      </c>
      <c r="D1881" s="1" t="s">
        <v>26</v>
      </c>
      <c r="E1881" s="1" t="s">
        <v>717</v>
      </c>
      <c r="F1881" s="54" t="s">
        <v>723</v>
      </c>
      <c r="G1881" s="35" t="s">
        <v>78</v>
      </c>
      <c r="H1881" s="8">
        <f t="shared" si="65"/>
        <v>-57500</v>
      </c>
      <c r="I1881" s="30">
        <f t="shared" si="66"/>
        <v>5.154639175257732</v>
      </c>
      <c r="K1881" t="s">
        <v>33</v>
      </c>
      <c r="M1881" s="2">
        <v>485</v>
      </c>
    </row>
    <row r="1882" spans="2:13" ht="12.75">
      <c r="B1882" s="233">
        <v>5000</v>
      </c>
      <c r="C1882" s="20" t="s">
        <v>33</v>
      </c>
      <c r="D1882" s="1" t="s">
        <v>26</v>
      </c>
      <c r="E1882" s="1" t="s">
        <v>717</v>
      </c>
      <c r="F1882" s="54" t="s">
        <v>724</v>
      </c>
      <c r="G1882" s="35" t="s">
        <v>80</v>
      </c>
      <c r="H1882" s="8">
        <f t="shared" si="65"/>
        <v>-62500</v>
      </c>
      <c r="I1882" s="30">
        <f t="shared" si="66"/>
        <v>10.309278350515465</v>
      </c>
      <c r="K1882" t="s">
        <v>33</v>
      </c>
      <c r="M1882" s="2">
        <v>485</v>
      </c>
    </row>
    <row r="1883" spans="2:13" ht="12.75">
      <c r="B1883" s="369">
        <v>2500</v>
      </c>
      <c r="C1883" s="20" t="s">
        <v>33</v>
      </c>
      <c r="D1883" s="1" t="s">
        <v>26</v>
      </c>
      <c r="E1883" s="1" t="s">
        <v>717</v>
      </c>
      <c r="F1883" s="54" t="s">
        <v>725</v>
      </c>
      <c r="G1883" s="35" t="s">
        <v>103</v>
      </c>
      <c r="H1883" s="8">
        <f t="shared" si="65"/>
        <v>-65000</v>
      </c>
      <c r="I1883" s="30">
        <f t="shared" si="66"/>
        <v>5.154639175257732</v>
      </c>
      <c r="K1883" t="s">
        <v>33</v>
      </c>
      <c r="M1883" s="2">
        <v>485</v>
      </c>
    </row>
    <row r="1884" spans="2:13" ht="12.75">
      <c r="B1884" s="369">
        <v>2500</v>
      </c>
      <c r="C1884" s="20" t="s">
        <v>33</v>
      </c>
      <c r="D1884" s="1" t="s">
        <v>26</v>
      </c>
      <c r="E1884" s="1" t="s">
        <v>717</v>
      </c>
      <c r="F1884" s="54" t="s">
        <v>726</v>
      </c>
      <c r="G1884" s="35" t="s">
        <v>102</v>
      </c>
      <c r="H1884" s="8">
        <f t="shared" si="65"/>
        <v>-67500</v>
      </c>
      <c r="I1884" s="30">
        <f t="shared" si="66"/>
        <v>5.154639175257732</v>
      </c>
      <c r="K1884" t="s">
        <v>33</v>
      </c>
      <c r="M1884" s="2">
        <v>485</v>
      </c>
    </row>
    <row r="1885" spans="2:13" ht="12.75">
      <c r="B1885" s="369">
        <v>3000</v>
      </c>
      <c r="C1885" s="20" t="s">
        <v>33</v>
      </c>
      <c r="D1885" s="1" t="s">
        <v>26</v>
      </c>
      <c r="E1885" s="1" t="s">
        <v>717</v>
      </c>
      <c r="F1885" s="54" t="s">
        <v>727</v>
      </c>
      <c r="G1885" s="35" t="s">
        <v>123</v>
      </c>
      <c r="H1885" s="8">
        <f t="shared" si="65"/>
        <v>-70500</v>
      </c>
      <c r="I1885" s="30">
        <f t="shared" si="66"/>
        <v>6.185567010309279</v>
      </c>
      <c r="K1885" t="s">
        <v>33</v>
      </c>
      <c r="M1885" s="2">
        <v>485</v>
      </c>
    </row>
    <row r="1886" spans="2:13" ht="12.75">
      <c r="B1886" s="369">
        <v>2500</v>
      </c>
      <c r="C1886" s="20" t="s">
        <v>33</v>
      </c>
      <c r="D1886" s="1" t="s">
        <v>26</v>
      </c>
      <c r="E1886" s="1" t="s">
        <v>717</v>
      </c>
      <c r="F1886" s="54" t="s">
        <v>728</v>
      </c>
      <c r="G1886" s="35" t="s">
        <v>125</v>
      </c>
      <c r="H1886" s="8">
        <f t="shared" si="65"/>
        <v>-73000</v>
      </c>
      <c r="I1886" s="30">
        <f t="shared" si="66"/>
        <v>5.154639175257732</v>
      </c>
      <c r="K1886" t="s">
        <v>33</v>
      </c>
      <c r="M1886" s="2">
        <v>485</v>
      </c>
    </row>
    <row r="1887" spans="2:13" ht="12.75">
      <c r="B1887" s="369">
        <v>2500</v>
      </c>
      <c r="C1887" s="20" t="s">
        <v>33</v>
      </c>
      <c r="D1887" s="1" t="s">
        <v>26</v>
      </c>
      <c r="E1887" s="1" t="s">
        <v>717</v>
      </c>
      <c r="F1887" s="54" t="s">
        <v>303</v>
      </c>
      <c r="G1887" s="35" t="s">
        <v>127</v>
      </c>
      <c r="H1887" s="8">
        <f t="shared" si="65"/>
        <v>-75500</v>
      </c>
      <c r="I1887" s="30">
        <f t="shared" si="66"/>
        <v>5.154639175257732</v>
      </c>
      <c r="K1887" t="s">
        <v>33</v>
      </c>
      <c r="M1887" s="2">
        <v>485</v>
      </c>
    </row>
    <row r="1888" spans="2:13" ht="12.75">
      <c r="B1888" s="369">
        <v>2500</v>
      </c>
      <c r="C1888" s="20" t="s">
        <v>33</v>
      </c>
      <c r="D1888" s="1" t="s">
        <v>26</v>
      </c>
      <c r="E1888" s="1" t="s">
        <v>717</v>
      </c>
      <c r="F1888" s="54" t="s">
        <v>729</v>
      </c>
      <c r="G1888" s="35" t="s">
        <v>222</v>
      </c>
      <c r="H1888" s="8">
        <f t="shared" si="65"/>
        <v>-78000</v>
      </c>
      <c r="I1888" s="30">
        <f t="shared" si="66"/>
        <v>5.154639175257732</v>
      </c>
      <c r="K1888" t="s">
        <v>33</v>
      </c>
      <c r="M1888" s="2">
        <v>485</v>
      </c>
    </row>
    <row r="1889" spans="2:13" ht="12.75">
      <c r="B1889" s="369">
        <v>3000</v>
      </c>
      <c r="C1889" s="20" t="s">
        <v>33</v>
      </c>
      <c r="D1889" s="1" t="s">
        <v>26</v>
      </c>
      <c r="E1889" s="1" t="s">
        <v>717</v>
      </c>
      <c r="F1889" s="54" t="s">
        <v>730</v>
      </c>
      <c r="G1889" s="35" t="s">
        <v>145</v>
      </c>
      <c r="H1889" s="8">
        <f t="shared" si="65"/>
        <v>-81000</v>
      </c>
      <c r="I1889" s="30">
        <f t="shared" si="66"/>
        <v>6.185567010309279</v>
      </c>
      <c r="K1889" t="s">
        <v>33</v>
      </c>
      <c r="M1889" s="2">
        <v>485</v>
      </c>
    </row>
    <row r="1890" spans="2:13" ht="12.75">
      <c r="B1890" s="233">
        <v>5500</v>
      </c>
      <c r="C1890" s="20" t="s">
        <v>33</v>
      </c>
      <c r="D1890" s="1" t="s">
        <v>26</v>
      </c>
      <c r="E1890" s="1" t="s">
        <v>717</v>
      </c>
      <c r="F1890" s="54" t="s">
        <v>731</v>
      </c>
      <c r="G1890" s="35" t="s">
        <v>148</v>
      </c>
      <c r="H1890" s="8">
        <f t="shared" si="65"/>
        <v>-86500</v>
      </c>
      <c r="I1890" s="30">
        <f>+B1890/M1890</f>
        <v>11.34020618556701</v>
      </c>
      <c r="K1890" t="s">
        <v>33</v>
      </c>
      <c r="M1890" s="2">
        <v>485</v>
      </c>
    </row>
    <row r="1891" spans="2:13" ht="12.75">
      <c r="B1891" s="233">
        <v>2500</v>
      </c>
      <c r="C1891" s="20" t="s">
        <v>33</v>
      </c>
      <c r="D1891" s="1" t="s">
        <v>26</v>
      </c>
      <c r="E1891" s="1" t="s">
        <v>717</v>
      </c>
      <c r="F1891" s="54" t="s">
        <v>732</v>
      </c>
      <c r="G1891" s="35" t="s">
        <v>149</v>
      </c>
      <c r="H1891" s="8">
        <f t="shared" si="65"/>
        <v>-89000</v>
      </c>
      <c r="I1891" s="30">
        <f t="shared" si="66"/>
        <v>5.154639175257732</v>
      </c>
      <c r="K1891" t="s">
        <v>33</v>
      </c>
      <c r="M1891" s="2">
        <v>485</v>
      </c>
    </row>
    <row r="1892" spans="2:13" ht="12.75">
      <c r="B1892" s="233">
        <v>2500</v>
      </c>
      <c r="C1892" s="20" t="s">
        <v>33</v>
      </c>
      <c r="D1892" s="1" t="s">
        <v>26</v>
      </c>
      <c r="E1892" s="1" t="s">
        <v>717</v>
      </c>
      <c r="F1892" s="54" t="s">
        <v>733</v>
      </c>
      <c r="G1892" s="35" t="s">
        <v>150</v>
      </c>
      <c r="H1892" s="8">
        <f t="shared" si="65"/>
        <v>-91500</v>
      </c>
      <c r="I1892" s="30">
        <f t="shared" si="66"/>
        <v>5.154639175257732</v>
      </c>
      <c r="K1892" t="s">
        <v>33</v>
      </c>
      <c r="M1892" s="2">
        <v>485</v>
      </c>
    </row>
    <row r="1893" spans="2:13" ht="12.75">
      <c r="B1893" s="233">
        <v>5000</v>
      </c>
      <c r="C1893" s="20" t="s">
        <v>33</v>
      </c>
      <c r="D1893" s="1" t="s">
        <v>26</v>
      </c>
      <c r="E1893" s="1" t="s">
        <v>717</v>
      </c>
      <c r="F1893" s="54" t="s">
        <v>734</v>
      </c>
      <c r="G1893" s="35" t="s">
        <v>151</v>
      </c>
      <c r="H1893" s="8">
        <f t="shared" si="65"/>
        <v>-96500</v>
      </c>
      <c r="I1893" s="30">
        <f t="shared" si="66"/>
        <v>10.309278350515465</v>
      </c>
      <c r="K1893" t="s">
        <v>33</v>
      </c>
      <c r="M1893" s="2">
        <v>485</v>
      </c>
    </row>
    <row r="1894" spans="2:13" ht="12.75">
      <c r="B1894" s="369">
        <v>2500</v>
      </c>
      <c r="C1894" s="20" t="s">
        <v>33</v>
      </c>
      <c r="D1894" s="1" t="s">
        <v>26</v>
      </c>
      <c r="E1894" s="1" t="s">
        <v>717</v>
      </c>
      <c r="F1894" s="54" t="s">
        <v>735</v>
      </c>
      <c r="G1894" s="35" t="s">
        <v>521</v>
      </c>
      <c r="H1894" s="8">
        <f t="shared" si="65"/>
        <v>-99000</v>
      </c>
      <c r="I1894" s="30">
        <f t="shared" si="66"/>
        <v>5.154639175257732</v>
      </c>
      <c r="K1894" t="s">
        <v>33</v>
      </c>
      <c r="M1894" s="2">
        <v>485</v>
      </c>
    </row>
    <row r="1895" spans="2:13" ht="12.75">
      <c r="B1895" s="369">
        <v>2500</v>
      </c>
      <c r="C1895" s="20" t="s">
        <v>33</v>
      </c>
      <c r="D1895" s="1" t="s">
        <v>26</v>
      </c>
      <c r="E1895" s="1" t="s">
        <v>717</v>
      </c>
      <c r="F1895" s="54" t="s">
        <v>736</v>
      </c>
      <c r="G1895" s="35" t="s">
        <v>230</v>
      </c>
      <c r="H1895" s="8">
        <f t="shared" si="65"/>
        <v>-101500</v>
      </c>
      <c r="I1895" s="30">
        <f t="shared" si="66"/>
        <v>5.154639175257732</v>
      </c>
      <c r="K1895" t="s">
        <v>33</v>
      </c>
      <c r="M1895" s="2">
        <v>485</v>
      </c>
    </row>
    <row r="1896" spans="2:13" ht="12.75">
      <c r="B1896" s="369">
        <v>2500</v>
      </c>
      <c r="C1896" s="20" t="s">
        <v>33</v>
      </c>
      <c r="D1896" s="1" t="s">
        <v>26</v>
      </c>
      <c r="E1896" s="1" t="s">
        <v>717</v>
      </c>
      <c r="F1896" s="54" t="s">
        <v>737</v>
      </c>
      <c r="G1896" s="35" t="s">
        <v>199</v>
      </c>
      <c r="H1896" s="8">
        <f t="shared" si="65"/>
        <v>-104000</v>
      </c>
      <c r="I1896" s="30">
        <f t="shared" si="66"/>
        <v>5.154639175257732</v>
      </c>
      <c r="K1896" t="s">
        <v>33</v>
      </c>
      <c r="M1896" s="2">
        <v>485</v>
      </c>
    </row>
    <row r="1897" spans="2:13" ht="12.75">
      <c r="B1897" s="369">
        <v>2500</v>
      </c>
      <c r="C1897" s="20" t="s">
        <v>33</v>
      </c>
      <c r="D1897" s="1" t="s">
        <v>26</v>
      </c>
      <c r="E1897" s="1" t="s">
        <v>717</v>
      </c>
      <c r="F1897" s="54" t="s">
        <v>738</v>
      </c>
      <c r="G1897" s="35" t="s">
        <v>193</v>
      </c>
      <c r="H1897" s="8">
        <f t="shared" si="65"/>
        <v>-106500</v>
      </c>
      <c r="I1897" s="30">
        <f t="shared" si="66"/>
        <v>5.154639175257732</v>
      </c>
      <c r="K1897" t="s">
        <v>33</v>
      </c>
      <c r="M1897" s="2">
        <v>485</v>
      </c>
    </row>
    <row r="1898" spans="1:13" s="88" customFormat="1" ht="12.75">
      <c r="A1898" s="19"/>
      <c r="B1898" s="368">
        <f>SUM(B1862:B1897)</f>
        <v>106500</v>
      </c>
      <c r="C1898" s="19" t="s">
        <v>33</v>
      </c>
      <c r="D1898" s="19"/>
      <c r="E1898" s="19"/>
      <c r="F1898" s="26"/>
      <c r="G1898" s="26"/>
      <c r="H1898" s="89">
        <v>0</v>
      </c>
      <c r="I1898" s="87">
        <f t="shared" si="66"/>
        <v>219.58762886597938</v>
      </c>
      <c r="M1898" s="2">
        <v>485</v>
      </c>
    </row>
    <row r="1899" spans="2:13" ht="12.75">
      <c r="B1899" s="369"/>
      <c r="H1899" s="8">
        <f t="shared" si="65"/>
        <v>0</v>
      </c>
      <c r="I1899" s="30">
        <f t="shared" si="66"/>
        <v>0</v>
      </c>
      <c r="M1899" s="2">
        <v>485</v>
      </c>
    </row>
    <row r="1900" spans="2:13" ht="12.75">
      <c r="B1900" s="369"/>
      <c r="H1900" s="8">
        <f>H1899-B1900</f>
        <v>0</v>
      </c>
      <c r="I1900" s="30">
        <f>+B1900/M1900</f>
        <v>0</v>
      </c>
      <c r="M1900" s="2">
        <v>485</v>
      </c>
    </row>
    <row r="1901" spans="2:13" ht="12.75">
      <c r="B1901" s="233">
        <v>1300</v>
      </c>
      <c r="C1901" s="42" t="s">
        <v>438</v>
      </c>
      <c r="D1901" s="20" t="s">
        <v>463</v>
      </c>
      <c r="E1901" s="42" t="s">
        <v>439</v>
      </c>
      <c r="F1901" s="35" t="s">
        <v>739</v>
      </c>
      <c r="G1901" s="40" t="s">
        <v>208</v>
      </c>
      <c r="H1901" s="8">
        <f aca="true" t="shared" si="67" ref="H1901:H1952">H1900-B1901</f>
        <v>-1300</v>
      </c>
      <c r="I1901" s="30">
        <f aca="true" t="shared" si="68" ref="I1901:I1952">+B1901/M1901</f>
        <v>2.6804123711340204</v>
      </c>
      <c r="K1901" t="s">
        <v>701</v>
      </c>
      <c r="M1901" s="2">
        <v>485</v>
      </c>
    </row>
    <row r="1902" spans="2:13" ht="12.75">
      <c r="B1902" s="233">
        <v>1000</v>
      </c>
      <c r="C1902" s="42" t="s">
        <v>438</v>
      </c>
      <c r="D1902" s="20" t="s">
        <v>463</v>
      </c>
      <c r="E1902" s="42" t="s">
        <v>439</v>
      </c>
      <c r="F1902" s="35" t="s">
        <v>739</v>
      </c>
      <c r="G1902" s="45" t="s">
        <v>234</v>
      </c>
      <c r="H1902" s="8">
        <f t="shared" si="67"/>
        <v>-2300</v>
      </c>
      <c r="I1902" s="30">
        <f t="shared" si="68"/>
        <v>2.0618556701030926</v>
      </c>
      <c r="K1902" t="s">
        <v>701</v>
      </c>
      <c r="M1902" s="2">
        <v>485</v>
      </c>
    </row>
    <row r="1903" spans="2:13" ht="12.75">
      <c r="B1903" s="233">
        <v>1200</v>
      </c>
      <c r="C1903" s="42" t="s">
        <v>438</v>
      </c>
      <c r="D1903" s="20" t="s">
        <v>463</v>
      </c>
      <c r="E1903" s="42" t="s">
        <v>439</v>
      </c>
      <c r="F1903" s="35" t="s">
        <v>739</v>
      </c>
      <c r="G1903" s="39" t="s">
        <v>210</v>
      </c>
      <c r="H1903" s="8">
        <f t="shared" si="67"/>
        <v>-3500</v>
      </c>
      <c r="I1903" s="30">
        <f t="shared" si="68"/>
        <v>2.4742268041237114</v>
      </c>
      <c r="K1903" t="s">
        <v>701</v>
      </c>
      <c r="M1903" s="2">
        <v>485</v>
      </c>
    </row>
    <row r="1904" spans="1:13" ht="12.75">
      <c r="A1904" s="20"/>
      <c r="B1904" s="233">
        <v>1300</v>
      </c>
      <c r="C1904" s="42" t="s">
        <v>438</v>
      </c>
      <c r="D1904" s="20" t="s">
        <v>463</v>
      </c>
      <c r="E1904" s="42" t="s">
        <v>439</v>
      </c>
      <c r="F1904" s="35" t="s">
        <v>739</v>
      </c>
      <c r="G1904" s="39" t="s">
        <v>36</v>
      </c>
      <c r="H1904" s="8">
        <f t="shared" si="67"/>
        <v>-4800</v>
      </c>
      <c r="I1904" s="30">
        <f t="shared" si="68"/>
        <v>2.6804123711340204</v>
      </c>
      <c r="J1904" s="23"/>
      <c r="K1904" t="s">
        <v>701</v>
      </c>
      <c r="L1904" s="23"/>
      <c r="M1904" s="2">
        <v>485</v>
      </c>
    </row>
    <row r="1905" spans="2:13" ht="12.75">
      <c r="B1905" s="369">
        <v>800</v>
      </c>
      <c r="C1905" s="42" t="s">
        <v>438</v>
      </c>
      <c r="D1905" s="20" t="s">
        <v>463</v>
      </c>
      <c r="E1905" s="42" t="s">
        <v>439</v>
      </c>
      <c r="F1905" s="35" t="s">
        <v>739</v>
      </c>
      <c r="G1905" s="35" t="s">
        <v>38</v>
      </c>
      <c r="H1905" s="8">
        <f t="shared" si="67"/>
        <v>-5600</v>
      </c>
      <c r="I1905" s="30">
        <f t="shared" si="68"/>
        <v>1.6494845360824741</v>
      </c>
      <c r="K1905" t="s">
        <v>701</v>
      </c>
      <c r="M1905" s="2">
        <v>485</v>
      </c>
    </row>
    <row r="1906" spans="2:13" ht="12.75">
      <c r="B1906" s="369">
        <v>1600</v>
      </c>
      <c r="C1906" s="1" t="s">
        <v>438</v>
      </c>
      <c r="D1906" s="20" t="s">
        <v>463</v>
      </c>
      <c r="E1906" s="1" t="s">
        <v>439</v>
      </c>
      <c r="F1906" s="35" t="s">
        <v>739</v>
      </c>
      <c r="G1906" s="35" t="s">
        <v>50</v>
      </c>
      <c r="H1906" s="8">
        <f t="shared" si="67"/>
        <v>-7200</v>
      </c>
      <c r="I1906" s="30">
        <f t="shared" si="68"/>
        <v>3.2989690721649483</v>
      </c>
      <c r="K1906" t="s">
        <v>701</v>
      </c>
      <c r="M1906" s="2">
        <v>485</v>
      </c>
    </row>
    <row r="1907" spans="2:13" ht="12.75">
      <c r="B1907" s="369">
        <v>1200</v>
      </c>
      <c r="C1907" s="47" t="s">
        <v>438</v>
      </c>
      <c r="D1907" s="20" t="s">
        <v>463</v>
      </c>
      <c r="E1907" s="47" t="s">
        <v>439</v>
      </c>
      <c r="F1907" s="35" t="s">
        <v>739</v>
      </c>
      <c r="G1907" s="35" t="s">
        <v>66</v>
      </c>
      <c r="H1907" s="8">
        <f t="shared" si="67"/>
        <v>-8400</v>
      </c>
      <c r="I1907" s="30">
        <f t="shared" si="68"/>
        <v>2.4742268041237114</v>
      </c>
      <c r="J1907" s="46"/>
      <c r="K1907" t="s">
        <v>701</v>
      </c>
      <c r="L1907" s="46"/>
      <c r="M1907" s="2">
        <v>485</v>
      </c>
    </row>
    <row r="1908" spans="2:13" ht="12.75">
      <c r="B1908" s="369">
        <v>1000</v>
      </c>
      <c r="C1908" s="47" t="s">
        <v>438</v>
      </c>
      <c r="D1908" s="20" t="s">
        <v>463</v>
      </c>
      <c r="E1908" s="47" t="s">
        <v>439</v>
      </c>
      <c r="F1908" s="35" t="s">
        <v>739</v>
      </c>
      <c r="G1908" s="35" t="s">
        <v>235</v>
      </c>
      <c r="H1908" s="8">
        <f t="shared" si="67"/>
        <v>-9400</v>
      </c>
      <c r="I1908" s="30">
        <f t="shared" si="68"/>
        <v>2.0618556701030926</v>
      </c>
      <c r="K1908" t="s">
        <v>701</v>
      </c>
      <c r="M1908" s="2">
        <v>485</v>
      </c>
    </row>
    <row r="1909" spans="2:13" ht="12.75">
      <c r="B1909" s="369">
        <v>800</v>
      </c>
      <c r="C1909" s="47" t="s">
        <v>438</v>
      </c>
      <c r="D1909" s="20" t="s">
        <v>463</v>
      </c>
      <c r="E1909" s="47" t="s">
        <v>439</v>
      </c>
      <c r="F1909" s="35" t="s">
        <v>739</v>
      </c>
      <c r="G1909" s="35" t="s">
        <v>236</v>
      </c>
      <c r="H1909" s="8">
        <f t="shared" si="67"/>
        <v>-10200</v>
      </c>
      <c r="I1909" s="30">
        <f t="shared" si="68"/>
        <v>1.6494845360824741</v>
      </c>
      <c r="K1909" t="s">
        <v>701</v>
      </c>
      <c r="M1909" s="2">
        <v>485</v>
      </c>
    </row>
    <row r="1910" spans="2:13" ht="12.75">
      <c r="B1910" s="369">
        <v>1000</v>
      </c>
      <c r="C1910" s="47" t="s">
        <v>438</v>
      </c>
      <c r="D1910" s="20" t="s">
        <v>463</v>
      </c>
      <c r="E1910" s="47" t="s">
        <v>439</v>
      </c>
      <c r="F1910" s="35" t="s">
        <v>739</v>
      </c>
      <c r="G1910" s="35" t="s">
        <v>215</v>
      </c>
      <c r="H1910" s="8">
        <f t="shared" si="67"/>
        <v>-11200</v>
      </c>
      <c r="I1910" s="30">
        <f t="shared" si="68"/>
        <v>2.0618556701030926</v>
      </c>
      <c r="K1910" t="s">
        <v>701</v>
      </c>
      <c r="M1910" s="2">
        <v>485</v>
      </c>
    </row>
    <row r="1911" spans="2:13" ht="12.75">
      <c r="B1911" s="369">
        <v>1500</v>
      </c>
      <c r="C1911" s="47" t="s">
        <v>438</v>
      </c>
      <c r="D1911" s="20" t="s">
        <v>463</v>
      </c>
      <c r="E1911" s="47" t="s">
        <v>439</v>
      </c>
      <c r="F1911" s="35" t="s">
        <v>739</v>
      </c>
      <c r="G1911" s="35" t="s">
        <v>80</v>
      </c>
      <c r="H1911" s="8">
        <f t="shared" si="67"/>
        <v>-12700</v>
      </c>
      <c r="I1911" s="30">
        <f t="shared" si="68"/>
        <v>3.0927835051546393</v>
      </c>
      <c r="K1911" t="s">
        <v>701</v>
      </c>
      <c r="M1911" s="2">
        <v>485</v>
      </c>
    </row>
    <row r="1912" spans="2:13" ht="12.75">
      <c r="B1912" s="369">
        <v>1000</v>
      </c>
      <c r="C1912" s="47" t="s">
        <v>438</v>
      </c>
      <c r="D1912" s="20" t="s">
        <v>463</v>
      </c>
      <c r="E1912" s="47" t="s">
        <v>439</v>
      </c>
      <c r="F1912" s="35" t="s">
        <v>739</v>
      </c>
      <c r="G1912" s="35" t="s">
        <v>103</v>
      </c>
      <c r="H1912" s="8">
        <f t="shared" si="67"/>
        <v>-13700</v>
      </c>
      <c r="I1912" s="30">
        <f t="shared" si="68"/>
        <v>2.0618556701030926</v>
      </c>
      <c r="K1912" t="s">
        <v>701</v>
      </c>
      <c r="M1912" s="2">
        <v>485</v>
      </c>
    </row>
    <row r="1913" spans="2:13" ht="12.75">
      <c r="B1913" s="369">
        <v>1400</v>
      </c>
      <c r="C1913" s="47" t="s">
        <v>438</v>
      </c>
      <c r="D1913" s="20" t="s">
        <v>463</v>
      </c>
      <c r="E1913" s="47" t="s">
        <v>439</v>
      </c>
      <c r="F1913" s="35" t="s">
        <v>739</v>
      </c>
      <c r="G1913" s="35" t="s">
        <v>102</v>
      </c>
      <c r="H1913" s="8">
        <f t="shared" si="67"/>
        <v>-15100</v>
      </c>
      <c r="I1913" s="30">
        <f t="shared" si="68"/>
        <v>2.88659793814433</v>
      </c>
      <c r="K1913" t="s">
        <v>701</v>
      </c>
      <c r="M1913" s="2">
        <v>485</v>
      </c>
    </row>
    <row r="1914" spans="2:13" ht="12.75">
      <c r="B1914" s="369">
        <v>1000</v>
      </c>
      <c r="C1914" s="47" t="s">
        <v>438</v>
      </c>
      <c r="D1914" s="20" t="s">
        <v>463</v>
      </c>
      <c r="E1914" s="47" t="s">
        <v>439</v>
      </c>
      <c r="F1914" s="35" t="s">
        <v>739</v>
      </c>
      <c r="G1914" s="35" t="s">
        <v>123</v>
      </c>
      <c r="H1914" s="8">
        <f t="shared" si="67"/>
        <v>-16100</v>
      </c>
      <c r="I1914" s="30">
        <f t="shared" si="68"/>
        <v>2.0618556701030926</v>
      </c>
      <c r="K1914" t="s">
        <v>701</v>
      </c>
      <c r="M1914" s="2">
        <v>485</v>
      </c>
    </row>
    <row r="1915" spans="2:13" ht="12.75">
      <c r="B1915" s="369">
        <v>800</v>
      </c>
      <c r="C1915" s="47" t="s">
        <v>438</v>
      </c>
      <c r="D1915" s="20" t="s">
        <v>463</v>
      </c>
      <c r="E1915" s="47" t="s">
        <v>439</v>
      </c>
      <c r="F1915" s="35" t="s">
        <v>739</v>
      </c>
      <c r="G1915" s="35" t="s">
        <v>125</v>
      </c>
      <c r="H1915" s="8">
        <f t="shared" si="67"/>
        <v>-16900</v>
      </c>
      <c r="I1915" s="30">
        <f t="shared" si="68"/>
        <v>1.6494845360824741</v>
      </c>
      <c r="K1915" t="s">
        <v>701</v>
      </c>
      <c r="M1915" s="2">
        <v>485</v>
      </c>
    </row>
    <row r="1916" spans="2:13" ht="12.75">
      <c r="B1916" s="369">
        <v>2500</v>
      </c>
      <c r="C1916" s="1" t="s">
        <v>740</v>
      </c>
      <c r="D1916" s="20" t="s">
        <v>463</v>
      </c>
      <c r="E1916" s="1" t="s">
        <v>439</v>
      </c>
      <c r="F1916" s="35" t="s">
        <v>739</v>
      </c>
      <c r="G1916" s="35" t="s">
        <v>145</v>
      </c>
      <c r="H1916" s="8">
        <f t="shared" si="67"/>
        <v>-19400</v>
      </c>
      <c r="I1916" s="30">
        <f t="shared" si="68"/>
        <v>5.154639175257732</v>
      </c>
      <c r="K1916" t="s">
        <v>701</v>
      </c>
      <c r="M1916" s="2">
        <v>485</v>
      </c>
    </row>
    <row r="1917" spans="2:13" ht="12.75">
      <c r="B1917" s="369">
        <v>800</v>
      </c>
      <c r="C1917" s="1" t="s">
        <v>438</v>
      </c>
      <c r="D1917" s="20" t="s">
        <v>463</v>
      </c>
      <c r="E1917" s="1" t="s">
        <v>439</v>
      </c>
      <c r="F1917" s="35" t="s">
        <v>739</v>
      </c>
      <c r="G1917" s="35" t="s">
        <v>145</v>
      </c>
      <c r="H1917" s="8">
        <f t="shared" si="67"/>
        <v>-20200</v>
      </c>
      <c r="I1917" s="30">
        <f t="shared" si="68"/>
        <v>1.6494845360824741</v>
      </c>
      <c r="K1917" t="s">
        <v>701</v>
      </c>
      <c r="M1917" s="2">
        <v>485</v>
      </c>
    </row>
    <row r="1918" spans="2:13" ht="12.75">
      <c r="B1918" s="369">
        <v>1000</v>
      </c>
      <c r="C1918" s="1" t="s">
        <v>438</v>
      </c>
      <c r="D1918" s="20" t="s">
        <v>463</v>
      </c>
      <c r="E1918" s="1" t="s">
        <v>439</v>
      </c>
      <c r="F1918" s="35" t="s">
        <v>739</v>
      </c>
      <c r="G1918" s="35" t="s">
        <v>111</v>
      </c>
      <c r="H1918" s="8">
        <f t="shared" si="67"/>
        <v>-21200</v>
      </c>
      <c r="I1918" s="30">
        <f t="shared" si="68"/>
        <v>2.0618556701030926</v>
      </c>
      <c r="K1918" t="s">
        <v>701</v>
      </c>
      <c r="M1918" s="2">
        <v>485</v>
      </c>
    </row>
    <row r="1919" spans="2:13" ht="12.75">
      <c r="B1919" s="369">
        <v>1200</v>
      </c>
      <c r="C1919" s="1" t="s">
        <v>438</v>
      </c>
      <c r="D1919" s="20" t="s">
        <v>463</v>
      </c>
      <c r="E1919" s="1" t="s">
        <v>439</v>
      </c>
      <c r="F1919" s="35" t="s">
        <v>739</v>
      </c>
      <c r="G1919" s="35" t="s">
        <v>148</v>
      </c>
      <c r="H1919" s="8">
        <f t="shared" si="67"/>
        <v>-22400</v>
      </c>
      <c r="I1919" s="30">
        <f t="shared" si="68"/>
        <v>2.4742268041237114</v>
      </c>
      <c r="K1919" t="s">
        <v>701</v>
      </c>
      <c r="M1919" s="2">
        <v>485</v>
      </c>
    </row>
    <row r="1920" spans="2:13" ht="12.75">
      <c r="B1920" s="369">
        <v>2500</v>
      </c>
      <c r="C1920" s="1" t="s">
        <v>740</v>
      </c>
      <c r="D1920" s="20" t="s">
        <v>463</v>
      </c>
      <c r="E1920" s="1" t="s">
        <v>439</v>
      </c>
      <c r="F1920" s="35" t="s">
        <v>739</v>
      </c>
      <c r="G1920" s="35" t="s">
        <v>149</v>
      </c>
      <c r="H1920" s="8">
        <f t="shared" si="67"/>
        <v>-24900</v>
      </c>
      <c r="I1920" s="30">
        <f t="shared" si="68"/>
        <v>5.154639175257732</v>
      </c>
      <c r="K1920" t="s">
        <v>701</v>
      </c>
      <c r="M1920" s="2">
        <v>485</v>
      </c>
    </row>
    <row r="1921" spans="2:13" ht="12.75">
      <c r="B1921" s="369">
        <v>800</v>
      </c>
      <c r="C1921" s="1" t="s">
        <v>438</v>
      </c>
      <c r="D1921" s="20" t="s">
        <v>463</v>
      </c>
      <c r="E1921" s="1" t="s">
        <v>439</v>
      </c>
      <c r="F1921" s="35" t="s">
        <v>739</v>
      </c>
      <c r="G1921" s="35" t="s">
        <v>149</v>
      </c>
      <c r="H1921" s="8">
        <f t="shared" si="67"/>
        <v>-25700</v>
      </c>
      <c r="I1921" s="30">
        <f t="shared" si="68"/>
        <v>1.6494845360824741</v>
      </c>
      <c r="K1921" t="s">
        <v>701</v>
      </c>
      <c r="M1921" s="2">
        <v>485</v>
      </c>
    </row>
    <row r="1922" spans="2:13" ht="12.75">
      <c r="B1922" s="369">
        <v>1200</v>
      </c>
      <c r="C1922" s="1" t="s">
        <v>438</v>
      </c>
      <c r="D1922" s="20" t="s">
        <v>463</v>
      </c>
      <c r="E1922" s="1" t="s">
        <v>439</v>
      </c>
      <c r="F1922" s="35" t="s">
        <v>739</v>
      </c>
      <c r="G1922" s="35" t="s">
        <v>222</v>
      </c>
      <c r="H1922" s="8">
        <f t="shared" si="67"/>
        <v>-26900</v>
      </c>
      <c r="I1922" s="30">
        <f t="shared" si="68"/>
        <v>2.4742268041237114</v>
      </c>
      <c r="K1922" t="s">
        <v>701</v>
      </c>
      <c r="M1922" s="2">
        <v>485</v>
      </c>
    </row>
    <row r="1923" spans="2:13" ht="12.75">
      <c r="B1923" s="369">
        <v>1000</v>
      </c>
      <c r="C1923" s="1" t="s">
        <v>438</v>
      </c>
      <c r="D1923" s="20" t="s">
        <v>463</v>
      </c>
      <c r="E1923" s="1" t="s">
        <v>439</v>
      </c>
      <c r="F1923" s="35" t="s">
        <v>739</v>
      </c>
      <c r="G1923" s="35" t="s">
        <v>199</v>
      </c>
      <c r="H1923" s="8">
        <f t="shared" si="67"/>
        <v>-27900</v>
      </c>
      <c r="I1923" s="30">
        <f t="shared" si="68"/>
        <v>2.0618556701030926</v>
      </c>
      <c r="K1923" t="s">
        <v>701</v>
      </c>
      <c r="M1923" s="2">
        <v>485</v>
      </c>
    </row>
    <row r="1924" spans="2:13" ht="12.75">
      <c r="B1924" s="369">
        <v>800</v>
      </c>
      <c r="C1924" s="1" t="s">
        <v>438</v>
      </c>
      <c r="D1924" s="20" t="s">
        <v>463</v>
      </c>
      <c r="E1924" s="1" t="s">
        <v>439</v>
      </c>
      <c r="F1924" s="35" t="s">
        <v>739</v>
      </c>
      <c r="G1924" s="35" t="s">
        <v>193</v>
      </c>
      <c r="H1924" s="8">
        <f t="shared" si="67"/>
        <v>-28700</v>
      </c>
      <c r="I1924" s="30">
        <f t="shared" si="68"/>
        <v>1.6494845360824741</v>
      </c>
      <c r="K1924" t="s">
        <v>701</v>
      </c>
      <c r="M1924" s="2">
        <v>485</v>
      </c>
    </row>
    <row r="1925" spans="2:13" ht="12.75">
      <c r="B1925" s="233">
        <v>1700</v>
      </c>
      <c r="C1925" s="1" t="s">
        <v>52</v>
      </c>
      <c r="D1925" s="20" t="s">
        <v>26</v>
      </c>
      <c r="E1925" s="1" t="s">
        <v>741</v>
      </c>
      <c r="F1925" s="35" t="s">
        <v>742</v>
      </c>
      <c r="G1925" s="40" t="s">
        <v>208</v>
      </c>
      <c r="H1925" s="8">
        <f t="shared" si="67"/>
        <v>-30400</v>
      </c>
      <c r="I1925" s="30">
        <f t="shared" si="68"/>
        <v>3.5051546391752577</v>
      </c>
      <c r="K1925" t="s">
        <v>656</v>
      </c>
      <c r="M1925" s="2">
        <v>485</v>
      </c>
    </row>
    <row r="1926" spans="2:13" ht="12.75">
      <c r="B1926" s="233">
        <v>1750</v>
      </c>
      <c r="C1926" s="1" t="s">
        <v>52</v>
      </c>
      <c r="D1926" s="20" t="s">
        <v>26</v>
      </c>
      <c r="E1926" s="1" t="s">
        <v>741</v>
      </c>
      <c r="F1926" s="35" t="s">
        <v>742</v>
      </c>
      <c r="G1926" s="40" t="s">
        <v>234</v>
      </c>
      <c r="H1926" s="8">
        <f t="shared" si="67"/>
        <v>-32150</v>
      </c>
      <c r="I1926" s="30">
        <f t="shared" si="68"/>
        <v>3.6082474226804124</v>
      </c>
      <c r="K1926" t="s">
        <v>656</v>
      </c>
      <c r="M1926" s="2">
        <v>485</v>
      </c>
    </row>
    <row r="1927" spans="2:13" ht="12.75">
      <c r="B1927" s="233">
        <v>1600</v>
      </c>
      <c r="C1927" s="1" t="s">
        <v>52</v>
      </c>
      <c r="D1927" s="20" t="s">
        <v>26</v>
      </c>
      <c r="E1927" s="1" t="s">
        <v>741</v>
      </c>
      <c r="F1927" s="35" t="s">
        <v>742</v>
      </c>
      <c r="G1927" s="40" t="s">
        <v>210</v>
      </c>
      <c r="H1927" s="8">
        <f t="shared" si="67"/>
        <v>-33750</v>
      </c>
      <c r="I1927" s="30">
        <f t="shared" si="68"/>
        <v>3.2989690721649483</v>
      </c>
      <c r="K1927" t="s">
        <v>656</v>
      </c>
      <c r="M1927" s="2">
        <v>485</v>
      </c>
    </row>
    <row r="1928" spans="2:13" ht="12.75">
      <c r="B1928" s="233">
        <v>1800</v>
      </c>
      <c r="C1928" s="1" t="s">
        <v>52</v>
      </c>
      <c r="D1928" s="20" t="s">
        <v>26</v>
      </c>
      <c r="E1928" s="1" t="s">
        <v>741</v>
      </c>
      <c r="F1928" s="35" t="s">
        <v>742</v>
      </c>
      <c r="G1928" s="40" t="s">
        <v>36</v>
      </c>
      <c r="H1928" s="8">
        <f t="shared" si="67"/>
        <v>-35550</v>
      </c>
      <c r="I1928" s="30">
        <f t="shared" si="68"/>
        <v>3.711340206185567</v>
      </c>
      <c r="K1928" t="s">
        <v>656</v>
      </c>
      <c r="M1928" s="2">
        <v>485</v>
      </c>
    </row>
    <row r="1929" spans="2:13" ht="12.75">
      <c r="B1929" s="233">
        <v>1600</v>
      </c>
      <c r="C1929" s="1" t="s">
        <v>52</v>
      </c>
      <c r="D1929" s="20" t="s">
        <v>26</v>
      </c>
      <c r="E1929" s="1" t="s">
        <v>741</v>
      </c>
      <c r="F1929" s="35" t="s">
        <v>742</v>
      </c>
      <c r="G1929" s="40" t="s">
        <v>38</v>
      </c>
      <c r="H1929" s="8">
        <f t="shared" si="67"/>
        <v>-37150</v>
      </c>
      <c r="I1929" s="30">
        <f t="shared" si="68"/>
        <v>3.2989690721649483</v>
      </c>
      <c r="K1929" t="s">
        <v>656</v>
      </c>
      <c r="M1929" s="2">
        <v>485</v>
      </c>
    </row>
    <row r="1930" spans="2:13" ht="12.75">
      <c r="B1930" s="233">
        <v>1300</v>
      </c>
      <c r="C1930" s="1" t="s">
        <v>52</v>
      </c>
      <c r="D1930" s="20" t="s">
        <v>26</v>
      </c>
      <c r="E1930" s="1" t="s">
        <v>741</v>
      </c>
      <c r="F1930" s="35" t="s">
        <v>742</v>
      </c>
      <c r="G1930" s="40" t="s">
        <v>45</v>
      </c>
      <c r="H1930" s="8">
        <f t="shared" si="67"/>
        <v>-38450</v>
      </c>
      <c r="I1930" s="30">
        <f t="shared" si="68"/>
        <v>2.6804123711340204</v>
      </c>
      <c r="K1930" t="s">
        <v>656</v>
      </c>
      <c r="M1930" s="2">
        <v>485</v>
      </c>
    </row>
    <row r="1931" spans="2:13" ht="12.75">
      <c r="B1931" s="233">
        <v>1500</v>
      </c>
      <c r="C1931" s="1" t="s">
        <v>52</v>
      </c>
      <c r="D1931" s="20" t="s">
        <v>26</v>
      </c>
      <c r="E1931" s="1" t="s">
        <v>741</v>
      </c>
      <c r="F1931" s="35" t="s">
        <v>742</v>
      </c>
      <c r="G1931" s="40" t="s">
        <v>50</v>
      </c>
      <c r="H1931" s="8">
        <f t="shared" si="67"/>
        <v>-39950</v>
      </c>
      <c r="I1931" s="30">
        <f t="shared" si="68"/>
        <v>3.0927835051546393</v>
      </c>
      <c r="K1931" t="s">
        <v>656</v>
      </c>
      <c r="M1931" s="2">
        <v>485</v>
      </c>
    </row>
    <row r="1932" spans="2:13" ht="12.75">
      <c r="B1932" s="233">
        <v>1700</v>
      </c>
      <c r="C1932" s="1" t="s">
        <v>52</v>
      </c>
      <c r="D1932" s="20" t="s">
        <v>26</v>
      </c>
      <c r="E1932" s="1" t="s">
        <v>741</v>
      </c>
      <c r="F1932" s="35" t="s">
        <v>742</v>
      </c>
      <c r="G1932" s="40" t="s">
        <v>235</v>
      </c>
      <c r="H1932" s="8">
        <f t="shared" si="67"/>
        <v>-41650</v>
      </c>
      <c r="I1932" s="30">
        <f t="shared" si="68"/>
        <v>3.5051546391752577</v>
      </c>
      <c r="K1932" t="s">
        <v>656</v>
      </c>
      <c r="M1932" s="2">
        <v>485</v>
      </c>
    </row>
    <row r="1933" spans="2:13" ht="12.75">
      <c r="B1933" s="233">
        <v>1600</v>
      </c>
      <c r="C1933" s="1" t="s">
        <v>52</v>
      </c>
      <c r="D1933" s="20" t="s">
        <v>26</v>
      </c>
      <c r="E1933" s="1" t="s">
        <v>741</v>
      </c>
      <c r="F1933" s="35" t="s">
        <v>742</v>
      </c>
      <c r="G1933" s="40" t="s">
        <v>236</v>
      </c>
      <c r="H1933" s="8">
        <f t="shared" si="67"/>
        <v>-43250</v>
      </c>
      <c r="I1933" s="30">
        <f t="shared" si="68"/>
        <v>3.2989690721649483</v>
      </c>
      <c r="K1933" t="s">
        <v>656</v>
      </c>
      <c r="M1933" s="2">
        <v>485</v>
      </c>
    </row>
    <row r="1934" spans="2:13" ht="12.75">
      <c r="B1934" s="233">
        <v>1800</v>
      </c>
      <c r="C1934" s="1" t="s">
        <v>52</v>
      </c>
      <c r="D1934" s="20" t="s">
        <v>26</v>
      </c>
      <c r="E1934" s="1" t="s">
        <v>741</v>
      </c>
      <c r="F1934" s="35" t="s">
        <v>742</v>
      </c>
      <c r="G1934" s="40" t="s">
        <v>215</v>
      </c>
      <c r="H1934" s="8">
        <f t="shared" si="67"/>
        <v>-45050</v>
      </c>
      <c r="I1934" s="30">
        <f t="shared" si="68"/>
        <v>3.711340206185567</v>
      </c>
      <c r="K1934" t="s">
        <v>656</v>
      </c>
      <c r="M1934" s="2">
        <v>485</v>
      </c>
    </row>
    <row r="1935" spans="2:13" ht="12.75">
      <c r="B1935" s="233">
        <v>1200</v>
      </c>
      <c r="C1935" s="1" t="s">
        <v>52</v>
      </c>
      <c r="D1935" s="20" t="s">
        <v>26</v>
      </c>
      <c r="E1935" s="1" t="s">
        <v>741</v>
      </c>
      <c r="F1935" s="35" t="s">
        <v>742</v>
      </c>
      <c r="G1935" s="40" t="s">
        <v>76</v>
      </c>
      <c r="H1935" s="8">
        <f t="shared" si="67"/>
        <v>-46250</v>
      </c>
      <c r="I1935" s="30">
        <f t="shared" si="68"/>
        <v>2.4742268041237114</v>
      </c>
      <c r="K1935" t="s">
        <v>656</v>
      </c>
      <c r="M1935" s="2">
        <v>485</v>
      </c>
    </row>
    <row r="1936" spans="2:13" ht="12.75">
      <c r="B1936" s="233">
        <v>1500</v>
      </c>
      <c r="C1936" s="1" t="s">
        <v>52</v>
      </c>
      <c r="D1936" s="20" t="s">
        <v>26</v>
      </c>
      <c r="E1936" s="1" t="s">
        <v>741</v>
      </c>
      <c r="F1936" s="35" t="s">
        <v>742</v>
      </c>
      <c r="G1936" s="40" t="s">
        <v>80</v>
      </c>
      <c r="H1936" s="8">
        <f t="shared" si="67"/>
        <v>-47750</v>
      </c>
      <c r="I1936" s="30">
        <f t="shared" si="68"/>
        <v>3.0927835051546393</v>
      </c>
      <c r="K1936" t="s">
        <v>656</v>
      </c>
      <c r="M1936" s="2">
        <v>485</v>
      </c>
    </row>
    <row r="1937" spans="2:13" ht="12.75">
      <c r="B1937" s="233">
        <v>1550</v>
      </c>
      <c r="C1937" s="1" t="s">
        <v>52</v>
      </c>
      <c r="D1937" s="20" t="s">
        <v>26</v>
      </c>
      <c r="E1937" s="1" t="s">
        <v>741</v>
      </c>
      <c r="F1937" s="35" t="s">
        <v>742</v>
      </c>
      <c r="G1937" s="40" t="s">
        <v>103</v>
      </c>
      <c r="H1937" s="8">
        <f t="shared" si="67"/>
        <v>-49300</v>
      </c>
      <c r="I1937" s="30">
        <f t="shared" si="68"/>
        <v>3.195876288659794</v>
      </c>
      <c r="K1937" t="s">
        <v>656</v>
      </c>
      <c r="M1937" s="2">
        <v>485</v>
      </c>
    </row>
    <row r="1938" spans="2:13" ht="12.75">
      <c r="B1938" s="233">
        <v>1600</v>
      </c>
      <c r="C1938" s="1" t="s">
        <v>52</v>
      </c>
      <c r="D1938" s="20" t="s">
        <v>26</v>
      </c>
      <c r="E1938" s="1" t="s">
        <v>741</v>
      </c>
      <c r="F1938" s="35" t="s">
        <v>742</v>
      </c>
      <c r="G1938" s="40" t="s">
        <v>102</v>
      </c>
      <c r="H1938" s="8">
        <f t="shared" si="67"/>
        <v>-50900</v>
      </c>
      <c r="I1938" s="30">
        <f t="shared" si="68"/>
        <v>3.2989690721649483</v>
      </c>
      <c r="K1938" t="s">
        <v>656</v>
      </c>
      <c r="M1938" s="2">
        <v>485</v>
      </c>
    </row>
    <row r="1939" spans="2:13" ht="12.75">
      <c r="B1939" s="233">
        <v>1400</v>
      </c>
      <c r="C1939" s="1" t="s">
        <v>52</v>
      </c>
      <c r="D1939" s="20" t="s">
        <v>26</v>
      </c>
      <c r="E1939" s="1" t="s">
        <v>741</v>
      </c>
      <c r="F1939" s="35" t="s">
        <v>742</v>
      </c>
      <c r="G1939" s="40" t="s">
        <v>123</v>
      </c>
      <c r="H1939" s="8">
        <f t="shared" si="67"/>
        <v>-52300</v>
      </c>
      <c r="I1939" s="30">
        <f t="shared" si="68"/>
        <v>2.88659793814433</v>
      </c>
      <c r="K1939" t="s">
        <v>656</v>
      </c>
      <c r="M1939" s="2">
        <v>485</v>
      </c>
    </row>
    <row r="1940" spans="2:13" ht="12.75">
      <c r="B1940" s="233">
        <v>1700</v>
      </c>
      <c r="C1940" s="1" t="s">
        <v>52</v>
      </c>
      <c r="D1940" s="20" t="s">
        <v>26</v>
      </c>
      <c r="E1940" s="1" t="s">
        <v>741</v>
      </c>
      <c r="F1940" s="35" t="s">
        <v>742</v>
      </c>
      <c r="G1940" s="40" t="s">
        <v>125</v>
      </c>
      <c r="H1940" s="8">
        <f t="shared" si="67"/>
        <v>-54000</v>
      </c>
      <c r="I1940" s="30">
        <f t="shared" si="68"/>
        <v>3.5051546391752577</v>
      </c>
      <c r="K1940" t="s">
        <v>656</v>
      </c>
      <c r="M1940" s="2">
        <v>485</v>
      </c>
    </row>
    <row r="1941" spans="2:13" ht="12.75">
      <c r="B1941" s="233">
        <v>1300</v>
      </c>
      <c r="C1941" s="1" t="s">
        <v>52</v>
      </c>
      <c r="D1941" s="20" t="s">
        <v>26</v>
      </c>
      <c r="E1941" s="1" t="s">
        <v>741</v>
      </c>
      <c r="F1941" s="35" t="s">
        <v>742</v>
      </c>
      <c r="G1941" s="40" t="s">
        <v>127</v>
      </c>
      <c r="H1941" s="8">
        <f t="shared" si="67"/>
        <v>-55300</v>
      </c>
      <c r="I1941" s="30">
        <f t="shared" si="68"/>
        <v>2.6804123711340204</v>
      </c>
      <c r="K1941" t="s">
        <v>656</v>
      </c>
      <c r="M1941" s="2">
        <v>485</v>
      </c>
    </row>
    <row r="1942" spans="2:13" ht="12.75">
      <c r="B1942" s="233">
        <v>1800</v>
      </c>
      <c r="C1942" s="1" t="s">
        <v>52</v>
      </c>
      <c r="D1942" s="20" t="s">
        <v>26</v>
      </c>
      <c r="E1942" s="1" t="s">
        <v>741</v>
      </c>
      <c r="F1942" s="35" t="s">
        <v>742</v>
      </c>
      <c r="G1942" s="40" t="s">
        <v>145</v>
      </c>
      <c r="H1942" s="8">
        <f t="shared" si="67"/>
        <v>-57100</v>
      </c>
      <c r="I1942" s="30">
        <f t="shared" si="68"/>
        <v>3.711340206185567</v>
      </c>
      <c r="K1942" t="s">
        <v>656</v>
      </c>
      <c r="M1942" s="2">
        <v>485</v>
      </c>
    </row>
    <row r="1943" spans="2:13" ht="12.75">
      <c r="B1943" s="233">
        <v>1500</v>
      </c>
      <c r="C1943" s="1" t="s">
        <v>52</v>
      </c>
      <c r="D1943" s="20" t="s">
        <v>26</v>
      </c>
      <c r="E1943" s="1" t="s">
        <v>741</v>
      </c>
      <c r="F1943" s="35" t="s">
        <v>742</v>
      </c>
      <c r="G1943" s="40" t="s">
        <v>111</v>
      </c>
      <c r="H1943" s="8">
        <f t="shared" si="67"/>
        <v>-58600</v>
      </c>
      <c r="I1943" s="30">
        <f t="shared" si="68"/>
        <v>3.0927835051546393</v>
      </c>
      <c r="K1943" t="s">
        <v>656</v>
      </c>
      <c r="M1943" s="2">
        <v>485</v>
      </c>
    </row>
    <row r="1944" spans="2:13" ht="12.75">
      <c r="B1944" s="233">
        <v>1650</v>
      </c>
      <c r="C1944" s="1" t="s">
        <v>52</v>
      </c>
      <c r="D1944" s="20" t="s">
        <v>26</v>
      </c>
      <c r="E1944" s="1" t="s">
        <v>741</v>
      </c>
      <c r="F1944" s="35" t="s">
        <v>742</v>
      </c>
      <c r="G1944" s="40" t="s">
        <v>148</v>
      </c>
      <c r="H1944" s="8">
        <f t="shared" si="67"/>
        <v>-60250</v>
      </c>
      <c r="I1944" s="30">
        <f t="shared" si="68"/>
        <v>3.402061855670103</v>
      </c>
      <c r="K1944" t="s">
        <v>656</v>
      </c>
      <c r="M1944" s="2">
        <v>485</v>
      </c>
    </row>
    <row r="1945" spans="2:13" ht="12.75">
      <c r="B1945" s="233">
        <v>1800</v>
      </c>
      <c r="C1945" s="1" t="s">
        <v>52</v>
      </c>
      <c r="D1945" s="20" t="s">
        <v>26</v>
      </c>
      <c r="E1945" s="1" t="s">
        <v>741</v>
      </c>
      <c r="F1945" s="35" t="s">
        <v>742</v>
      </c>
      <c r="G1945" s="40" t="s">
        <v>149</v>
      </c>
      <c r="H1945" s="8">
        <f t="shared" si="67"/>
        <v>-62050</v>
      </c>
      <c r="I1945" s="30">
        <f t="shared" si="68"/>
        <v>3.711340206185567</v>
      </c>
      <c r="K1945" t="s">
        <v>656</v>
      </c>
      <c r="M1945" s="2">
        <v>485</v>
      </c>
    </row>
    <row r="1946" spans="2:13" ht="12.75">
      <c r="B1946" s="233">
        <v>1400</v>
      </c>
      <c r="C1946" s="1" t="s">
        <v>52</v>
      </c>
      <c r="D1946" s="20" t="s">
        <v>26</v>
      </c>
      <c r="E1946" s="1" t="s">
        <v>741</v>
      </c>
      <c r="F1946" s="35" t="s">
        <v>742</v>
      </c>
      <c r="G1946" s="40" t="s">
        <v>150</v>
      </c>
      <c r="H1946" s="8">
        <f t="shared" si="67"/>
        <v>-63450</v>
      </c>
      <c r="I1946" s="30">
        <f t="shared" si="68"/>
        <v>2.88659793814433</v>
      </c>
      <c r="K1946" t="s">
        <v>656</v>
      </c>
      <c r="M1946" s="2">
        <v>485</v>
      </c>
    </row>
    <row r="1947" spans="2:13" ht="12.75">
      <c r="B1947" s="233">
        <v>1200</v>
      </c>
      <c r="C1947" s="1" t="s">
        <v>52</v>
      </c>
      <c r="D1947" s="20" t="s">
        <v>26</v>
      </c>
      <c r="E1947" s="1" t="s">
        <v>741</v>
      </c>
      <c r="F1947" s="35" t="s">
        <v>742</v>
      </c>
      <c r="G1947" s="40" t="s">
        <v>151</v>
      </c>
      <c r="H1947" s="8">
        <f t="shared" si="67"/>
        <v>-64650</v>
      </c>
      <c r="I1947" s="30">
        <f t="shared" si="68"/>
        <v>2.4742268041237114</v>
      </c>
      <c r="K1947" t="s">
        <v>656</v>
      </c>
      <c r="M1947" s="2">
        <v>485</v>
      </c>
    </row>
    <row r="1948" spans="2:13" ht="12.75">
      <c r="B1948" s="233">
        <v>1600</v>
      </c>
      <c r="C1948" s="1" t="s">
        <v>52</v>
      </c>
      <c r="D1948" s="20" t="s">
        <v>26</v>
      </c>
      <c r="E1948" s="1" t="s">
        <v>741</v>
      </c>
      <c r="F1948" s="35" t="s">
        <v>742</v>
      </c>
      <c r="G1948" s="40" t="s">
        <v>230</v>
      </c>
      <c r="H1948" s="8">
        <f t="shared" si="67"/>
        <v>-66250</v>
      </c>
      <c r="I1948" s="30">
        <f t="shared" si="68"/>
        <v>3.2989690721649483</v>
      </c>
      <c r="K1948" t="s">
        <v>656</v>
      </c>
      <c r="M1948" s="2">
        <v>485</v>
      </c>
    </row>
    <row r="1949" spans="2:13" ht="12.75">
      <c r="B1949" s="233">
        <v>1700</v>
      </c>
      <c r="C1949" s="1" t="s">
        <v>52</v>
      </c>
      <c r="D1949" s="20" t="s">
        <v>26</v>
      </c>
      <c r="E1949" s="1" t="s">
        <v>741</v>
      </c>
      <c r="F1949" s="35" t="s">
        <v>742</v>
      </c>
      <c r="G1949" s="40" t="s">
        <v>199</v>
      </c>
      <c r="H1949" s="8">
        <f t="shared" si="67"/>
        <v>-67950</v>
      </c>
      <c r="I1949" s="30">
        <f t="shared" si="68"/>
        <v>3.5051546391752577</v>
      </c>
      <c r="K1949" t="s">
        <v>656</v>
      </c>
      <c r="M1949" s="2">
        <v>485</v>
      </c>
    </row>
    <row r="1950" spans="2:13" ht="12.75">
      <c r="B1950" s="233">
        <v>1900</v>
      </c>
      <c r="C1950" s="1" t="s">
        <v>52</v>
      </c>
      <c r="D1950" s="20" t="s">
        <v>26</v>
      </c>
      <c r="E1950" s="1" t="s">
        <v>741</v>
      </c>
      <c r="F1950" s="35" t="s">
        <v>742</v>
      </c>
      <c r="G1950" s="40" t="s">
        <v>193</v>
      </c>
      <c r="H1950" s="8">
        <f t="shared" si="67"/>
        <v>-69850</v>
      </c>
      <c r="I1950" s="30">
        <f t="shared" si="68"/>
        <v>3.917525773195876</v>
      </c>
      <c r="K1950" t="s">
        <v>656</v>
      </c>
      <c r="M1950" s="2">
        <v>485</v>
      </c>
    </row>
    <row r="1951" spans="1:13" s="88" customFormat="1" ht="12.75">
      <c r="A1951" s="19"/>
      <c r="B1951" s="368">
        <f>SUM(B1901:B1950)</f>
        <v>69850</v>
      </c>
      <c r="C1951" s="19"/>
      <c r="D1951" s="19"/>
      <c r="E1951" s="19" t="s">
        <v>439</v>
      </c>
      <c r="F1951" s="26"/>
      <c r="G1951" s="26"/>
      <c r="H1951" s="89">
        <v>0</v>
      </c>
      <c r="I1951" s="87">
        <f t="shared" si="68"/>
        <v>144.02061855670104</v>
      </c>
      <c r="M1951" s="2">
        <v>485</v>
      </c>
    </row>
    <row r="1952" spans="2:13" ht="12.75">
      <c r="B1952" s="50"/>
      <c r="H1952" s="8">
        <f t="shared" si="67"/>
        <v>0</v>
      </c>
      <c r="I1952" s="30">
        <f t="shared" si="68"/>
        <v>0</v>
      </c>
      <c r="M1952" s="2">
        <v>485</v>
      </c>
    </row>
    <row r="1953" spans="2:13" ht="12.75">
      <c r="B1953" s="50"/>
      <c r="H1953" s="8">
        <f>H1952-B1953</f>
        <v>0</v>
      </c>
      <c r="I1953" s="30">
        <f>+B1953/M1953</f>
        <v>0</v>
      </c>
      <c r="M1953" s="2">
        <v>485</v>
      </c>
    </row>
    <row r="1954" spans="2:13" ht="12.75">
      <c r="B1954" s="369">
        <v>5000</v>
      </c>
      <c r="C1954" s="1" t="s">
        <v>743</v>
      </c>
      <c r="D1954" s="20" t="s">
        <v>463</v>
      </c>
      <c r="E1954" s="1" t="s">
        <v>463</v>
      </c>
      <c r="F1954" s="35" t="s">
        <v>744</v>
      </c>
      <c r="G1954" s="35" t="s">
        <v>38</v>
      </c>
      <c r="H1954" s="8">
        <f aca="true" t="shared" si="69" ref="H1954:H1987">H1953-B1954</f>
        <v>-5000</v>
      </c>
      <c r="I1954" s="30">
        <f aca="true" t="shared" si="70" ref="I1954:I1987">+B1954/M1954</f>
        <v>10.309278350515465</v>
      </c>
      <c r="K1954" t="s">
        <v>701</v>
      </c>
      <c r="M1954" s="2">
        <v>485</v>
      </c>
    </row>
    <row r="1955" spans="2:13" ht="12.75">
      <c r="B1955" s="369">
        <v>5000</v>
      </c>
      <c r="C1955" s="1" t="s">
        <v>743</v>
      </c>
      <c r="D1955" s="20" t="s">
        <v>463</v>
      </c>
      <c r="E1955" s="1" t="s">
        <v>463</v>
      </c>
      <c r="F1955" s="35" t="s">
        <v>745</v>
      </c>
      <c r="G1955" s="35" t="s">
        <v>215</v>
      </c>
      <c r="H1955" s="8">
        <f t="shared" si="69"/>
        <v>-10000</v>
      </c>
      <c r="I1955" s="30">
        <f t="shared" si="70"/>
        <v>10.309278350515465</v>
      </c>
      <c r="K1955" t="s">
        <v>701</v>
      </c>
      <c r="M1955" s="2">
        <v>485</v>
      </c>
    </row>
    <row r="1956" spans="2:13" ht="12.75">
      <c r="B1956" s="369">
        <v>5000</v>
      </c>
      <c r="C1956" s="1" t="s">
        <v>743</v>
      </c>
      <c r="D1956" s="20" t="s">
        <v>463</v>
      </c>
      <c r="E1956" s="1" t="s">
        <v>463</v>
      </c>
      <c r="F1956" s="35" t="s">
        <v>746</v>
      </c>
      <c r="G1956" s="35" t="s">
        <v>125</v>
      </c>
      <c r="H1956" s="8">
        <f t="shared" si="69"/>
        <v>-15000</v>
      </c>
      <c r="I1956" s="30">
        <f t="shared" si="70"/>
        <v>10.309278350515465</v>
      </c>
      <c r="K1956" t="s">
        <v>701</v>
      </c>
      <c r="M1956" s="2">
        <v>485</v>
      </c>
    </row>
    <row r="1957" spans="2:13" ht="12.75">
      <c r="B1957" s="369">
        <v>85000</v>
      </c>
      <c r="C1957" s="20" t="s">
        <v>747</v>
      </c>
      <c r="D1957" s="20" t="s">
        <v>463</v>
      </c>
      <c r="E1957" s="1" t="s">
        <v>463</v>
      </c>
      <c r="F1957" s="134" t="s">
        <v>748</v>
      </c>
      <c r="G1957" s="35" t="s">
        <v>193</v>
      </c>
      <c r="H1957" s="8">
        <f>H1956-B1957</f>
        <v>-100000</v>
      </c>
      <c r="I1957" s="30">
        <f t="shared" si="70"/>
        <v>175.2577319587629</v>
      </c>
      <c r="K1957" t="s">
        <v>701</v>
      </c>
      <c r="M1957" s="2">
        <v>485</v>
      </c>
    </row>
    <row r="1958" spans="2:13" ht="12.75">
      <c r="B1958" s="369">
        <v>5000</v>
      </c>
      <c r="C1958" s="1" t="s">
        <v>743</v>
      </c>
      <c r="D1958" s="20" t="s">
        <v>463</v>
      </c>
      <c r="E1958" s="1" t="s">
        <v>463</v>
      </c>
      <c r="F1958" s="35" t="s">
        <v>749</v>
      </c>
      <c r="G1958" s="35" t="s">
        <v>149</v>
      </c>
      <c r="H1958" s="8">
        <f t="shared" si="69"/>
        <v>-105000</v>
      </c>
      <c r="I1958" s="30">
        <f t="shared" si="70"/>
        <v>10.309278350515465</v>
      </c>
      <c r="K1958" t="s">
        <v>701</v>
      </c>
      <c r="M1958" s="2">
        <v>485</v>
      </c>
    </row>
    <row r="1959" spans="2:13" ht="12.75">
      <c r="B1959" s="378">
        <v>2700</v>
      </c>
      <c r="C1959" s="20" t="s">
        <v>750</v>
      </c>
      <c r="D1959" s="20" t="s">
        <v>26</v>
      </c>
      <c r="E1959" s="44" t="s">
        <v>26</v>
      </c>
      <c r="F1959" s="35" t="s">
        <v>751</v>
      </c>
      <c r="G1959" s="45" t="s">
        <v>36</v>
      </c>
      <c r="H1959" s="8">
        <f t="shared" si="69"/>
        <v>-107700</v>
      </c>
      <c r="I1959" s="30">
        <f t="shared" si="70"/>
        <v>5.56701030927835</v>
      </c>
      <c r="K1959" t="s">
        <v>656</v>
      </c>
      <c r="M1959" s="2">
        <v>485</v>
      </c>
    </row>
    <row r="1960" spans="1:13" ht="12.75">
      <c r="A1960" s="20"/>
      <c r="B1960" s="233">
        <v>900</v>
      </c>
      <c r="C1960" s="20" t="s">
        <v>752</v>
      </c>
      <c r="D1960" s="20" t="s">
        <v>26</v>
      </c>
      <c r="E1960" s="20" t="s">
        <v>26</v>
      </c>
      <c r="F1960" s="35" t="s">
        <v>753</v>
      </c>
      <c r="G1960" s="39" t="s">
        <v>38</v>
      </c>
      <c r="H1960" s="8">
        <f t="shared" si="69"/>
        <v>-108600</v>
      </c>
      <c r="I1960" s="30">
        <f t="shared" si="70"/>
        <v>1.8556701030927836</v>
      </c>
      <c r="J1960" s="23"/>
      <c r="K1960" t="s">
        <v>656</v>
      </c>
      <c r="L1960" s="23"/>
      <c r="M1960" s="2">
        <v>485</v>
      </c>
    </row>
    <row r="1961" spans="2:13" ht="12.75">
      <c r="B1961" s="369">
        <v>2375</v>
      </c>
      <c r="C1961" s="20" t="s">
        <v>754</v>
      </c>
      <c r="D1961" s="20" t="s">
        <v>26</v>
      </c>
      <c r="E1961" s="1" t="s">
        <v>26</v>
      </c>
      <c r="F1961" s="35" t="s">
        <v>753</v>
      </c>
      <c r="G1961" s="39" t="s">
        <v>38</v>
      </c>
      <c r="H1961" s="8">
        <f t="shared" si="69"/>
        <v>-110975</v>
      </c>
      <c r="I1961" s="30">
        <f t="shared" si="70"/>
        <v>4.896907216494846</v>
      </c>
      <c r="K1961" t="s">
        <v>656</v>
      </c>
      <c r="M1961" s="2">
        <v>485</v>
      </c>
    </row>
    <row r="1962" spans="2:13" ht="12.75">
      <c r="B1962" s="369">
        <v>1000</v>
      </c>
      <c r="C1962" s="1" t="s">
        <v>755</v>
      </c>
      <c r="D1962" s="20" t="s">
        <v>26</v>
      </c>
      <c r="E1962" s="1" t="s">
        <v>26</v>
      </c>
      <c r="F1962" s="35" t="s">
        <v>753</v>
      </c>
      <c r="G1962" s="39" t="s">
        <v>38</v>
      </c>
      <c r="H1962" s="8">
        <f t="shared" si="69"/>
        <v>-111975</v>
      </c>
      <c r="I1962" s="30">
        <f t="shared" si="70"/>
        <v>2.0618556701030926</v>
      </c>
      <c r="K1962" t="s">
        <v>656</v>
      </c>
      <c r="M1962" s="2">
        <v>485</v>
      </c>
    </row>
    <row r="1963" spans="2:13" ht="12.75">
      <c r="B1963" s="228">
        <v>2500</v>
      </c>
      <c r="C1963" s="1" t="s">
        <v>750</v>
      </c>
      <c r="D1963" s="20" t="s">
        <v>26</v>
      </c>
      <c r="E1963" s="1" t="s">
        <v>26</v>
      </c>
      <c r="F1963" s="35" t="s">
        <v>756</v>
      </c>
      <c r="G1963" s="35" t="s">
        <v>125</v>
      </c>
      <c r="H1963" s="8">
        <f t="shared" si="69"/>
        <v>-114475</v>
      </c>
      <c r="I1963" s="30">
        <f t="shared" si="70"/>
        <v>5.154639175257732</v>
      </c>
      <c r="K1963" t="s">
        <v>656</v>
      </c>
      <c r="M1963" s="2">
        <v>485</v>
      </c>
    </row>
    <row r="1964" spans="2:13" ht="12.75">
      <c r="B1964" s="369">
        <v>1000</v>
      </c>
      <c r="C1964" s="1" t="s">
        <v>757</v>
      </c>
      <c r="D1964" s="20" t="s">
        <v>26</v>
      </c>
      <c r="E1964" s="1" t="s">
        <v>26</v>
      </c>
      <c r="F1964" s="35" t="s">
        <v>758</v>
      </c>
      <c r="G1964" s="35" t="s">
        <v>145</v>
      </c>
      <c r="H1964" s="8">
        <f t="shared" si="69"/>
        <v>-115475</v>
      </c>
      <c r="I1964" s="30">
        <f t="shared" si="70"/>
        <v>2.0618556701030926</v>
      </c>
      <c r="K1964" t="s">
        <v>656</v>
      </c>
      <c r="M1964" s="2">
        <v>485</v>
      </c>
    </row>
    <row r="1965" spans="2:13" ht="12.75">
      <c r="B1965" s="369">
        <v>1000</v>
      </c>
      <c r="C1965" s="1" t="s">
        <v>867</v>
      </c>
      <c r="D1965" s="20" t="s">
        <v>26</v>
      </c>
      <c r="E1965" s="1" t="s">
        <v>26</v>
      </c>
      <c r="F1965" s="35" t="s">
        <v>759</v>
      </c>
      <c r="G1965" s="35" t="s">
        <v>111</v>
      </c>
      <c r="H1965" s="8">
        <f t="shared" si="69"/>
        <v>-116475</v>
      </c>
      <c r="I1965" s="30">
        <f t="shared" si="70"/>
        <v>2.0618556701030926</v>
      </c>
      <c r="K1965" t="s">
        <v>656</v>
      </c>
      <c r="M1965" s="2">
        <v>485</v>
      </c>
    </row>
    <row r="1966" spans="2:13" ht="12.75">
      <c r="B1966" s="369">
        <v>2500</v>
      </c>
      <c r="C1966" s="1" t="s">
        <v>760</v>
      </c>
      <c r="D1966" s="20" t="s">
        <v>26</v>
      </c>
      <c r="E1966" s="1" t="s">
        <v>26</v>
      </c>
      <c r="F1966" s="35" t="s">
        <v>660</v>
      </c>
      <c r="G1966" s="35" t="s">
        <v>111</v>
      </c>
      <c r="H1966" s="8">
        <f t="shared" si="69"/>
        <v>-118975</v>
      </c>
      <c r="I1966" s="30">
        <f t="shared" si="70"/>
        <v>5.154639175257732</v>
      </c>
      <c r="K1966" t="s">
        <v>656</v>
      </c>
      <c r="M1966" s="2">
        <v>485</v>
      </c>
    </row>
    <row r="1967" spans="2:13" ht="12.75">
      <c r="B1967" s="369">
        <v>2375</v>
      </c>
      <c r="C1967" s="1" t="s">
        <v>754</v>
      </c>
      <c r="D1967" s="20" t="s">
        <v>26</v>
      </c>
      <c r="E1967" s="1" t="s">
        <v>26</v>
      </c>
      <c r="F1967" s="35" t="s">
        <v>761</v>
      </c>
      <c r="G1967" s="35" t="s">
        <v>149</v>
      </c>
      <c r="H1967" s="8">
        <f t="shared" si="69"/>
        <v>-121350</v>
      </c>
      <c r="I1967" s="30">
        <f t="shared" si="70"/>
        <v>4.896907216494846</v>
      </c>
      <c r="K1967" t="s">
        <v>656</v>
      </c>
      <c r="M1967" s="2">
        <v>485</v>
      </c>
    </row>
    <row r="1968" spans="2:13" ht="12.75">
      <c r="B1968" s="369">
        <v>850</v>
      </c>
      <c r="C1968" s="1" t="s">
        <v>870</v>
      </c>
      <c r="D1968" s="20" t="s">
        <v>26</v>
      </c>
      <c r="E1968" s="1" t="s">
        <v>26</v>
      </c>
      <c r="F1968" s="35" t="s">
        <v>761</v>
      </c>
      <c r="G1968" s="35" t="s">
        <v>149</v>
      </c>
      <c r="H1968" s="8">
        <f t="shared" si="69"/>
        <v>-122200</v>
      </c>
      <c r="I1968" s="30">
        <f t="shared" si="70"/>
        <v>1.7525773195876289</v>
      </c>
      <c r="K1968" t="s">
        <v>656</v>
      </c>
      <c r="M1968" s="2">
        <v>485</v>
      </c>
    </row>
    <row r="1969" spans="2:13" ht="12.75">
      <c r="B1969" s="369">
        <v>1000</v>
      </c>
      <c r="C1969" s="1" t="s">
        <v>752</v>
      </c>
      <c r="D1969" s="20" t="s">
        <v>26</v>
      </c>
      <c r="E1969" s="1" t="s">
        <v>26</v>
      </c>
      <c r="F1969" s="35" t="s">
        <v>762</v>
      </c>
      <c r="G1969" s="35" t="s">
        <v>150</v>
      </c>
      <c r="H1969" s="8">
        <f t="shared" si="69"/>
        <v>-123200</v>
      </c>
      <c r="I1969" s="30">
        <f t="shared" si="70"/>
        <v>2.0618556701030926</v>
      </c>
      <c r="K1969" t="s">
        <v>656</v>
      </c>
      <c r="M1969" s="2">
        <v>485</v>
      </c>
    </row>
    <row r="1970" spans="2:13" ht="12.75">
      <c r="B1970" s="369">
        <v>18000</v>
      </c>
      <c r="C1970" s="1" t="s">
        <v>868</v>
      </c>
      <c r="D1970" s="20" t="s">
        <v>26</v>
      </c>
      <c r="E1970" s="1" t="s">
        <v>26</v>
      </c>
      <c r="F1970" s="35" t="s">
        <v>763</v>
      </c>
      <c r="G1970" s="35" t="s">
        <v>193</v>
      </c>
      <c r="H1970" s="8">
        <f t="shared" si="69"/>
        <v>-141200</v>
      </c>
      <c r="I1970" s="30">
        <f t="shared" si="70"/>
        <v>37.11340206185567</v>
      </c>
      <c r="K1970" t="s">
        <v>656</v>
      </c>
      <c r="M1970" s="2">
        <v>485</v>
      </c>
    </row>
    <row r="1971" spans="2:13" ht="12.75">
      <c r="B1971" s="369">
        <v>1875</v>
      </c>
      <c r="C1971" s="1" t="s">
        <v>764</v>
      </c>
      <c r="D1971" s="20" t="s">
        <v>26</v>
      </c>
      <c r="E1971" s="1" t="s">
        <v>26</v>
      </c>
      <c r="F1971" s="35" t="s">
        <v>765</v>
      </c>
      <c r="G1971" s="35" t="s">
        <v>193</v>
      </c>
      <c r="H1971" s="8">
        <f t="shared" si="69"/>
        <v>-143075</v>
      </c>
      <c r="I1971" s="30">
        <f t="shared" si="70"/>
        <v>3.865979381443299</v>
      </c>
      <c r="K1971" t="s">
        <v>656</v>
      </c>
      <c r="M1971" s="2">
        <v>485</v>
      </c>
    </row>
    <row r="1972" spans="2:13" ht="12.75">
      <c r="B1972" s="369">
        <v>1250</v>
      </c>
      <c r="C1972" s="1" t="s">
        <v>766</v>
      </c>
      <c r="D1972" s="20" t="s">
        <v>26</v>
      </c>
      <c r="E1972" s="1" t="s">
        <v>26</v>
      </c>
      <c r="F1972" s="35" t="s">
        <v>765</v>
      </c>
      <c r="G1972" s="35" t="s">
        <v>193</v>
      </c>
      <c r="H1972" s="8">
        <f t="shared" si="69"/>
        <v>-144325</v>
      </c>
      <c r="I1972" s="30">
        <f t="shared" si="70"/>
        <v>2.577319587628866</v>
      </c>
      <c r="K1972" t="s">
        <v>656</v>
      </c>
      <c r="M1972" s="2">
        <v>485</v>
      </c>
    </row>
    <row r="1973" spans="2:13" ht="12.75">
      <c r="B1973" s="369">
        <v>625</v>
      </c>
      <c r="C1973" s="1" t="s">
        <v>767</v>
      </c>
      <c r="D1973" s="20" t="s">
        <v>26</v>
      </c>
      <c r="E1973" s="1" t="s">
        <v>26</v>
      </c>
      <c r="F1973" s="35" t="s">
        <v>765</v>
      </c>
      <c r="G1973" s="35" t="s">
        <v>193</v>
      </c>
      <c r="H1973" s="8">
        <f t="shared" si="69"/>
        <v>-144950</v>
      </c>
      <c r="I1973" s="30">
        <f t="shared" si="70"/>
        <v>1.288659793814433</v>
      </c>
      <c r="J1973" s="23"/>
      <c r="K1973" t="s">
        <v>656</v>
      </c>
      <c r="M1973" s="2">
        <v>485</v>
      </c>
    </row>
    <row r="1974" spans="2:13" ht="12.75">
      <c r="B1974" s="369">
        <v>15000</v>
      </c>
      <c r="C1974" s="1" t="s">
        <v>657</v>
      </c>
      <c r="D1974" s="20" t="s">
        <v>26</v>
      </c>
      <c r="E1974" s="1" t="s">
        <v>26</v>
      </c>
      <c r="F1974" s="35" t="s">
        <v>765</v>
      </c>
      <c r="G1974" s="35" t="s">
        <v>193</v>
      </c>
      <c r="H1974" s="8">
        <f t="shared" si="69"/>
        <v>-159950</v>
      </c>
      <c r="I1974" s="30">
        <f t="shared" si="70"/>
        <v>30.927835051546392</v>
      </c>
      <c r="K1974" t="s">
        <v>656</v>
      </c>
      <c r="M1974" s="2">
        <v>485</v>
      </c>
    </row>
    <row r="1975" spans="2:13" ht="12.75">
      <c r="B1975" s="369">
        <v>2000</v>
      </c>
      <c r="C1975" s="1" t="s">
        <v>768</v>
      </c>
      <c r="D1975" s="20" t="s">
        <v>26</v>
      </c>
      <c r="E1975" s="1" t="s">
        <v>26</v>
      </c>
      <c r="F1975" s="35" t="s">
        <v>765</v>
      </c>
      <c r="G1975" s="35" t="s">
        <v>193</v>
      </c>
      <c r="H1975" s="8">
        <f t="shared" si="69"/>
        <v>-161950</v>
      </c>
      <c r="I1975" s="30">
        <f t="shared" si="70"/>
        <v>4.123711340206185</v>
      </c>
      <c r="K1975" t="s">
        <v>656</v>
      </c>
      <c r="M1975" s="2">
        <v>485</v>
      </c>
    </row>
    <row r="1976" spans="2:13" ht="12.75">
      <c r="B1976" s="369">
        <v>3500</v>
      </c>
      <c r="C1976" s="1" t="s">
        <v>769</v>
      </c>
      <c r="D1976" s="20" t="s">
        <v>26</v>
      </c>
      <c r="E1976" s="1" t="s">
        <v>26</v>
      </c>
      <c r="F1976" s="35" t="s">
        <v>765</v>
      </c>
      <c r="G1976" s="35" t="s">
        <v>193</v>
      </c>
      <c r="H1976" s="8">
        <f t="shared" si="69"/>
        <v>-165450</v>
      </c>
      <c r="I1976" s="30">
        <f t="shared" si="70"/>
        <v>7.216494845360825</v>
      </c>
      <c r="K1976" t="s">
        <v>656</v>
      </c>
      <c r="M1976" s="2">
        <v>485</v>
      </c>
    </row>
    <row r="1977" spans="2:13" ht="12.75">
      <c r="B1977" s="369">
        <v>1500</v>
      </c>
      <c r="C1977" s="1" t="s">
        <v>770</v>
      </c>
      <c r="D1977" s="20" t="s">
        <v>26</v>
      </c>
      <c r="E1977" s="1" t="s">
        <v>26</v>
      </c>
      <c r="F1977" s="35" t="s">
        <v>765</v>
      </c>
      <c r="G1977" s="35" t="s">
        <v>193</v>
      </c>
      <c r="H1977" s="8">
        <f t="shared" si="69"/>
        <v>-166950</v>
      </c>
      <c r="I1977" s="30">
        <f t="shared" si="70"/>
        <v>3.0927835051546393</v>
      </c>
      <c r="K1977" t="s">
        <v>656</v>
      </c>
      <c r="M1977" s="2">
        <v>485</v>
      </c>
    </row>
    <row r="1978" spans="2:13" ht="12.75">
      <c r="B1978" s="369">
        <v>1800</v>
      </c>
      <c r="C1978" s="1" t="s">
        <v>869</v>
      </c>
      <c r="D1978" s="20" t="s">
        <v>26</v>
      </c>
      <c r="E1978" s="1" t="s">
        <v>26</v>
      </c>
      <c r="F1978" s="35" t="s">
        <v>765</v>
      </c>
      <c r="G1978" s="35" t="s">
        <v>193</v>
      </c>
      <c r="H1978" s="8">
        <f t="shared" si="69"/>
        <v>-168750</v>
      </c>
      <c r="I1978" s="30">
        <f t="shared" si="70"/>
        <v>3.711340206185567</v>
      </c>
      <c r="K1978" t="s">
        <v>656</v>
      </c>
      <c r="M1978" s="2">
        <v>485</v>
      </c>
    </row>
    <row r="1979" spans="2:13" ht="12.75">
      <c r="B1979" s="369">
        <v>3000</v>
      </c>
      <c r="C1979" s="1" t="s">
        <v>750</v>
      </c>
      <c r="D1979" s="20" t="s">
        <v>26</v>
      </c>
      <c r="E1979" s="1" t="s">
        <v>26</v>
      </c>
      <c r="F1979" s="134" t="s">
        <v>771</v>
      </c>
      <c r="G1979" s="35" t="s">
        <v>193</v>
      </c>
      <c r="H1979" s="8">
        <f t="shared" si="69"/>
        <v>-171750</v>
      </c>
      <c r="I1979" s="30">
        <f t="shared" si="70"/>
        <v>6.185567010309279</v>
      </c>
      <c r="K1979" t="s">
        <v>656</v>
      </c>
      <c r="M1979" s="2">
        <v>485</v>
      </c>
    </row>
    <row r="1980" spans="2:13" ht="12.75">
      <c r="B1980" s="369">
        <v>20000</v>
      </c>
      <c r="C1980" s="20" t="s">
        <v>772</v>
      </c>
      <c r="D1980" s="20" t="s">
        <v>463</v>
      </c>
      <c r="E1980" s="1" t="s">
        <v>463</v>
      </c>
      <c r="F1980" s="35" t="s">
        <v>773</v>
      </c>
      <c r="G1980" s="35" t="s">
        <v>125</v>
      </c>
      <c r="H1980" s="8">
        <f t="shared" si="69"/>
        <v>-191750</v>
      </c>
      <c r="I1980" s="30">
        <f t="shared" si="70"/>
        <v>41.23711340206186</v>
      </c>
      <c r="K1980" t="s">
        <v>525</v>
      </c>
      <c r="M1980" s="2">
        <v>485</v>
      </c>
    </row>
    <row r="1981" spans="2:13" ht="12.75">
      <c r="B1981" s="369">
        <v>6000</v>
      </c>
      <c r="C1981" s="20" t="s">
        <v>774</v>
      </c>
      <c r="D1981" s="20" t="s">
        <v>463</v>
      </c>
      <c r="E1981" s="1" t="s">
        <v>463</v>
      </c>
      <c r="F1981" s="35" t="s">
        <v>775</v>
      </c>
      <c r="G1981" s="35" t="s">
        <v>111</v>
      </c>
      <c r="H1981" s="8">
        <f t="shared" si="69"/>
        <v>-197750</v>
      </c>
      <c r="I1981" s="30">
        <f t="shared" si="70"/>
        <v>12.371134020618557</v>
      </c>
      <c r="K1981" t="s">
        <v>525</v>
      </c>
      <c r="M1981" s="2">
        <v>485</v>
      </c>
    </row>
    <row r="1982" spans="1:13" s="135" customFormat="1" ht="12.75">
      <c r="A1982" s="139"/>
      <c r="B1982" s="369">
        <v>3000</v>
      </c>
      <c r="C1982" s="132" t="s">
        <v>776</v>
      </c>
      <c r="D1982" s="44" t="s">
        <v>463</v>
      </c>
      <c r="E1982" s="132" t="s">
        <v>463</v>
      </c>
      <c r="F1982" s="142" t="s">
        <v>777</v>
      </c>
      <c r="G1982" s="134" t="s">
        <v>111</v>
      </c>
      <c r="H1982" s="133">
        <f t="shared" si="69"/>
        <v>-200750</v>
      </c>
      <c r="I1982" s="30">
        <f>+B1982/M1982</f>
        <v>6.185567010309279</v>
      </c>
      <c r="K1982" s="135" t="s">
        <v>525</v>
      </c>
      <c r="M1982" s="2">
        <v>485</v>
      </c>
    </row>
    <row r="1983" spans="2:13" ht="12.75">
      <c r="B1983" s="369">
        <v>1500</v>
      </c>
      <c r="C1983" s="1" t="s">
        <v>778</v>
      </c>
      <c r="D1983" s="20" t="s">
        <v>463</v>
      </c>
      <c r="E1983" s="1" t="s">
        <v>463</v>
      </c>
      <c r="F1983" s="35" t="s">
        <v>686</v>
      </c>
      <c r="G1983" s="35" t="s">
        <v>149</v>
      </c>
      <c r="H1983" s="8">
        <f t="shared" si="69"/>
        <v>-202250</v>
      </c>
      <c r="I1983" s="30">
        <f>+B1983/M1983</f>
        <v>3.0927835051546393</v>
      </c>
      <c r="K1983" t="s">
        <v>525</v>
      </c>
      <c r="M1983" s="2">
        <v>485</v>
      </c>
    </row>
    <row r="1984" spans="2:13" ht="12.75">
      <c r="B1984" s="369">
        <v>300</v>
      </c>
      <c r="C1984" s="1" t="s">
        <v>779</v>
      </c>
      <c r="D1984" s="20" t="s">
        <v>463</v>
      </c>
      <c r="E1984" s="1" t="s">
        <v>463</v>
      </c>
      <c r="F1984" s="35" t="s">
        <v>686</v>
      </c>
      <c r="G1984" s="35" t="s">
        <v>149</v>
      </c>
      <c r="H1984" s="8">
        <f t="shared" si="69"/>
        <v>-202550</v>
      </c>
      <c r="I1984" s="30">
        <f>+B1984/M1984</f>
        <v>0.6185567010309279</v>
      </c>
      <c r="K1984" t="s">
        <v>525</v>
      </c>
      <c r="M1984" s="2">
        <v>485</v>
      </c>
    </row>
    <row r="1985" spans="2:13" ht="12.75">
      <c r="B1985" s="369">
        <v>20000</v>
      </c>
      <c r="C1985" s="20" t="s">
        <v>772</v>
      </c>
      <c r="D1985" s="20" t="s">
        <v>463</v>
      </c>
      <c r="E1985" s="1" t="s">
        <v>463</v>
      </c>
      <c r="F1985" s="35" t="s">
        <v>780</v>
      </c>
      <c r="G1985" s="35" t="s">
        <v>151</v>
      </c>
      <c r="H1985" s="8">
        <f t="shared" si="69"/>
        <v>-222550</v>
      </c>
      <c r="I1985" s="30">
        <f>+B1985/M1985</f>
        <v>41.23711340206186</v>
      </c>
      <c r="K1985" t="s">
        <v>525</v>
      </c>
      <c r="M1985" s="2">
        <v>485</v>
      </c>
    </row>
    <row r="1986" spans="1:13" s="88" customFormat="1" ht="12.75">
      <c r="A1986" s="19"/>
      <c r="B1986" s="368">
        <f>SUM(B1954:B1985)</f>
        <v>222550</v>
      </c>
      <c r="C1986" s="19"/>
      <c r="D1986" s="19"/>
      <c r="E1986" s="19" t="s">
        <v>463</v>
      </c>
      <c r="F1986" s="26"/>
      <c r="G1986" s="26"/>
      <c r="H1986" s="89">
        <v>0</v>
      </c>
      <c r="I1986" s="87">
        <f t="shared" si="70"/>
        <v>458.8659793814433</v>
      </c>
      <c r="M1986" s="2">
        <v>485</v>
      </c>
    </row>
    <row r="1987" spans="2:13" ht="12.75">
      <c r="B1987" s="50"/>
      <c r="H1987" s="8">
        <f t="shared" si="69"/>
        <v>0</v>
      </c>
      <c r="I1987" s="30">
        <f t="shared" si="70"/>
        <v>0</v>
      </c>
      <c r="M1987" s="2">
        <v>485</v>
      </c>
    </row>
    <row r="1988" spans="2:13" ht="12.75">
      <c r="B1988" s="50"/>
      <c r="H1988" s="8">
        <f>H1987-B1988</f>
        <v>0</v>
      </c>
      <c r="I1988" s="30">
        <f>+B1988/M1988</f>
        <v>0</v>
      </c>
      <c r="M1988" s="2">
        <v>485</v>
      </c>
    </row>
    <row r="1989" spans="2:13" ht="12.75">
      <c r="B1989" s="233">
        <v>500</v>
      </c>
      <c r="C1989" s="42" t="s">
        <v>781</v>
      </c>
      <c r="D1989" s="20" t="s">
        <v>26</v>
      </c>
      <c r="E1989" s="42" t="s">
        <v>782</v>
      </c>
      <c r="F1989" s="35" t="s">
        <v>783</v>
      </c>
      <c r="G1989" s="40" t="s">
        <v>208</v>
      </c>
      <c r="H1989" s="8">
        <f aca="true" t="shared" si="71" ref="H1989:H2013">H1988-B1989</f>
        <v>-500</v>
      </c>
      <c r="I1989" s="30">
        <f aca="true" t="shared" si="72" ref="I1989:I2033">+B1989/M1989</f>
        <v>1.0309278350515463</v>
      </c>
      <c r="K1989" t="s">
        <v>656</v>
      </c>
      <c r="M1989" s="2">
        <v>485</v>
      </c>
    </row>
    <row r="1990" spans="2:13" ht="12.75">
      <c r="B1990" s="233">
        <v>800</v>
      </c>
      <c r="C1990" s="20" t="s">
        <v>781</v>
      </c>
      <c r="D1990" s="20" t="s">
        <v>26</v>
      </c>
      <c r="E1990" s="20" t="s">
        <v>782</v>
      </c>
      <c r="F1990" s="35" t="s">
        <v>784</v>
      </c>
      <c r="G1990" s="39" t="s">
        <v>36</v>
      </c>
      <c r="H1990" s="8">
        <f t="shared" si="71"/>
        <v>-1300</v>
      </c>
      <c r="I1990" s="30">
        <f t="shared" si="72"/>
        <v>1.6494845360824741</v>
      </c>
      <c r="K1990" t="s">
        <v>656</v>
      </c>
      <c r="M1990" s="2">
        <v>485</v>
      </c>
    </row>
    <row r="1991" spans="2:13" ht="12.75">
      <c r="B1991" s="369">
        <v>500</v>
      </c>
      <c r="C1991" s="1" t="s">
        <v>781</v>
      </c>
      <c r="D1991" s="20" t="s">
        <v>26</v>
      </c>
      <c r="E1991" s="1" t="s">
        <v>782</v>
      </c>
      <c r="F1991" s="35" t="s">
        <v>785</v>
      </c>
      <c r="G1991" s="35" t="s">
        <v>38</v>
      </c>
      <c r="H1991" s="8">
        <f t="shared" si="71"/>
        <v>-1800</v>
      </c>
      <c r="I1991" s="30">
        <f t="shared" si="72"/>
        <v>1.0309278350515463</v>
      </c>
      <c r="K1991" t="s">
        <v>656</v>
      </c>
      <c r="M1991" s="2">
        <v>485</v>
      </c>
    </row>
    <row r="1992" spans="2:13" ht="12.75">
      <c r="B1992" s="369">
        <v>2500</v>
      </c>
      <c r="C1992" s="1" t="s">
        <v>781</v>
      </c>
      <c r="D1992" s="20" t="s">
        <v>26</v>
      </c>
      <c r="E1992" s="1" t="s">
        <v>782</v>
      </c>
      <c r="F1992" s="35" t="s">
        <v>786</v>
      </c>
      <c r="G1992" s="35" t="s">
        <v>76</v>
      </c>
      <c r="H1992" s="8">
        <f t="shared" si="71"/>
        <v>-4300</v>
      </c>
      <c r="I1992" s="30">
        <f t="shared" si="72"/>
        <v>5.154639175257732</v>
      </c>
      <c r="K1992" t="s">
        <v>656</v>
      </c>
      <c r="M1992" s="2">
        <v>485</v>
      </c>
    </row>
    <row r="1993" spans="2:13" ht="12.75">
      <c r="B1993" s="369">
        <v>2000</v>
      </c>
      <c r="C1993" s="1" t="s">
        <v>781</v>
      </c>
      <c r="D1993" s="20" t="s">
        <v>26</v>
      </c>
      <c r="E1993" s="1" t="s">
        <v>782</v>
      </c>
      <c r="F1993" s="35" t="s">
        <v>787</v>
      </c>
      <c r="G1993" s="35" t="s">
        <v>80</v>
      </c>
      <c r="H1993" s="8">
        <f t="shared" si="71"/>
        <v>-6300</v>
      </c>
      <c r="I1993" s="30">
        <f t="shared" si="72"/>
        <v>4.123711340206185</v>
      </c>
      <c r="K1993" t="s">
        <v>656</v>
      </c>
      <c r="M1993" s="2">
        <v>485</v>
      </c>
    </row>
    <row r="1994" spans="2:13" ht="12.75">
      <c r="B1994" s="369">
        <v>500</v>
      </c>
      <c r="C1994" s="1" t="s">
        <v>781</v>
      </c>
      <c r="D1994" s="20" t="s">
        <v>26</v>
      </c>
      <c r="E1994" s="1" t="s">
        <v>782</v>
      </c>
      <c r="F1994" s="35" t="s">
        <v>788</v>
      </c>
      <c r="G1994" s="35" t="s">
        <v>80</v>
      </c>
      <c r="H1994" s="8">
        <f t="shared" si="71"/>
        <v>-6800</v>
      </c>
      <c r="I1994" s="30">
        <f t="shared" si="72"/>
        <v>1.0309278350515463</v>
      </c>
      <c r="K1994" t="s">
        <v>656</v>
      </c>
      <c r="M1994" s="2">
        <v>485</v>
      </c>
    </row>
    <row r="1995" spans="2:13" ht="12.75">
      <c r="B1995" s="369">
        <v>800</v>
      </c>
      <c r="C1995" s="1" t="s">
        <v>781</v>
      </c>
      <c r="D1995" s="20" t="s">
        <v>26</v>
      </c>
      <c r="E1995" s="1" t="s">
        <v>782</v>
      </c>
      <c r="F1995" s="35" t="s">
        <v>789</v>
      </c>
      <c r="G1995" s="35" t="s">
        <v>80</v>
      </c>
      <c r="H1995" s="8">
        <f t="shared" si="71"/>
        <v>-7600</v>
      </c>
      <c r="I1995" s="30">
        <f t="shared" si="72"/>
        <v>1.6494845360824741</v>
      </c>
      <c r="K1995" t="s">
        <v>656</v>
      </c>
      <c r="M1995" s="2">
        <v>485</v>
      </c>
    </row>
    <row r="1996" spans="2:13" ht="12.75">
      <c r="B1996" s="369">
        <v>800</v>
      </c>
      <c r="C1996" s="1" t="s">
        <v>781</v>
      </c>
      <c r="D1996" s="20" t="s">
        <v>26</v>
      </c>
      <c r="E1996" s="1" t="s">
        <v>782</v>
      </c>
      <c r="F1996" s="35" t="s">
        <v>790</v>
      </c>
      <c r="G1996" s="35" t="s">
        <v>102</v>
      </c>
      <c r="H1996" s="8">
        <f t="shared" si="71"/>
        <v>-8400</v>
      </c>
      <c r="I1996" s="30">
        <f t="shared" si="72"/>
        <v>1.6494845360824741</v>
      </c>
      <c r="K1996" t="s">
        <v>656</v>
      </c>
      <c r="M1996" s="2">
        <v>485</v>
      </c>
    </row>
    <row r="1997" spans="2:13" ht="12.75">
      <c r="B1997" s="369">
        <v>500</v>
      </c>
      <c r="C1997" s="1" t="s">
        <v>781</v>
      </c>
      <c r="D1997" s="20" t="s">
        <v>26</v>
      </c>
      <c r="E1997" s="1" t="s">
        <v>782</v>
      </c>
      <c r="F1997" s="35" t="s">
        <v>791</v>
      </c>
      <c r="G1997" s="35" t="s">
        <v>102</v>
      </c>
      <c r="H1997" s="8">
        <f t="shared" si="71"/>
        <v>-8900</v>
      </c>
      <c r="I1997" s="30">
        <f t="shared" si="72"/>
        <v>1.0309278350515463</v>
      </c>
      <c r="K1997" t="s">
        <v>656</v>
      </c>
      <c r="M1997" s="2">
        <v>485</v>
      </c>
    </row>
    <row r="1998" spans="2:13" ht="12.75">
      <c r="B1998" s="369">
        <v>1000</v>
      </c>
      <c r="C1998" s="1" t="s">
        <v>781</v>
      </c>
      <c r="D1998" s="20" t="s">
        <v>26</v>
      </c>
      <c r="E1998" s="1" t="s">
        <v>782</v>
      </c>
      <c r="F1998" s="35" t="s">
        <v>792</v>
      </c>
      <c r="G1998" s="35" t="s">
        <v>102</v>
      </c>
      <c r="H1998" s="8">
        <f t="shared" si="71"/>
        <v>-9900</v>
      </c>
      <c r="I1998" s="30">
        <f t="shared" si="72"/>
        <v>2.0618556701030926</v>
      </c>
      <c r="K1998" t="s">
        <v>656</v>
      </c>
      <c r="M1998" s="2">
        <v>485</v>
      </c>
    </row>
    <row r="1999" spans="2:13" ht="12.75">
      <c r="B1999" s="369">
        <v>2800</v>
      </c>
      <c r="C1999" s="1" t="s">
        <v>781</v>
      </c>
      <c r="D1999" s="20" t="s">
        <v>26</v>
      </c>
      <c r="E1999" s="1" t="s">
        <v>782</v>
      </c>
      <c r="F1999" s="35" t="s">
        <v>793</v>
      </c>
      <c r="G1999" s="35" t="s">
        <v>125</v>
      </c>
      <c r="H1999" s="8">
        <f t="shared" si="71"/>
        <v>-12700</v>
      </c>
      <c r="I1999" s="30">
        <f t="shared" si="72"/>
        <v>5.77319587628866</v>
      </c>
      <c r="K1999" t="s">
        <v>656</v>
      </c>
      <c r="M1999" s="2">
        <v>485</v>
      </c>
    </row>
    <row r="2000" spans="2:13" ht="12.75">
      <c r="B2000" s="369">
        <v>1000</v>
      </c>
      <c r="C2000" s="1" t="s">
        <v>781</v>
      </c>
      <c r="D2000" s="20" t="s">
        <v>26</v>
      </c>
      <c r="E2000" s="1" t="s">
        <v>782</v>
      </c>
      <c r="F2000" s="35" t="s">
        <v>794</v>
      </c>
      <c r="G2000" s="35" t="s">
        <v>125</v>
      </c>
      <c r="H2000" s="8">
        <f t="shared" si="71"/>
        <v>-13700</v>
      </c>
      <c r="I2000" s="30">
        <f t="shared" si="72"/>
        <v>2.0618556701030926</v>
      </c>
      <c r="K2000" t="s">
        <v>656</v>
      </c>
      <c r="M2000" s="2">
        <v>485</v>
      </c>
    </row>
    <row r="2001" spans="2:13" ht="12.75">
      <c r="B2001" s="369">
        <v>800</v>
      </c>
      <c r="C2001" s="1" t="s">
        <v>781</v>
      </c>
      <c r="D2001" s="20" t="s">
        <v>26</v>
      </c>
      <c r="E2001" s="1" t="s">
        <v>782</v>
      </c>
      <c r="F2001" s="35" t="s">
        <v>795</v>
      </c>
      <c r="G2001" s="35" t="s">
        <v>127</v>
      </c>
      <c r="H2001" s="8">
        <f t="shared" si="71"/>
        <v>-14500</v>
      </c>
      <c r="I2001" s="30">
        <f t="shared" si="72"/>
        <v>1.6494845360824741</v>
      </c>
      <c r="K2001" t="s">
        <v>656</v>
      </c>
      <c r="M2001" s="2">
        <v>485</v>
      </c>
    </row>
    <row r="2002" spans="2:13" ht="12.75">
      <c r="B2002" s="369">
        <v>1000</v>
      </c>
      <c r="C2002" s="1" t="s">
        <v>781</v>
      </c>
      <c r="D2002" s="20" t="s">
        <v>26</v>
      </c>
      <c r="E2002" s="1" t="s">
        <v>782</v>
      </c>
      <c r="F2002" s="35" t="s">
        <v>796</v>
      </c>
      <c r="G2002" s="35" t="s">
        <v>145</v>
      </c>
      <c r="H2002" s="8">
        <f t="shared" si="71"/>
        <v>-15500</v>
      </c>
      <c r="I2002" s="30">
        <f t="shared" si="72"/>
        <v>2.0618556701030926</v>
      </c>
      <c r="K2002" t="s">
        <v>656</v>
      </c>
      <c r="M2002" s="2">
        <v>485</v>
      </c>
    </row>
    <row r="2003" spans="2:13" ht="12.75">
      <c r="B2003" s="369">
        <v>800</v>
      </c>
      <c r="C2003" s="1" t="s">
        <v>781</v>
      </c>
      <c r="D2003" s="20" t="s">
        <v>26</v>
      </c>
      <c r="E2003" s="1" t="s">
        <v>782</v>
      </c>
      <c r="F2003" s="35" t="s">
        <v>797</v>
      </c>
      <c r="G2003" s="35" t="s">
        <v>148</v>
      </c>
      <c r="H2003" s="8">
        <f t="shared" si="71"/>
        <v>-16300</v>
      </c>
      <c r="I2003" s="30">
        <f t="shared" si="72"/>
        <v>1.6494845360824741</v>
      </c>
      <c r="K2003" t="s">
        <v>656</v>
      </c>
      <c r="M2003" s="2">
        <v>485</v>
      </c>
    </row>
    <row r="2004" spans="2:13" ht="12.75">
      <c r="B2004" s="369">
        <v>800</v>
      </c>
      <c r="C2004" s="1" t="s">
        <v>781</v>
      </c>
      <c r="D2004" s="20" t="s">
        <v>26</v>
      </c>
      <c r="E2004" s="1" t="s">
        <v>782</v>
      </c>
      <c r="F2004" s="35" t="s">
        <v>798</v>
      </c>
      <c r="G2004" s="35" t="s">
        <v>148</v>
      </c>
      <c r="H2004" s="8">
        <f t="shared" si="71"/>
        <v>-17100</v>
      </c>
      <c r="I2004" s="30">
        <f t="shared" si="72"/>
        <v>1.6494845360824741</v>
      </c>
      <c r="K2004" t="s">
        <v>656</v>
      </c>
      <c r="M2004" s="2">
        <v>485</v>
      </c>
    </row>
    <row r="2005" spans="2:13" ht="12.75">
      <c r="B2005" s="369">
        <v>500</v>
      </c>
      <c r="C2005" s="1" t="s">
        <v>781</v>
      </c>
      <c r="D2005" s="20" t="s">
        <v>26</v>
      </c>
      <c r="E2005" s="1" t="s">
        <v>782</v>
      </c>
      <c r="F2005" s="35" t="s">
        <v>799</v>
      </c>
      <c r="G2005" s="35" t="s">
        <v>148</v>
      </c>
      <c r="H2005" s="8">
        <f t="shared" si="71"/>
        <v>-17600</v>
      </c>
      <c r="I2005" s="30">
        <f t="shared" si="72"/>
        <v>1.0309278350515463</v>
      </c>
      <c r="K2005" t="s">
        <v>656</v>
      </c>
      <c r="M2005" s="2">
        <v>485</v>
      </c>
    </row>
    <row r="2006" spans="2:13" ht="12.75">
      <c r="B2006" s="369">
        <v>800</v>
      </c>
      <c r="C2006" s="1" t="s">
        <v>781</v>
      </c>
      <c r="D2006" s="20" t="s">
        <v>26</v>
      </c>
      <c r="E2006" s="1" t="s">
        <v>782</v>
      </c>
      <c r="F2006" s="35" t="s">
        <v>800</v>
      </c>
      <c r="G2006" s="35" t="s">
        <v>149</v>
      </c>
      <c r="H2006" s="8">
        <f t="shared" si="71"/>
        <v>-18400</v>
      </c>
      <c r="I2006" s="30">
        <f t="shared" si="72"/>
        <v>1.6494845360824741</v>
      </c>
      <c r="K2006" t="s">
        <v>656</v>
      </c>
      <c r="M2006" s="2">
        <v>485</v>
      </c>
    </row>
    <row r="2007" spans="2:13" ht="12.75">
      <c r="B2007" s="369">
        <v>500</v>
      </c>
      <c r="C2007" s="1" t="s">
        <v>781</v>
      </c>
      <c r="D2007" s="20" t="s">
        <v>26</v>
      </c>
      <c r="E2007" s="1" t="s">
        <v>782</v>
      </c>
      <c r="F2007" s="35" t="s">
        <v>801</v>
      </c>
      <c r="G2007" s="35" t="s">
        <v>150</v>
      </c>
      <c r="H2007" s="8">
        <f t="shared" si="71"/>
        <v>-18900</v>
      </c>
      <c r="I2007" s="30">
        <f t="shared" si="72"/>
        <v>1.0309278350515463</v>
      </c>
      <c r="K2007" t="s">
        <v>656</v>
      </c>
      <c r="M2007" s="2">
        <v>485</v>
      </c>
    </row>
    <row r="2008" spans="2:13" ht="12.75">
      <c r="B2008" s="369">
        <v>1000</v>
      </c>
      <c r="C2008" s="1" t="s">
        <v>781</v>
      </c>
      <c r="D2008" s="20" t="s">
        <v>26</v>
      </c>
      <c r="E2008" s="1" t="s">
        <v>782</v>
      </c>
      <c r="F2008" s="35" t="s">
        <v>802</v>
      </c>
      <c r="G2008" s="35" t="s">
        <v>199</v>
      </c>
      <c r="H2008" s="8">
        <f t="shared" si="71"/>
        <v>-19900</v>
      </c>
      <c r="I2008" s="30">
        <f t="shared" si="72"/>
        <v>2.0618556701030926</v>
      </c>
      <c r="K2008" t="s">
        <v>656</v>
      </c>
      <c r="M2008" s="2">
        <v>485</v>
      </c>
    </row>
    <row r="2009" spans="1:13" s="23" customFormat="1" ht="12.75">
      <c r="A2009" s="20"/>
      <c r="B2009" s="233">
        <v>16695</v>
      </c>
      <c r="C2009" s="20" t="s">
        <v>781</v>
      </c>
      <c r="D2009" s="20" t="s">
        <v>26</v>
      </c>
      <c r="E2009" s="20" t="s">
        <v>803</v>
      </c>
      <c r="F2009" s="39" t="s">
        <v>804</v>
      </c>
      <c r="G2009" s="39" t="s">
        <v>199</v>
      </c>
      <c r="H2009" s="38">
        <f t="shared" si="71"/>
        <v>-36595</v>
      </c>
      <c r="I2009" s="92">
        <f t="shared" si="72"/>
        <v>34.422680412371136</v>
      </c>
      <c r="K2009" s="23" t="s">
        <v>656</v>
      </c>
      <c r="M2009" s="2">
        <v>485</v>
      </c>
    </row>
    <row r="2010" spans="2:13" ht="12.75">
      <c r="B2010" s="369">
        <v>16695</v>
      </c>
      <c r="C2010" s="1" t="s">
        <v>781</v>
      </c>
      <c r="D2010" s="20" t="s">
        <v>26</v>
      </c>
      <c r="E2010" s="1" t="s">
        <v>803</v>
      </c>
      <c r="F2010" s="35" t="s">
        <v>805</v>
      </c>
      <c r="G2010" s="35" t="s">
        <v>193</v>
      </c>
      <c r="H2010" s="8">
        <f t="shared" si="71"/>
        <v>-53290</v>
      </c>
      <c r="I2010" s="30">
        <f t="shared" si="72"/>
        <v>34.422680412371136</v>
      </c>
      <c r="K2010" t="s">
        <v>656</v>
      </c>
      <c r="M2010" s="2">
        <v>485</v>
      </c>
    </row>
    <row r="2011" spans="1:13" s="88" customFormat="1" ht="12.75">
      <c r="A2011" s="19"/>
      <c r="B2011" s="368">
        <f>SUM(B1989:B2010)</f>
        <v>53290</v>
      </c>
      <c r="C2011" s="19" t="s">
        <v>781</v>
      </c>
      <c r="D2011" s="19"/>
      <c r="E2011" s="19"/>
      <c r="F2011" s="26"/>
      <c r="G2011" s="26"/>
      <c r="H2011" s="89">
        <v>0</v>
      </c>
      <c r="I2011" s="87">
        <f t="shared" si="72"/>
        <v>109.87628865979381</v>
      </c>
      <c r="M2011" s="2">
        <v>485</v>
      </c>
    </row>
    <row r="2012" spans="2:13" ht="12.75">
      <c r="B2012" s="50"/>
      <c r="H2012" s="8">
        <f t="shared" si="71"/>
        <v>0</v>
      </c>
      <c r="I2012" s="30">
        <f t="shared" si="72"/>
        <v>0</v>
      </c>
      <c r="M2012" s="2">
        <v>485</v>
      </c>
    </row>
    <row r="2013" spans="2:13" ht="12.75">
      <c r="B2013" s="50"/>
      <c r="H2013" s="8">
        <f t="shared" si="71"/>
        <v>0</v>
      </c>
      <c r="I2013" s="30">
        <f t="shared" si="72"/>
        <v>0</v>
      </c>
      <c r="M2013" s="2">
        <v>485</v>
      </c>
    </row>
    <row r="2014" spans="1:13" ht="12.75">
      <c r="A2014" s="20"/>
      <c r="B2014" s="378">
        <v>4399</v>
      </c>
      <c r="C2014" s="20" t="s">
        <v>806</v>
      </c>
      <c r="D2014" s="20" t="s">
        <v>463</v>
      </c>
      <c r="E2014" s="20" t="s">
        <v>807</v>
      </c>
      <c r="F2014" s="99" t="s">
        <v>238</v>
      </c>
      <c r="G2014" s="40" t="s">
        <v>193</v>
      </c>
      <c r="H2014" s="8">
        <f>H2013-B2014</f>
        <v>-4399</v>
      </c>
      <c r="I2014" s="30">
        <f t="shared" si="72"/>
        <v>9.070103092783505</v>
      </c>
      <c r="J2014" s="23"/>
      <c r="K2014" s="23"/>
      <c r="L2014" s="23"/>
      <c r="M2014" s="2">
        <v>485</v>
      </c>
    </row>
    <row r="2015" spans="1:13" ht="12.75">
      <c r="A2015" s="20"/>
      <c r="B2015" s="378">
        <v>5963</v>
      </c>
      <c r="C2015" s="20" t="s">
        <v>806</v>
      </c>
      <c r="D2015" s="20" t="s">
        <v>463</v>
      </c>
      <c r="E2015" s="20" t="s">
        <v>808</v>
      </c>
      <c r="F2015" s="99" t="s">
        <v>238</v>
      </c>
      <c r="G2015" s="40" t="s">
        <v>193</v>
      </c>
      <c r="H2015" s="8">
        <f>H2014-B2015</f>
        <v>-10362</v>
      </c>
      <c r="I2015" s="30">
        <f t="shared" si="72"/>
        <v>12.294845360824743</v>
      </c>
      <c r="J2015" s="23"/>
      <c r="K2015" s="23"/>
      <c r="L2015" s="23"/>
      <c r="M2015" s="2">
        <v>485</v>
      </c>
    </row>
    <row r="2016" spans="1:14" ht="12.75">
      <c r="A2016" s="19"/>
      <c r="B2016" s="379">
        <f>SUM(B2014:B2015)</f>
        <v>10362</v>
      </c>
      <c r="C2016" s="19" t="s">
        <v>806</v>
      </c>
      <c r="D2016" s="19"/>
      <c r="E2016" s="19"/>
      <c r="F2016" s="157"/>
      <c r="G2016" s="26"/>
      <c r="H2016" s="89">
        <v>0</v>
      </c>
      <c r="I2016" s="87">
        <f>+B2016/M2016</f>
        <v>21.364948453608246</v>
      </c>
      <c r="J2016" s="88"/>
      <c r="K2016" s="88"/>
      <c r="L2016" s="88"/>
      <c r="M2016" s="2">
        <v>485</v>
      </c>
      <c r="N2016" s="48"/>
    </row>
    <row r="2017" spans="2:14" ht="12.75">
      <c r="B2017" s="50"/>
      <c r="F2017" s="54"/>
      <c r="H2017" s="8">
        <f>H2016-B2017</f>
        <v>0</v>
      </c>
      <c r="I2017" s="92">
        <f>+B2017/M2017</f>
        <v>0</v>
      </c>
      <c r="M2017" s="2">
        <v>485</v>
      </c>
      <c r="N2017" s="48"/>
    </row>
    <row r="2018" spans="1:13" s="88" customFormat="1" ht="12.75">
      <c r="A2018" s="1"/>
      <c r="B2018" s="50"/>
      <c r="C2018" s="1"/>
      <c r="D2018" s="1"/>
      <c r="E2018" s="1"/>
      <c r="F2018" s="54"/>
      <c r="G2018" s="35"/>
      <c r="H2018" s="8">
        <f>H2017-B2018</f>
        <v>0</v>
      </c>
      <c r="I2018" s="30">
        <f>+B2018/M2018</f>
        <v>0</v>
      </c>
      <c r="J2018"/>
      <c r="K2018"/>
      <c r="L2018"/>
      <c r="M2018" s="2">
        <v>485</v>
      </c>
    </row>
    <row r="2019" spans="1:13" s="88" customFormat="1" ht="12.75">
      <c r="A2019" s="1"/>
      <c r="B2019" s="50"/>
      <c r="C2019" s="1"/>
      <c r="D2019" s="1"/>
      <c r="E2019" s="1"/>
      <c r="F2019" s="54"/>
      <c r="G2019" s="35"/>
      <c r="H2019" s="8"/>
      <c r="I2019" s="30">
        <f>+B2019/M2019</f>
        <v>0</v>
      </c>
      <c r="J2019"/>
      <c r="K2019"/>
      <c r="L2019"/>
      <c r="M2019" s="2">
        <v>485</v>
      </c>
    </row>
    <row r="2020" spans="2:14" ht="12.75">
      <c r="B2020" s="371">
        <v>200000</v>
      </c>
      <c r="C2020" s="47" t="s">
        <v>857</v>
      </c>
      <c r="D2020" s="20" t="s">
        <v>463</v>
      </c>
      <c r="E2020" s="47" t="s">
        <v>810</v>
      </c>
      <c r="F2020" s="54" t="s">
        <v>858</v>
      </c>
      <c r="G2020" s="35" t="s">
        <v>125</v>
      </c>
      <c r="H2020" s="8">
        <f>H2017-B2020</f>
        <v>-200000</v>
      </c>
      <c r="I2020" s="30">
        <f>+B2020/M2020</f>
        <v>412.37113402061857</v>
      </c>
      <c r="J2020" s="46"/>
      <c r="K2020" t="s">
        <v>701</v>
      </c>
      <c r="L2020" s="46"/>
      <c r="M2020" s="2">
        <v>485</v>
      </c>
      <c r="N2020" s="48"/>
    </row>
    <row r="2021" spans="2:14" ht="12.75">
      <c r="B2021" s="371">
        <v>200000</v>
      </c>
      <c r="C2021" s="47" t="s">
        <v>857</v>
      </c>
      <c r="D2021" s="20" t="s">
        <v>463</v>
      </c>
      <c r="E2021" s="47" t="s">
        <v>810</v>
      </c>
      <c r="F2021" s="54" t="s">
        <v>859</v>
      </c>
      <c r="G2021" s="35" t="s">
        <v>125</v>
      </c>
      <c r="H2021" s="8">
        <f>H2018-B2021</f>
        <v>-200000</v>
      </c>
      <c r="I2021" s="30">
        <f t="shared" si="72"/>
        <v>412.37113402061857</v>
      </c>
      <c r="J2021" s="46"/>
      <c r="K2021" t="s">
        <v>701</v>
      </c>
      <c r="L2021" s="46"/>
      <c r="M2021" s="2">
        <v>485</v>
      </c>
      <c r="N2021" s="48"/>
    </row>
    <row r="2022" spans="1:13" s="23" customFormat="1" ht="12.75">
      <c r="A2022" s="20"/>
      <c r="B2022" s="378">
        <v>45849</v>
      </c>
      <c r="C2022" s="20" t="s">
        <v>809</v>
      </c>
      <c r="D2022" s="20" t="s">
        <v>463</v>
      </c>
      <c r="E2022" s="20" t="s">
        <v>810</v>
      </c>
      <c r="F2022" s="54" t="s">
        <v>811</v>
      </c>
      <c r="G2022" s="39" t="s">
        <v>236</v>
      </c>
      <c r="H2022" s="8">
        <v>-61049</v>
      </c>
      <c r="I2022" s="30">
        <v>91.698</v>
      </c>
      <c r="K2022" t="s">
        <v>701</v>
      </c>
      <c r="M2022" s="2">
        <v>485</v>
      </c>
    </row>
    <row r="2023" spans="1:13" s="23" customFormat="1" ht="12.75">
      <c r="A2023" s="20"/>
      <c r="B2023" s="378">
        <v>6306</v>
      </c>
      <c r="C2023" s="20" t="s">
        <v>812</v>
      </c>
      <c r="D2023" s="20" t="s">
        <v>463</v>
      </c>
      <c r="E2023" s="20" t="s">
        <v>810</v>
      </c>
      <c r="F2023" s="54" t="s">
        <v>813</v>
      </c>
      <c r="G2023" s="39" t="s">
        <v>215</v>
      </c>
      <c r="H2023" s="8">
        <v>-73355</v>
      </c>
      <c r="I2023" s="30">
        <v>12.612</v>
      </c>
      <c r="K2023" t="s">
        <v>701</v>
      </c>
      <c r="M2023" s="2">
        <v>485</v>
      </c>
    </row>
    <row r="2024" spans="1:13" ht="12.75">
      <c r="A2024" s="19"/>
      <c r="B2024" s="81">
        <f>SUM(B2020:B2023)</f>
        <v>452155</v>
      </c>
      <c r="C2024" s="19"/>
      <c r="D2024" s="19"/>
      <c r="E2024" s="19" t="s">
        <v>810</v>
      </c>
      <c r="F2024" s="90"/>
      <c r="G2024" s="26"/>
      <c r="H2024" s="89">
        <v>0</v>
      </c>
      <c r="I2024" s="87">
        <f>+B2024/M2024</f>
        <v>932.2783505154639</v>
      </c>
      <c r="J2024" s="88"/>
      <c r="K2024" s="88"/>
      <c r="L2024" s="88"/>
      <c r="M2024" s="2">
        <v>485</v>
      </c>
    </row>
    <row r="2025" spans="1:13" s="23" customFormat="1" ht="12.75">
      <c r="A2025" s="20"/>
      <c r="B2025" s="41"/>
      <c r="C2025" s="20"/>
      <c r="D2025" s="20"/>
      <c r="E2025" s="20"/>
      <c r="F2025" s="91"/>
      <c r="G2025" s="39"/>
      <c r="H2025" s="38"/>
      <c r="I2025" s="92"/>
      <c r="M2025" s="49"/>
    </row>
    <row r="2026" spans="2:13" ht="12.75">
      <c r="B2026" s="50"/>
      <c r="F2026" s="54"/>
      <c r="H2026" s="8">
        <f>H2024-B2026</f>
        <v>0</v>
      </c>
      <c r="I2026" s="30">
        <f t="shared" si="72"/>
        <v>0</v>
      </c>
      <c r="M2026" s="2">
        <v>485</v>
      </c>
    </row>
    <row r="2027" spans="2:13" ht="12.75">
      <c r="B2027" s="50"/>
      <c r="F2027" s="54"/>
      <c r="I2027" s="30"/>
      <c r="M2027" s="2"/>
    </row>
    <row r="2028" spans="2:13" ht="12.75">
      <c r="B2028" s="293">
        <v>100000</v>
      </c>
      <c r="C2028" s="47" t="s">
        <v>880</v>
      </c>
      <c r="D2028" s="20" t="s">
        <v>463</v>
      </c>
      <c r="E2028" s="47" t="s">
        <v>881</v>
      </c>
      <c r="F2028" s="35" t="s">
        <v>882</v>
      </c>
      <c r="G2028" s="35" t="s">
        <v>102</v>
      </c>
      <c r="H2028" s="8">
        <f>H2024-B2028</f>
        <v>-100000</v>
      </c>
      <c r="I2028" s="30">
        <f t="shared" si="72"/>
        <v>200</v>
      </c>
      <c r="K2028" t="s">
        <v>701</v>
      </c>
      <c r="M2028" s="49">
        <v>500</v>
      </c>
    </row>
    <row r="2029" spans="1:13" s="88" customFormat="1" ht="12.75">
      <c r="A2029" s="19"/>
      <c r="B2029" s="300">
        <f>SUM(B2028)</f>
        <v>100000</v>
      </c>
      <c r="C2029" s="19"/>
      <c r="D2029" s="19"/>
      <c r="E2029" s="437" t="s">
        <v>881</v>
      </c>
      <c r="F2029" s="90"/>
      <c r="G2029" s="26"/>
      <c r="H2029" s="89">
        <f>H2024-B2029</f>
        <v>-100000</v>
      </c>
      <c r="I2029" s="87">
        <f t="shared" si="72"/>
        <v>206.18556701030928</v>
      </c>
      <c r="M2029" s="438">
        <v>485</v>
      </c>
    </row>
    <row r="2030" spans="2:13" ht="12.75">
      <c r="B2030" s="50"/>
      <c r="F2030" s="54"/>
      <c r="H2030" s="8">
        <f>H2026-B2030</f>
        <v>0</v>
      </c>
      <c r="I2030" s="30"/>
      <c r="M2030" s="2"/>
    </row>
    <row r="2031" spans="1:13" ht="12.75">
      <c r="A2031" s="20"/>
      <c r="B2031" s="233">
        <v>200000</v>
      </c>
      <c r="C2031" s="1" t="s">
        <v>701</v>
      </c>
      <c r="D2031" s="1" t="s">
        <v>26</v>
      </c>
      <c r="F2031" s="68" t="s">
        <v>238</v>
      </c>
      <c r="G2031" s="40" t="s">
        <v>495</v>
      </c>
      <c r="H2031" s="8">
        <f>H2030-B2031</f>
        <v>-200000</v>
      </c>
      <c r="I2031" s="30">
        <f t="shared" si="72"/>
        <v>412.37113402061857</v>
      </c>
      <c r="M2031" s="2">
        <v>485</v>
      </c>
    </row>
    <row r="2032" spans="1:13" ht="12.75">
      <c r="A2032" s="20"/>
      <c r="B2032" s="233">
        <v>25900</v>
      </c>
      <c r="C2032" s="1" t="s">
        <v>701</v>
      </c>
      <c r="D2032" s="1" t="s">
        <v>26</v>
      </c>
      <c r="E2032" s="1" t="s">
        <v>239</v>
      </c>
      <c r="F2032" s="68"/>
      <c r="G2032" s="40" t="s">
        <v>495</v>
      </c>
      <c r="H2032" s="131">
        <f>H2031-B2032</f>
        <v>-225900</v>
      </c>
      <c r="I2032" s="30">
        <f t="shared" si="72"/>
        <v>53.402061855670105</v>
      </c>
      <c r="M2032" s="2">
        <v>485</v>
      </c>
    </row>
    <row r="2033" spans="1:13" ht="12.75">
      <c r="A2033" s="20"/>
      <c r="B2033" s="233">
        <v>140000</v>
      </c>
      <c r="C2033" s="1" t="s">
        <v>717</v>
      </c>
      <c r="D2033" s="1" t="s">
        <v>26</v>
      </c>
      <c r="F2033" s="68" t="s">
        <v>238</v>
      </c>
      <c r="G2033" s="40" t="s">
        <v>495</v>
      </c>
      <c r="H2033" s="131">
        <f>H2032-B2033</f>
        <v>-365900</v>
      </c>
      <c r="I2033" s="30">
        <f t="shared" si="72"/>
        <v>288.659793814433</v>
      </c>
      <c r="M2033" s="2">
        <v>485</v>
      </c>
    </row>
    <row r="2034" spans="1:13" ht="12.75">
      <c r="A2034" s="19"/>
      <c r="B2034" s="368">
        <f>SUM(B2031:B2033)</f>
        <v>365900</v>
      </c>
      <c r="C2034" s="19" t="s">
        <v>622</v>
      </c>
      <c r="D2034" s="19"/>
      <c r="E2034" s="19"/>
      <c r="F2034" s="157"/>
      <c r="G2034" s="26"/>
      <c r="H2034" s="158">
        <v>0</v>
      </c>
      <c r="I2034" s="87">
        <f>+B2034/M2034</f>
        <v>754.4329896907217</v>
      </c>
      <c r="J2034" s="88"/>
      <c r="K2034" s="88"/>
      <c r="L2034" s="88"/>
      <c r="M2034" s="2">
        <v>485</v>
      </c>
    </row>
    <row r="2035" spans="2:13" ht="12.75">
      <c r="B2035" s="50"/>
      <c r="H2035" s="8">
        <f>H2034-B2035</f>
        <v>0</v>
      </c>
      <c r="I2035" s="30">
        <f>+B2035/M2035</f>
        <v>0</v>
      </c>
      <c r="M2035" s="2">
        <v>485</v>
      </c>
    </row>
    <row r="2036" spans="2:13" ht="12.75">
      <c r="B2036" s="50"/>
      <c r="H2036" s="8">
        <f>H2035-B2036</f>
        <v>0</v>
      </c>
      <c r="I2036" s="30">
        <f>+B2036/M2036</f>
        <v>0</v>
      </c>
      <c r="M2036" s="2">
        <v>485</v>
      </c>
    </row>
    <row r="2037" spans="2:13" ht="12.75">
      <c r="B2037" s="50"/>
      <c r="H2037" s="8">
        <f>H2036-B2037</f>
        <v>0</v>
      </c>
      <c r="I2037" s="30">
        <f>+B2037/M2037</f>
        <v>0</v>
      </c>
      <c r="M2037" s="2">
        <v>485</v>
      </c>
    </row>
    <row r="2038" spans="2:13" ht="12.75">
      <c r="B2038" s="50"/>
      <c r="H2038" s="8">
        <f>H2037-B2038</f>
        <v>0</v>
      </c>
      <c r="I2038" s="30">
        <f>+B2038/M2038</f>
        <v>0</v>
      </c>
      <c r="M2038" s="2">
        <v>485</v>
      </c>
    </row>
    <row r="2039" spans="1:13" s="171" customFormat="1" ht="13.5" thickBot="1">
      <c r="A2039" s="72"/>
      <c r="B2039" s="70">
        <f>+B20</f>
        <v>7175913</v>
      </c>
      <c r="C2039" s="79" t="s">
        <v>814</v>
      </c>
      <c r="D2039" s="72"/>
      <c r="E2039" s="69"/>
      <c r="F2039" s="105"/>
      <c r="G2039" s="106"/>
      <c r="H2039" s="159"/>
      <c r="I2039" s="160"/>
      <c r="J2039" s="169"/>
      <c r="K2039" s="170">
        <v>485</v>
      </c>
      <c r="L2039" s="77"/>
      <c r="M2039" s="2">
        <v>485</v>
      </c>
    </row>
    <row r="2040" spans="1:13" s="171" customFormat="1" ht="12.75">
      <c r="A2040" s="1"/>
      <c r="B2040" s="41"/>
      <c r="C2040" s="20"/>
      <c r="D2040" s="20"/>
      <c r="E2040" s="44"/>
      <c r="F2040" s="68"/>
      <c r="G2040" s="45"/>
      <c r="H2040" s="8"/>
      <c r="I2040" s="30"/>
      <c r="J2040" s="30"/>
      <c r="K2040" s="49">
        <v>485</v>
      </c>
      <c r="L2040"/>
      <c r="M2040" s="2">
        <v>485</v>
      </c>
    </row>
    <row r="2041" spans="1:13" s="171" customFormat="1" ht="12.75">
      <c r="A2041" s="20"/>
      <c r="B2041" s="172" t="s">
        <v>815</v>
      </c>
      <c r="C2041" s="173" t="s">
        <v>816</v>
      </c>
      <c r="D2041" s="173"/>
      <c r="E2041" s="173"/>
      <c r="F2041" s="174"/>
      <c r="G2041" s="175"/>
      <c r="H2041" s="176"/>
      <c r="I2041" s="177" t="s">
        <v>16</v>
      </c>
      <c r="J2041" s="178"/>
      <c r="K2041" s="49">
        <v>485</v>
      </c>
      <c r="L2041"/>
      <c r="M2041" s="2">
        <v>485</v>
      </c>
    </row>
    <row r="2042" spans="1:13" s="88" customFormat="1" ht="12.75">
      <c r="A2042" s="179"/>
      <c r="B2042" s="180">
        <f>+B2034+B2011+B1951+B1898+B1824+B1815+B1503+B1497+B1404+B1400+B1389+B1342+B1316+B1191+B1147+B1141+B2021+B2020+B1423+B1986-B1963-B1959+B1623+B1618</f>
        <v>4313110</v>
      </c>
      <c r="C2042" s="181" t="s">
        <v>817</v>
      </c>
      <c r="D2042" s="181" t="s">
        <v>818</v>
      </c>
      <c r="E2042" s="181" t="s">
        <v>819</v>
      </c>
      <c r="F2042" s="174"/>
      <c r="G2042" s="182"/>
      <c r="H2042" s="176">
        <f>H2041-B2042</f>
        <v>-4313110</v>
      </c>
      <c r="I2042" s="177">
        <f aca="true" t="shared" si="73" ref="I2042:I2049">+B2042/M2042</f>
        <v>8893.01030927835</v>
      </c>
      <c r="J2042" s="178"/>
      <c r="K2042" s="49">
        <v>485</v>
      </c>
      <c r="L2042"/>
      <c r="M2042" s="2">
        <v>485</v>
      </c>
    </row>
    <row r="2043" spans="1:13" s="190" customFormat="1" ht="12.75">
      <c r="A2043" s="183"/>
      <c r="B2043" s="184">
        <f>+B2023+B2022+B2016+B1963+B1959</f>
        <v>67717</v>
      </c>
      <c r="C2043" s="185" t="s">
        <v>820</v>
      </c>
      <c r="D2043" s="185" t="s">
        <v>818</v>
      </c>
      <c r="E2043" s="185" t="s">
        <v>819</v>
      </c>
      <c r="F2043" s="186"/>
      <c r="G2043" s="187"/>
      <c r="H2043" s="176">
        <f>H2042-B2043</f>
        <v>-4380827</v>
      </c>
      <c r="I2043" s="188">
        <f t="shared" si="73"/>
        <v>139.62268041237112</v>
      </c>
      <c r="J2043" s="189"/>
      <c r="K2043" s="49">
        <v>485</v>
      </c>
      <c r="L2043"/>
      <c r="M2043" s="2">
        <v>485</v>
      </c>
    </row>
    <row r="2044" spans="1:13" s="198" customFormat="1" ht="12.75">
      <c r="A2044" s="191"/>
      <c r="B2044" s="192">
        <f>+B994+B23</f>
        <v>1236465</v>
      </c>
      <c r="C2044" s="193" t="s">
        <v>821</v>
      </c>
      <c r="D2044" s="193" t="s">
        <v>818</v>
      </c>
      <c r="E2044" s="193" t="s">
        <v>819</v>
      </c>
      <c r="F2044" s="194"/>
      <c r="G2044" s="195"/>
      <c r="H2044" s="196">
        <f>H2042-B2044</f>
        <v>-5549575</v>
      </c>
      <c r="I2044" s="188">
        <f t="shared" si="73"/>
        <v>2549.4123711340208</v>
      </c>
      <c r="J2044" s="197"/>
      <c r="K2044" s="49">
        <v>485</v>
      </c>
      <c r="L2044"/>
      <c r="M2044" s="2">
        <v>485</v>
      </c>
    </row>
    <row r="2045" spans="1:13" s="405" customFormat="1" ht="12.75">
      <c r="A2045" s="396"/>
      <c r="B2045" s="397">
        <v>0</v>
      </c>
      <c r="C2045" s="398" t="s">
        <v>878</v>
      </c>
      <c r="D2045" s="398" t="s">
        <v>818</v>
      </c>
      <c r="E2045" s="398" t="s">
        <v>819</v>
      </c>
      <c r="F2045" s="399"/>
      <c r="G2045" s="400"/>
      <c r="H2045" s="401">
        <f>H2043-B2045</f>
        <v>-4380827</v>
      </c>
      <c r="I2045" s="402">
        <f>+B2045/M2045</f>
        <v>0</v>
      </c>
      <c r="J2045" s="403"/>
      <c r="K2045" s="404">
        <v>485</v>
      </c>
      <c r="M2045" s="404">
        <v>485</v>
      </c>
    </row>
    <row r="2046" spans="1:13" s="207" customFormat="1" ht="12.75">
      <c r="A2046" s="199"/>
      <c r="B2046" s="200">
        <v>0</v>
      </c>
      <c r="C2046" s="201" t="s">
        <v>822</v>
      </c>
      <c r="D2046" s="201" t="s">
        <v>818</v>
      </c>
      <c r="E2046" s="201" t="s">
        <v>819</v>
      </c>
      <c r="F2046" s="202"/>
      <c r="G2046" s="203"/>
      <c r="H2046" s="204">
        <f>H2043-B2046</f>
        <v>-4380827</v>
      </c>
      <c r="I2046" s="205">
        <f t="shared" si="73"/>
        <v>0</v>
      </c>
      <c r="J2046" s="206"/>
      <c r="K2046" s="49">
        <v>485</v>
      </c>
      <c r="M2046" s="2">
        <v>485</v>
      </c>
    </row>
    <row r="2047" spans="1:13" s="216" customFormat="1" ht="12.75">
      <c r="A2047" s="208"/>
      <c r="B2047" s="209">
        <f>+B1707+B2029+B1819+B1699+B1691+B1671+B1412</f>
        <v>1526621</v>
      </c>
      <c r="C2047" s="210" t="s">
        <v>884</v>
      </c>
      <c r="D2047" s="210" t="s">
        <v>818</v>
      </c>
      <c r="E2047" s="210" t="s">
        <v>819</v>
      </c>
      <c r="F2047" s="211"/>
      <c r="G2047" s="212"/>
      <c r="H2047" s="213">
        <f>H2046-B2047</f>
        <v>-5907448</v>
      </c>
      <c r="I2047" s="214">
        <f>+B1843/M2047</f>
        <v>2.4742268041237114</v>
      </c>
      <c r="J2047" s="215"/>
      <c r="K2047" s="49">
        <v>485</v>
      </c>
      <c r="L2047"/>
      <c r="M2047" s="2">
        <v>485</v>
      </c>
    </row>
    <row r="2048" spans="1:13" s="415" customFormat="1" ht="12.75">
      <c r="A2048" s="406"/>
      <c r="B2048" s="407">
        <f>+B1811</f>
        <v>32000</v>
      </c>
      <c r="C2048" s="408" t="s">
        <v>823</v>
      </c>
      <c r="D2048" s="408" t="s">
        <v>818</v>
      </c>
      <c r="E2048" s="408" t="s">
        <v>819</v>
      </c>
      <c r="F2048" s="409"/>
      <c r="G2048" s="410"/>
      <c r="H2048" s="411">
        <f>H2047-B2048</f>
        <v>-5939448</v>
      </c>
      <c r="I2048" s="412">
        <f>+B1844/M2048</f>
        <v>2.0618556701030926</v>
      </c>
      <c r="J2048" s="413"/>
      <c r="K2048" s="414">
        <v>485</v>
      </c>
      <c r="M2048" s="416">
        <v>485</v>
      </c>
    </row>
    <row r="2049" spans="1:13" ht="12.75">
      <c r="A2049" s="20"/>
      <c r="B2049" s="65">
        <f>SUM(B2042:B2048)</f>
        <v>7175913</v>
      </c>
      <c r="C2049" s="217" t="s">
        <v>824</v>
      </c>
      <c r="D2049" s="218"/>
      <c r="E2049" s="218"/>
      <c r="F2049" s="174"/>
      <c r="G2049" s="219"/>
      <c r="H2049" s="196">
        <f>H2043-B2049</f>
        <v>-11556740</v>
      </c>
      <c r="I2049" s="177">
        <f t="shared" si="73"/>
        <v>14795.696907216496</v>
      </c>
      <c r="J2049" s="220"/>
      <c r="K2049" s="49">
        <v>485</v>
      </c>
      <c r="M2049" s="2">
        <v>485</v>
      </c>
    </row>
    <row r="2050" spans="1:13" ht="12.75">
      <c r="A2050" s="20"/>
      <c r="B2050" s="131"/>
      <c r="C2050" s="221"/>
      <c r="D2050" s="222"/>
      <c r="E2050" s="222"/>
      <c r="F2050" s="223"/>
      <c r="G2050" s="224"/>
      <c r="H2050" s="225"/>
      <c r="I2050" s="178"/>
      <c r="J2050" s="220"/>
      <c r="K2050" s="49">
        <v>485</v>
      </c>
      <c r="M2050" s="2">
        <v>485</v>
      </c>
    </row>
    <row r="2051" spans="1:13" ht="12.75">
      <c r="A2051" s="20"/>
      <c r="B2051" s="131"/>
      <c r="C2051" s="221"/>
      <c r="D2051" s="222"/>
      <c r="E2051" s="222"/>
      <c r="F2051" s="223"/>
      <c r="G2051" s="224"/>
      <c r="H2051" s="225"/>
      <c r="I2051" s="178"/>
      <c r="J2051" s="220"/>
      <c r="K2051" s="2"/>
      <c r="M2051" s="2"/>
    </row>
    <row r="2052" spans="2:13" ht="12.75">
      <c r="B2052" s="50"/>
      <c r="F2052" s="54"/>
      <c r="I2052" s="30"/>
      <c r="K2052" s="2"/>
      <c r="M2052" s="2"/>
    </row>
    <row r="2053" spans="1:13" s="23" customFormat="1" ht="12.75">
      <c r="A2053" s="183"/>
      <c r="B2053" s="50"/>
      <c r="C2053" s="226"/>
      <c r="D2053" s="226"/>
      <c r="E2053" s="183"/>
      <c r="F2053" s="99"/>
      <c r="G2053" s="227"/>
      <c r="H2053" s="228"/>
      <c r="I2053" s="229"/>
      <c r="J2053" s="230"/>
      <c r="K2053" s="231"/>
      <c r="L2053" s="232"/>
      <c r="M2053" s="231"/>
    </row>
    <row r="2054" spans="1:13" s="23" customFormat="1" ht="12.75">
      <c r="A2054" s="20"/>
      <c r="B2054" s="233">
        <v>2920625</v>
      </c>
      <c r="C2054" s="234" t="s">
        <v>825</v>
      </c>
      <c r="D2054" s="234" t="s">
        <v>826</v>
      </c>
      <c r="E2054" s="199"/>
      <c r="F2054" s="99"/>
      <c r="G2054" s="235"/>
      <c r="H2054" s="236">
        <f>H2053-B2054</f>
        <v>-2920625</v>
      </c>
      <c r="I2054" s="237">
        <f aca="true" t="shared" si="74" ref="I2054:I2066">+B2054/M2054</f>
        <v>6214.095744680851</v>
      </c>
      <c r="J2054" s="92"/>
      <c r="K2054" s="49">
        <v>470</v>
      </c>
      <c r="M2054" s="49">
        <v>470</v>
      </c>
    </row>
    <row r="2055" spans="1:13" s="23" customFormat="1" ht="12.75">
      <c r="A2055" s="20"/>
      <c r="B2055" s="233">
        <v>2975960</v>
      </c>
      <c r="C2055" s="234" t="s">
        <v>825</v>
      </c>
      <c r="D2055" s="234" t="s">
        <v>827</v>
      </c>
      <c r="E2055" s="199"/>
      <c r="F2055" s="99"/>
      <c r="G2055" s="235"/>
      <c r="H2055" s="236">
        <f>H2054-B2055</f>
        <v>-5896585</v>
      </c>
      <c r="I2055" s="237">
        <f t="shared" si="74"/>
        <v>6399.913978494624</v>
      </c>
      <c r="J2055" s="92"/>
      <c r="K2055" s="2">
        <v>465</v>
      </c>
      <c r="L2055"/>
      <c r="M2055" s="2">
        <v>465</v>
      </c>
    </row>
    <row r="2056" spans="1:13" s="23" customFormat="1" ht="12.75">
      <c r="A2056" s="20"/>
      <c r="B2056" s="233">
        <v>2225825</v>
      </c>
      <c r="C2056" s="234" t="s">
        <v>825</v>
      </c>
      <c r="D2056" s="234" t="s">
        <v>828</v>
      </c>
      <c r="E2056" s="199"/>
      <c r="F2056" s="99"/>
      <c r="G2056" s="235"/>
      <c r="H2056" s="236">
        <f>H2055-B2056</f>
        <v>-8122410</v>
      </c>
      <c r="I2056" s="237">
        <f t="shared" si="74"/>
        <v>4838.75</v>
      </c>
      <c r="J2056" s="92"/>
      <c r="K2056" s="2">
        <v>460</v>
      </c>
      <c r="L2056"/>
      <c r="M2056" s="2">
        <v>460</v>
      </c>
    </row>
    <row r="2057" spans="1:13" s="23" customFormat="1" ht="12.75">
      <c r="A2057" s="20"/>
      <c r="B2057" s="233">
        <v>-27914332</v>
      </c>
      <c r="C2057" s="234" t="s">
        <v>825</v>
      </c>
      <c r="D2057" s="234" t="s">
        <v>829</v>
      </c>
      <c r="E2057" s="199"/>
      <c r="F2057" s="99"/>
      <c r="G2057" s="235"/>
      <c r="H2057" s="236">
        <f>H2056-B2057</f>
        <v>19791922</v>
      </c>
      <c r="I2057" s="237">
        <f t="shared" si="74"/>
        <v>-62031.84888888889</v>
      </c>
      <c r="J2057" s="92"/>
      <c r="K2057" s="49">
        <v>450</v>
      </c>
      <c r="L2057"/>
      <c r="M2057" s="49">
        <v>450</v>
      </c>
    </row>
    <row r="2058" spans="1:13" s="23" customFormat="1" ht="12.75">
      <c r="A2058" s="20"/>
      <c r="B2058" s="233">
        <v>3385645</v>
      </c>
      <c r="C2058" s="234" t="s">
        <v>825</v>
      </c>
      <c r="D2058" s="234" t="s">
        <v>830</v>
      </c>
      <c r="E2058" s="199"/>
      <c r="F2058" s="99"/>
      <c r="G2058" s="235"/>
      <c r="H2058" s="236">
        <f>H2057-B2058</f>
        <v>16406277</v>
      </c>
      <c r="I2058" s="237">
        <f t="shared" si="74"/>
        <v>7523.655555555555</v>
      </c>
      <c r="J2058" s="92"/>
      <c r="K2058" s="49">
        <v>450</v>
      </c>
      <c r="L2058"/>
      <c r="M2058" s="49">
        <v>450</v>
      </c>
    </row>
    <row r="2059" spans="1:13" s="23" customFormat="1" ht="12.75">
      <c r="A2059" s="20"/>
      <c r="B2059" s="233">
        <v>2296200</v>
      </c>
      <c r="C2059" s="234" t="s">
        <v>825</v>
      </c>
      <c r="D2059" s="234" t="s">
        <v>831</v>
      </c>
      <c r="E2059" s="199"/>
      <c r="F2059" s="99"/>
      <c r="G2059" s="235"/>
      <c r="H2059" s="236">
        <f aca="true" t="shared" si="75" ref="H2059:H2064">H2057-B2059</f>
        <v>17495722</v>
      </c>
      <c r="I2059" s="237">
        <f t="shared" si="74"/>
        <v>5160</v>
      </c>
      <c r="J2059" s="92"/>
      <c r="K2059" s="49">
        <v>445</v>
      </c>
      <c r="L2059"/>
      <c r="M2059" s="49">
        <v>445</v>
      </c>
    </row>
    <row r="2060" spans="1:13" s="23" customFormat="1" ht="12.75">
      <c r="A2060" s="20"/>
      <c r="B2060" s="233">
        <v>2679368</v>
      </c>
      <c r="C2060" s="234" t="s">
        <v>825</v>
      </c>
      <c r="D2060" s="234" t="s">
        <v>832</v>
      </c>
      <c r="E2060" s="199"/>
      <c r="F2060" s="99"/>
      <c r="G2060" s="235"/>
      <c r="H2060" s="236">
        <f t="shared" si="75"/>
        <v>13726909</v>
      </c>
      <c r="I2060" s="237">
        <f t="shared" si="74"/>
        <v>6089.472727272727</v>
      </c>
      <c r="J2060" s="92"/>
      <c r="K2060" s="49">
        <v>440</v>
      </c>
      <c r="L2060"/>
      <c r="M2060" s="49">
        <v>440</v>
      </c>
    </row>
    <row r="2061" spans="1:13" s="23" customFormat="1" ht="12.75">
      <c r="A2061" s="20"/>
      <c r="B2061" s="233">
        <v>2927650</v>
      </c>
      <c r="C2061" s="234" t="s">
        <v>825</v>
      </c>
      <c r="D2061" s="234" t="s">
        <v>833</v>
      </c>
      <c r="E2061" s="199"/>
      <c r="F2061" s="99"/>
      <c r="G2061" s="235"/>
      <c r="H2061" s="236">
        <f t="shared" si="75"/>
        <v>14568072</v>
      </c>
      <c r="I2061" s="237">
        <f>+B2061/M2061</f>
        <v>6505.888888888889</v>
      </c>
      <c r="J2061" s="92"/>
      <c r="K2061" s="49">
        <v>450</v>
      </c>
      <c r="M2061" s="49">
        <v>450</v>
      </c>
    </row>
    <row r="2062" spans="1:13" s="23" customFormat="1" ht="12.75">
      <c r="A2062" s="20"/>
      <c r="B2062" s="233">
        <v>2741675</v>
      </c>
      <c r="C2062" s="234" t="s">
        <v>825</v>
      </c>
      <c r="D2062" s="234" t="s">
        <v>834</v>
      </c>
      <c r="E2062" s="199"/>
      <c r="F2062" s="99"/>
      <c r="G2062" s="235"/>
      <c r="H2062" s="236">
        <f t="shared" si="75"/>
        <v>10985234</v>
      </c>
      <c r="I2062" s="237">
        <f>+B2062/M2062</f>
        <v>5960.163043478261</v>
      </c>
      <c r="J2062" s="92"/>
      <c r="K2062" s="238">
        <v>460</v>
      </c>
      <c r="L2062" s="239"/>
      <c r="M2062" s="238">
        <v>460</v>
      </c>
    </row>
    <row r="2063" spans="1:13" s="23" customFormat="1" ht="12.75">
      <c r="A2063" s="20"/>
      <c r="B2063" s="233">
        <v>2343000</v>
      </c>
      <c r="C2063" s="234" t="s">
        <v>825</v>
      </c>
      <c r="D2063" s="234" t="s">
        <v>835</v>
      </c>
      <c r="E2063" s="199"/>
      <c r="F2063" s="99"/>
      <c r="G2063" s="235"/>
      <c r="H2063" s="236">
        <f t="shared" si="75"/>
        <v>12225072</v>
      </c>
      <c r="I2063" s="237">
        <f>+B2063/M2063</f>
        <v>4881.25</v>
      </c>
      <c r="J2063" s="92"/>
      <c r="K2063" s="238">
        <v>480</v>
      </c>
      <c r="L2063" s="239"/>
      <c r="M2063" s="238">
        <v>480</v>
      </c>
    </row>
    <row r="2064" spans="1:13" s="23" customFormat="1" ht="12.75">
      <c r="A2064" s="20"/>
      <c r="B2064" s="233">
        <v>-7561404</v>
      </c>
      <c r="C2064" s="234" t="s">
        <v>825</v>
      </c>
      <c r="D2064" s="234" t="s">
        <v>836</v>
      </c>
      <c r="E2064" s="199"/>
      <c r="F2064" s="99"/>
      <c r="G2064" s="235"/>
      <c r="H2064" s="236">
        <f t="shared" si="75"/>
        <v>18546638</v>
      </c>
      <c r="I2064" s="237">
        <f>+B2064/M2064</f>
        <v>-15590.523711340205</v>
      </c>
      <c r="J2064" s="92"/>
      <c r="K2064" s="238">
        <v>485</v>
      </c>
      <c r="L2064" s="239"/>
      <c r="M2064" s="238">
        <v>485</v>
      </c>
    </row>
    <row r="2065" spans="1:13" s="23" customFormat="1" ht="12.75">
      <c r="A2065" s="20"/>
      <c r="B2065" s="233">
        <f>+B2042</f>
        <v>4313110</v>
      </c>
      <c r="C2065" s="234" t="s">
        <v>825</v>
      </c>
      <c r="D2065" s="234" t="s">
        <v>837</v>
      </c>
      <c r="E2065" s="199"/>
      <c r="F2065" s="99"/>
      <c r="G2065" s="235"/>
      <c r="H2065" s="236">
        <f>H2062-B2065</f>
        <v>6672124</v>
      </c>
      <c r="I2065" s="237">
        <f>+B2065/M2065</f>
        <v>8893.01030927835</v>
      </c>
      <c r="J2065" s="92"/>
      <c r="K2065" s="238">
        <v>485</v>
      </c>
      <c r="L2065" s="239"/>
      <c r="M2065" s="238">
        <v>485</v>
      </c>
    </row>
    <row r="2066" spans="1:13" s="23" customFormat="1" ht="12.75">
      <c r="A2066" s="19"/>
      <c r="B2066" s="240">
        <f>SUM(B2054:B2065)</f>
        <v>-6666678</v>
      </c>
      <c r="C2066" s="241" t="s">
        <v>825</v>
      </c>
      <c r="D2066" s="241" t="s">
        <v>838</v>
      </c>
      <c r="E2066" s="242"/>
      <c r="F2066" s="157"/>
      <c r="G2066" s="243"/>
      <c r="H2066" s="244">
        <f>H2054-B2066</f>
        <v>3746053</v>
      </c>
      <c r="I2066" s="87">
        <f t="shared" si="74"/>
        <v>-13745.727835051546</v>
      </c>
      <c r="J2066" s="245"/>
      <c r="K2066" s="246">
        <v>485</v>
      </c>
      <c r="L2066" s="246"/>
      <c r="M2066" s="246">
        <v>485</v>
      </c>
    </row>
    <row r="2067" spans="1:13" s="23" customFormat="1" ht="12.75">
      <c r="A2067" s="20"/>
      <c r="B2067" s="41"/>
      <c r="C2067" s="247"/>
      <c r="D2067" s="247"/>
      <c r="E2067" s="247"/>
      <c r="F2067" s="99"/>
      <c r="G2067" s="248"/>
      <c r="H2067" s="38"/>
      <c r="I2067" s="92"/>
      <c r="J2067" s="92"/>
      <c r="K2067" s="49"/>
      <c r="M2067" s="49"/>
    </row>
    <row r="2068" spans="2:6" ht="12.75">
      <c r="B2068" s="50"/>
      <c r="F2068" s="68"/>
    </row>
    <row r="2069" spans="1:13" s="23" customFormat="1" ht="12.75">
      <c r="A2069" s="141"/>
      <c r="B2069" s="249"/>
      <c r="C2069" s="141"/>
      <c r="D2069" s="141"/>
      <c r="E2069" s="141"/>
      <c r="F2069" s="250"/>
      <c r="G2069" s="251"/>
      <c r="H2069" s="252"/>
      <c r="I2069" s="253"/>
      <c r="J2069" s="254"/>
      <c r="K2069" s="49"/>
      <c r="M2069" s="49"/>
    </row>
    <row r="2070" spans="1:13" s="264" customFormat="1" ht="12.75">
      <c r="A2070" s="255"/>
      <c r="B2070" s="256">
        <v>-24325231</v>
      </c>
      <c r="C2070" s="257" t="s">
        <v>820</v>
      </c>
      <c r="D2070" s="255" t="s">
        <v>839</v>
      </c>
      <c r="E2070" s="255"/>
      <c r="F2070" s="258"/>
      <c r="G2070" s="259"/>
      <c r="H2070" s="260">
        <f aca="true" t="shared" si="76" ref="H2070:H2081">H2069-B2070</f>
        <v>24325231</v>
      </c>
      <c r="I2070" s="261">
        <f aca="true" t="shared" si="77" ref="I2070:I2083">+B2070/M2070</f>
        <v>-48168.77425742574</v>
      </c>
      <c r="J2070" s="262"/>
      <c r="K2070" s="262">
        <v>505</v>
      </c>
      <c r="L2070" s="262"/>
      <c r="M2070" s="263">
        <v>505</v>
      </c>
    </row>
    <row r="2071" spans="1:13" s="264" customFormat="1" ht="12.75">
      <c r="A2071" s="255"/>
      <c r="B2071" s="256">
        <v>2162305</v>
      </c>
      <c r="C2071" s="257" t="s">
        <v>820</v>
      </c>
      <c r="D2071" s="255" t="s">
        <v>840</v>
      </c>
      <c r="E2071" s="255"/>
      <c r="F2071" s="258"/>
      <c r="G2071" s="259"/>
      <c r="H2071" s="260">
        <f t="shared" si="76"/>
        <v>22162926</v>
      </c>
      <c r="I2071" s="261">
        <f t="shared" si="77"/>
        <v>4412.867346938776</v>
      </c>
      <c r="J2071" s="262"/>
      <c r="K2071" s="262">
        <v>490</v>
      </c>
      <c r="L2071" s="262"/>
      <c r="M2071" s="263">
        <v>490</v>
      </c>
    </row>
    <row r="2072" spans="1:13" s="264" customFormat="1" ht="12.75">
      <c r="A2072" s="255"/>
      <c r="B2072" s="256">
        <v>1077240</v>
      </c>
      <c r="C2072" s="257" t="s">
        <v>820</v>
      </c>
      <c r="D2072" s="255" t="s">
        <v>841</v>
      </c>
      <c r="E2072" s="255"/>
      <c r="F2072" s="258"/>
      <c r="G2072" s="259"/>
      <c r="H2072" s="260">
        <f t="shared" si="76"/>
        <v>21085686</v>
      </c>
      <c r="I2072" s="261">
        <f t="shared" si="77"/>
        <v>2267.8736842105263</v>
      </c>
      <c r="J2072" s="262"/>
      <c r="K2072" s="262">
        <v>475</v>
      </c>
      <c r="L2072" s="262"/>
      <c r="M2072" s="263">
        <v>475</v>
      </c>
    </row>
    <row r="2073" spans="1:13" s="264" customFormat="1" ht="12.75">
      <c r="A2073" s="255"/>
      <c r="B2073" s="256">
        <v>2382135</v>
      </c>
      <c r="C2073" s="257" t="s">
        <v>820</v>
      </c>
      <c r="D2073" s="255" t="s">
        <v>826</v>
      </c>
      <c r="E2073" s="255"/>
      <c r="F2073" s="258"/>
      <c r="G2073" s="259"/>
      <c r="H2073" s="260">
        <f t="shared" si="76"/>
        <v>18703551</v>
      </c>
      <c r="I2073" s="261">
        <f t="shared" si="77"/>
        <v>5068.372340425532</v>
      </c>
      <c r="J2073" s="262"/>
      <c r="K2073" s="262">
        <v>470</v>
      </c>
      <c r="L2073" s="262"/>
      <c r="M2073" s="263">
        <v>470</v>
      </c>
    </row>
    <row r="2074" spans="1:13" s="264" customFormat="1" ht="12.75">
      <c r="A2074" s="255"/>
      <c r="B2074" s="260">
        <v>2634195</v>
      </c>
      <c r="C2074" s="257" t="s">
        <v>820</v>
      </c>
      <c r="D2074" s="255" t="s">
        <v>827</v>
      </c>
      <c r="E2074" s="255"/>
      <c r="F2074" s="258"/>
      <c r="G2074" s="259"/>
      <c r="H2074" s="260">
        <f t="shared" si="76"/>
        <v>16069356</v>
      </c>
      <c r="I2074" s="261">
        <f t="shared" si="77"/>
        <v>5664.935483870968</v>
      </c>
      <c r="J2074" s="262"/>
      <c r="K2074" s="2">
        <v>465</v>
      </c>
      <c r="L2074"/>
      <c r="M2074" s="2">
        <v>465</v>
      </c>
    </row>
    <row r="2075" spans="1:13" s="264" customFormat="1" ht="12.75">
      <c r="A2075" s="255"/>
      <c r="B2075" s="256">
        <v>818015</v>
      </c>
      <c r="C2075" s="257" t="s">
        <v>820</v>
      </c>
      <c r="D2075" s="255" t="s">
        <v>828</v>
      </c>
      <c r="E2075" s="255"/>
      <c r="F2075" s="258"/>
      <c r="G2075" s="259"/>
      <c r="H2075" s="260">
        <f t="shared" si="76"/>
        <v>15251341</v>
      </c>
      <c r="I2075" s="261">
        <f t="shared" si="77"/>
        <v>1778.2934782608695</v>
      </c>
      <c r="J2075" s="262"/>
      <c r="K2075" s="2">
        <v>460</v>
      </c>
      <c r="L2075"/>
      <c r="M2075" s="2">
        <v>460</v>
      </c>
    </row>
    <row r="2076" spans="1:13" s="264" customFormat="1" ht="12.75">
      <c r="A2076" s="255"/>
      <c r="B2076" s="256">
        <v>3440953</v>
      </c>
      <c r="C2076" s="257" t="s">
        <v>820</v>
      </c>
      <c r="D2076" s="255" t="s">
        <v>830</v>
      </c>
      <c r="E2076" s="255"/>
      <c r="F2076" s="258"/>
      <c r="G2076" s="259"/>
      <c r="H2076" s="260">
        <f t="shared" si="76"/>
        <v>11810388</v>
      </c>
      <c r="I2076" s="261">
        <f t="shared" si="77"/>
        <v>7646.562222222222</v>
      </c>
      <c r="J2076" s="262"/>
      <c r="K2076" s="265">
        <v>450</v>
      </c>
      <c r="L2076"/>
      <c r="M2076" s="263">
        <v>450</v>
      </c>
    </row>
    <row r="2077" spans="1:13" s="264" customFormat="1" ht="12.75">
      <c r="A2077" s="255"/>
      <c r="B2077" s="256">
        <v>3264381</v>
      </c>
      <c r="C2077" s="257" t="s">
        <v>820</v>
      </c>
      <c r="D2077" s="255" t="s">
        <v>831</v>
      </c>
      <c r="E2077" s="255"/>
      <c r="F2077" s="258"/>
      <c r="G2077" s="259"/>
      <c r="H2077" s="260">
        <f t="shared" si="76"/>
        <v>8546007</v>
      </c>
      <c r="I2077" s="261">
        <f t="shared" si="77"/>
        <v>7335.687640449438</v>
      </c>
      <c r="J2077" s="262"/>
      <c r="K2077" s="49">
        <v>445</v>
      </c>
      <c r="L2077"/>
      <c r="M2077" s="49">
        <v>445</v>
      </c>
    </row>
    <row r="2078" spans="1:13" s="264" customFormat="1" ht="12.75">
      <c r="A2078" s="255"/>
      <c r="B2078" s="256">
        <v>2323754</v>
      </c>
      <c r="C2078" s="257" t="s">
        <v>820</v>
      </c>
      <c r="D2078" s="255" t="s">
        <v>832</v>
      </c>
      <c r="E2078" s="255"/>
      <c r="F2078" s="258"/>
      <c r="G2078" s="259"/>
      <c r="H2078" s="260">
        <f t="shared" si="76"/>
        <v>6222253</v>
      </c>
      <c r="I2078" s="261">
        <f t="shared" si="77"/>
        <v>5281.259090909091</v>
      </c>
      <c r="J2078" s="262"/>
      <c r="K2078" s="49">
        <v>440</v>
      </c>
      <c r="L2078"/>
      <c r="M2078" s="49">
        <v>440</v>
      </c>
    </row>
    <row r="2079" spans="1:13" s="264" customFormat="1" ht="12.75">
      <c r="A2079" s="255"/>
      <c r="B2079" s="256">
        <v>2139162</v>
      </c>
      <c r="C2079" s="257" t="s">
        <v>820</v>
      </c>
      <c r="D2079" s="255" t="s">
        <v>833</v>
      </c>
      <c r="E2079" s="255"/>
      <c r="F2079" s="258"/>
      <c r="G2079" s="259"/>
      <c r="H2079" s="260">
        <f t="shared" si="76"/>
        <v>4083091</v>
      </c>
      <c r="I2079" s="261">
        <f t="shared" si="77"/>
        <v>4753.693333333334</v>
      </c>
      <c r="J2079" s="262"/>
      <c r="K2079" s="49">
        <v>450</v>
      </c>
      <c r="L2079" s="23"/>
      <c r="M2079" s="49">
        <v>450</v>
      </c>
    </row>
    <row r="2080" spans="1:13" s="264" customFormat="1" ht="12.75">
      <c r="A2080" s="255"/>
      <c r="B2080" s="256">
        <v>2189746</v>
      </c>
      <c r="C2080" s="257" t="s">
        <v>820</v>
      </c>
      <c r="D2080" s="255" t="s">
        <v>842</v>
      </c>
      <c r="E2080" s="255"/>
      <c r="F2080" s="258"/>
      <c r="G2080" s="259"/>
      <c r="H2080" s="260">
        <f t="shared" si="76"/>
        <v>1893345</v>
      </c>
      <c r="I2080" s="261">
        <f t="shared" si="77"/>
        <v>4760.317391304347</v>
      </c>
      <c r="J2080" s="262"/>
      <c r="K2080" s="238">
        <v>460</v>
      </c>
      <c r="L2080" s="239"/>
      <c r="M2080" s="238">
        <v>460</v>
      </c>
    </row>
    <row r="2081" spans="1:13" s="264" customFormat="1" ht="12.75">
      <c r="A2081" s="255"/>
      <c r="B2081" s="256">
        <v>1825626</v>
      </c>
      <c r="C2081" s="257" t="s">
        <v>820</v>
      </c>
      <c r="D2081" s="255" t="s">
        <v>835</v>
      </c>
      <c r="E2081" s="255"/>
      <c r="F2081" s="258"/>
      <c r="G2081" s="259"/>
      <c r="H2081" s="260">
        <f t="shared" si="76"/>
        <v>67719</v>
      </c>
      <c r="I2081" s="261">
        <f t="shared" si="77"/>
        <v>3803.3875</v>
      </c>
      <c r="J2081" s="262"/>
      <c r="K2081" s="238">
        <v>480</v>
      </c>
      <c r="L2081" s="239"/>
      <c r="M2081" s="238">
        <v>480</v>
      </c>
    </row>
    <row r="2082" spans="1:13" s="264" customFormat="1" ht="12.75">
      <c r="A2082" s="255"/>
      <c r="B2082" s="256">
        <f>+B2043</f>
        <v>67717</v>
      </c>
      <c r="C2082" s="257" t="s">
        <v>820</v>
      </c>
      <c r="D2082" s="255" t="s">
        <v>837</v>
      </c>
      <c r="E2082" s="255"/>
      <c r="F2082" s="258"/>
      <c r="G2082" s="259"/>
      <c r="H2082" s="260">
        <f>H2081-B2082</f>
        <v>2</v>
      </c>
      <c r="I2082" s="261">
        <f>+B2082/M2082</f>
        <v>139.62268041237112</v>
      </c>
      <c r="J2082" s="262"/>
      <c r="K2082" s="238">
        <v>485</v>
      </c>
      <c r="L2082" s="239"/>
      <c r="M2082" s="238">
        <v>485</v>
      </c>
    </row>
    <row r="2083" spans="1:13" s="262" customFormat="1" ht="12.75">
      <c r="A2083" s="266"/>
      <c r="B2083" s="267">
        <f>SUM(B2070:B2082)</f>
        <v>-2</v>
      </c>
      <c r="C2083" s="266" t="s">
        <v>820</v>
      </c>
      <c r="D2083" s="266" t="s">
        <v>838</v>
      </c>
      <c r="E2083" s="266"/>
      <c r="F2083" s="268"/>
      <c r="G2083" s="269"/>
      <c r="H2083" s="267">
        <f>H2072-B2083</f>
        <v>21085688</v>
      </c>
      <c r="I2083" s="270">
        <f t="shared" si="77"/>
        <v>-0.004123711340206186</v>
      </c>
      <c r="J2083" s="264"/>
      <c r="K2083" s="246">
        <v>485</v>
      </c>
      <c r="L2083" s="246"/>
      <c r="M2083" s="246">
        <v>485</v>
      </c>
    </row>
    <row r="2084" spans="1:13" s="23" customFormat="1" ht="12.75">
      <c r="A2084" s="141"/>
      <c r="B2084" s="249"/>
      <c r="C2084" s="141"/>
      <c r="D2084" s="141"/>
      <c r="E2084" s="141"/>
      <c r="F2084" s="250"/>
      <c r="G2084" s="251"/>
      <c r="H2084" s="252"/>
      <c r="I2084" s="253"/>
      <c r="J2084" s="254"/>
      <c r="K2084" s="49"/>
      <c r="M2084" s="49"/>
    </row>
    <row r="2085" spans="1:13" s="23" customFormat="1" ht="12.75">
      <c r="A2085" s="141"/>
      <c r="B2085" s="249"/>
      <c r="C2085" s="141"/>
      <c r="D2085" s="141"/>
      <c r="E2085" s="141"/>
      <c r="F2085" s="250"/>
      <c r="G2085" s="251"/>
      <c r="H2085" s="252"/>
      <c r="I2085" s="253"/>
      <c r="J2085" s="254"/>
      <c r="K2085" s="49"/>
      <c r="M2085" s="49"/>
    </row>
    <row r="2086" spans="1:13" s="279" customFormat="1" ht="12.75">
      <c r="A2086" s="271"/>
      <c r="B2086" s="272">
        <v>1035755</v>
      </c>
      <c r="C2086" s="273" t="s">
        <v>821</v>
      </c>
      <c r="D2086" s="271" t="s">
        <v>826</v>
      </c>
      <c r="E2086" s="271"/>
      <c r="F2086" s="274"/>
      <c r="G2086" s="275"/>
      <c r="H2086" s="272">
        <f>H2083-B2086</f>
        <v>20049933</v>
      </c>
      <c r="I2086" s="276">
        <f aca="true" t="shared" si="78" ref="I2086:I2097">+B2086/M2086</f>
        <v>2203.7340425531916</v>
      </c>
      <c r="J2086" s="277"/>
      <c r="K2086" s="277">
        <v>470</v>
      </c>
      <c r="L2086" s="277"/>
      <c r="M2086" s="278">
        <v>470</v>
      </c>
    </row>
    <row r="2087" spans="1:13" s="279" customFormat="1" ht="12.75">
      <c r="A2087" s="271"/>
      <c r="B2087" s="280">
        <v>1812055</v>
      </c>
      <c r="C2087" s="273" t="s">
        <v>821</v>
      </c>
      <c r="D2087" s="271" t="s">
        <v>827</v>
      </c>
      <c r="E2087" s="271"/>
      <c r="F2087" s="274"/>
      <c r="G2087" s="275"/>
      <c r="H2087" s="272">
        <f aca="true" t="shared" si="79" ref="H2087:H2092">H2086-B2087</f>
        <v>18237878</v>
      </c>
      <c r="I2087" s="276">
        <f t="shared" si="78"/>
        <v>3896.8924731182797</v>
      </c>
      <c r="J2087" s="277"/>
      <c r="K2087" s="2">
        <v>465</v>
      </c>
      <c r="L2087"/>
      <c r="M2087" s="2">
        <v>465</v>
      </c>
    </row>
    <row r="2088" spans="1:13" s="279" customFormat="1" ht="12.75">
      <c r="A2088" s="271"/>
      <c r="B2088" s="280">
        <v>2353251</v>
      </c>
      <c r="C2088" s="273" t="s">
        <v>821</v>
      </c>
      <c r="D2088" s="271" t="s">
        <v>828</v>
      </c>
      <c r="E2088" s="271"/>
      <c r="F2088" s="274"/>
      <c r="G2088" s="275"/>
      <c r="H2088" s="272">
        <f t="shared" si="79"/>
        <v>15884627</v>
      </c>
      <c r="I2088" s="276">
        <f t="shared" si="78"/>
        <v>5115.76304347826</v>
      </c>
      <c r="J2088" s="277"/>
      <c r="K2088" s="2">
        <v>460</v>
      </c>
      <c r="L2088"/>
      <c r="M2088" s="2">
        <v>460</v>
      </c>
    </row>
    <row r="2089" spans="1:13" s="279" customFormat="1" ht="12.75">
      <c r="A2089" s="271"/>
      <c r="B2089" s="280">
        <v>-22609454</v>
      </c>
      <c r="C2089" s="273" t="s">
        <v>821</v>
      </c>
      <c r="D2089" s="271" t="s">
        <v>829</v>
      </c>
      <c r="E2089" s="271"/>
      <c r="F2089" s="274"/>
      <c r="G2089" s="275"/>
      <c r="H2089" s="272">
        <f t="shared" si="79"/>
        <v>38494081</v>
      </c>
      <c r="I2089" s="276">
        <f t="shared" si="78"/>
        <v>-50243.23111111111</v>
      </c>
      <c r="J2089" s="277"/>
      <c r="K2089" s="49">
        <v>450</v>
      </c>
      <c r="L2089"/>
      <c r="M2089" s="49">
        <v>450</v>
      </c>
    </row>
    <row r="2090" spans="1:13" s="279" customFormat="1" ht="12.75">
      <c r="A2090" s="271"/>
      <c r="B2090" s="280">
        <v>3252395</v>
      </c>
      <c r="C2090" s="273" t="s">
        <v>821</v>
      </c>
      <c r="D2090" s="271" t="s">
        <v>830</v>
      </c>
      <c r="E2090" s="271"/>
      <c r="F2090" s="274"/>
      <c r="G2090" s="275"/>
      <c r="H2090" s="272">
        <f t="shared" si="79"/>
        <v>35241686</v>
      </c>
      <c r="I2090" s="276">
        <f t="shared" si="78"/>
        <v>7227.544444444445</v>
      </c>
      <c r="J2090" s="277"/>
      <c r="K2090" s="49">
        <v>450</v>
      </c>
      <c r="L2090"/>
      <c r="M2090" s="49">
        <v>450</v>
      </c>
    </row>
    <row r="2091" spans="1:256" s="279" customFormat="1" ht="12.75">
      <c r="A2091" s="271"/>
      <c r="B2091" s="280">
        <v>3007365</v>
      </c>
      <c r="C2091" s="273" t="s">
        <v>821</v>
      </c>
      <c r="D2091" s="271" t="s">
        <v>831</v>
      </c>
      <c r="E2091" s="271"/>
      <c r="F2091" s="274"/>
      <c r="G2091" s="275"/>
      <c r="H2091" s="272">
        <f t="shared" si="79"/>
        <v>32234321</v>
      </c>
      <c r="I2091" s="276">
        <f t="shared" si="78"/>
        <v>6758.123595505618</v>
      </c>
      <c r="J2091" s="277"/>
      <c r="K2091" s="49">
        <v>445</v>
      </c>
      <c r="L2091"/>
      <c r="M2091" s="49">
        <v>445</v>
      </c>
      <c r="N2091" s="264"/>
      <c r="O2091" s="264"/>
      <c r="P2091" s="264"/>
      <c r="Q2091" s="264"/>
      <c r="R2091" s="264"/>
      <c r="S2091" s="264"/>
      <c r="T2091" s="264"/>
      <c r="U2091" s="264"/>
      <c r="V2091" s="264"/>
      <c r="W2091" s="264"/>
      <c r="X2091" s="264"/>
      <c r="Y2091" s="264"/>
      <c r="Z2091" s="264"/>
      <c r="AA2091" s="264"/>
      <c r="AB2091" s="264"/>
      <c r="AC2091" s="264"/>
      <c r="AD2091" s="264"/>
      <c r="AE2091" s="264"/>
      <c r="AF2091" s="264"/>
      <c r="AG2091" s="264"/>
      <c r="AH2091" s="264"/>
      <c r="AI2091" s="264"/>
      <c r="AJ2091" s="264"/>
      <c r="AK2091" s="264"/>
      <c r="AL2091" s="264"/>
      <c r="AM2091" s="264"/>
      <c r="AN2091" s="264"/>
      <c r="AO2091" s="264"/>
      <c r="AP2091" s="264"/>
      <c r="AQ2091" s="264"/>
      <c r="AR2091" s="264"/>
      <c r="AS2091" s="264"/>
      <c r="AT2091" s="264"/>
      <c r="AU2091" s="264"/>
      <c r="AV2091" s="264"/>
      <c r="AW2091" s="264"/>
      <c r="AX2091" s="264"/>
      <c r="AY2091" s="264"/>
      <c r="AZ2091" s="264"/>
      <c r="BA2091" s="264"/>
      <c r="BB2091" s="264"/>
      <c r="BC2091" s="264"/>
      <c r="BD2091" s="264"/>
      <c r="BE2091" s="264"/>
      <c r="BF2091" s="264"/>
      <c r="BG2091" s="264"/>
      <c r="BH2091" s="264"/>
      <c r="BI2091" s="264"/>
      <c r="BJ2091" s="264"/>
      <c r="BK2091" s="264"/>
      <c r="BL2091" s="264"/>
      <c r="BM2091" s="264"/>
      <c r="BN2091" s="264"/>
      <c r="BO2091" s="264"/>
      <c r="BP2091" s="264"/>
      <c r="BQ2091" s="264"/>
      <c r="BR2091" s="264"/>
      <c r="BS2091" s="264"/>
      <c r="BT2091" s="264"/>
      <c r="BU2091" s="264"/>
      <c r="BV2091" s="264"/>
      <c r="BW2091" s="264"/>
      <c r="BX2091" s="264"/>
      <c r="BY2091" s="264"/>
      <c r="BZ2091" s="264"/>
      <c r="CA2091" s="264"/>
      <c r="CB2091" s="264"/>
      <c r="CC2091" s="264"/>
      <c r="CD2091" s="264"/>
      <c r="CE2091" s="264"/>
      <c r="CF2091" s="264"/>
      <c r="CG2091" s="264"/>
      <c r="CH2091" s="264"/>
      <c r="CI2091" s="264"/>
      <c r="CJ2091" s="264"/>
      <c r="CK2091" s="264"/>
      <c r="CL2091" s="264"/>
      <c r="CM2091" s="264"/>
      <c r="CN2091" s="264"/>
      <c r="CO2091" s="264"/>
      <c r="CP2091" s="264"/>
      <c r="CQ2091" s="264"/>
      <c r="CR2091" s="264"/>
      <c r="CS2091" s="264"/>
      <c r="CT2091" s="264"/>
      <c r="CU2091" s="264"/>
      <c r="CV2091" s="264"/>
      <c r="CW2091" s="264"/>
      <c r="CX2091" s="264"/>
      <c r="CY2091" s="264"/>
      <c r="CZ2091" s="264"/>
      <c r="DA2091" s="264"/>
      <c r="DB2091" s="264"/>
      <c r="DC2091" s="264"/>
      <c r="DD2091" s="264"/>
      <c r="DE2091" s="264"/>
      <c r="DF2091" s="264"/>
      <c r="DG2091" s="264"/>
      <c r="DH2091" s="264"/>
      <c r="DI2091" s="264"/>
      <c r="DJ2091" s="264"/>
      <c r="DK2091" s="264"/>
      <c r="DL2091" s="264"/>
      <c r="DM2091" s="264"/>
      <c r="DN2091" s="264"/>
      <c r="DO2091" s="264"/>
      <c r="DP2091" s="264"/>
      <c r="DQ2091" s="264"/>
      <c r="DR2091" s="264"/>
      <c r="DS2091" s="264"/>
      <c r="DT2091" s="264"/>
      <c r="DU2091" s="264"/>
      <c r="DV2091" s="264"/>
      <c r="DW2091" s="264"/>
      <c r="DX2091" s="264"/>
      <c r="DY2091" s="264"/>
      <c r="DZ2091" s="264"/>
      <c r="EA2091" s="264"/>
      <c r="EB2091" s="264"/>
      <c r="EC2091" s="264"/>
      <c r="ED2091" s="264"/>
      <c r="EE2091" s="264"/>
      <c r="EF2091" s="264"/>
      <c r="EG2091" s="264"/>
      <c r="EH2091" s="264"/>
      <c r="EI2091" s="264"/>
      <c r="EJ2091" s="264"/>
      <c r="EK2091" s="264"/>
      <c r="EL2091" s="264"/>
      <c r="EM2091" s="264"/>
      <c r="EN2091" s="264"/>
      <c r="EO2091" s="264"/>
      <c r="EP2091" s="264"/>
      <c r="EQ2091" s="264"/>
      <c r="ER2091" s="264"/>
      <c r="ES2091" s="264"/>
      <c r="ET2091" s="264"/>
      <c r="EU2091" s="264"/>
      <c r="EV2091" s="264"/>
      <c r="EW2091" s="264"/>
      <c r="EX2091" s="264"/>
      <c r="EY2091" s="264"/>
      <c r="EZ2091" s="264"/>
      <c r="FA2091" s="264"/>
      <c r="FB2091" s="264"/>
      <c r="FC2091" s="264"/>
      <c r="FD2091" s="264"/>
      <c r="FE2091" s="264"/>
      <c r="FF2091" s="264"/>
      <c r="FG2091" s="264"/>
      <c r="FH2091" s="264"/>
      <c r="FI2091" s="264"/>
      <c r="FJ2091" s="264"/>
      <c r="FK2091" s="264"/>
      <c r="FL2091" s="264"/>
      <c r="FM2091" s="264"/>
      <c r="FN2091" s="264"/>
      <c r="FO2091" s="264"/>
      <c r="FP2091" s="264"/>
      <c r="FQ2091" s="264"/>
      <c r="FR2091" s="264"/>
      <c r="FS2091" s="264"/>
      <c r="FT2091" s="264"/>
      <c r="FU2091" s="264"/>
      <c r="FV2091" s="264"/>
      <c r="FW2091" s="264"/>
      <c r="FX2091" s="264"/>
      <c r="FY2091" s="264"/>
      <c r="FZ2091" s="264"/>
      <c r="GA2091" s="264"/>
      <c r="GB2091" s="264"/>
      <c r="GC2091" s="264"/>
      <c r="GD2091" s="264"/>
      <c r="GE2091" s="264"/>
      <c r="GF2091" s="264"/>
      <c r="GG2091" s="264"/>
      <c r="GH2091" s="264"/>
      <c r="GI2091" s="264"/>
      <c r="GJ2091" s="264"/>
      <c r="GK2091" s="264"/>
      <c r="GL2091" s="264"/>
      <c r="GM2091" s="264"/>
      <c r="GN2091" s="264"/>
      <c r="GO2091" s="264"/>
      <c r="GP2091" s="264"/>
      <c r="GQ2091" s="264"/>
      <c r="GR2091" s="264"/>
      <c r="GS2091" s="264"/>
      <c r="GT2091" s="264"/>
      <c r="GU2091" s="264"/>
      <c r="GV2091" s="264"/>
      <c r="GW2091" s="264"/>
      <c r="GX2091" s="264"/>
      <c r="GY2091" s="264"/>
      <c r="GZ2091" s="264"/>
      <c r="HA2091" s="264"/>
      <c r="HB2091" s="264"/>
      <c r="HC2091" s="264"/>
      <c r="HD2091" s="264"/>
      <c r="HE2091" s="264"/>
      <c r="HF2091" s="264"/>
      <c r="HG2091" s="264"/>
      <c r="HH2091" s="264"/>
      <c r="HI2091" s="264"/>
      <c r="HJ2091" s="264"/>
      <c r="HK2091" s="264"/>
      <c r="HL2091" s="264"/>
      <c r="HM2091" s="264"/>
      <c r="HN2091" s="264"/>
      <c r="HO2091" s="264"/>
      <c r="HP2091" s="264"/>
      <c r="HQ2091" s="264"/>
      <c r="HR2091" s="264"/>
      <c r="HS2091" s="264"/>
      <c r="HT2091" s="264"/>
      <c r="HU2091" s="264"/>
      <c r="HV2091" s="264"/>
      <c r="HW2091" s="264"/>
      <c r="HX2091" s="264"/>
      <c r="HY2091" s="264"/>
      <c r="HZ2091" s="264"/>
      <c r="IA2091" s="264"/>
      <c r="IB2091" s="264"/>
      <c r="IC2091" s="264"/>
      <c r="ID2091" s="264"/>
      <c r="IE2091" s="264"/>
      <c r="IF2091" s="264"/>
      <c r="IG2091" s="264"/>
      <c r="IH2091" s="264"/>
      <c r="II2091" s="264"/>
      <c r="IJ2091" s="264"/>
      <c r="IK2091" s="264"/>
      <c r="IL2091" s="264"/>
      <c r="IM2091" s="264"/>
      <c r="IN2091" s="264"/>
      <c r="IO2091" s="264"/>
      <c r="IP2091" s="264"/>
      <c r="IQ2091" s="264"/>
      <c r="IR2091" s="264"/>
      <c r="IS2091" s="264"/>
      <c r="IT2091" s="264"/>
      <c r="IU2091" s="264"/>
      <c r="IV2091" s="264"/>
    </row>
    <row r="2092" spans="1:256" s="279" customFormat="1" ht="12.75">
      <c r="A2092" s="271"/>
      <c r="B2092" s="280">
        <v>2874395</v>
      </c>
      <c r="C2092" s="273" t="s">
        <v>821</v>
      </c>
      <c r="D2092" s="271" t="s">
        <v>832</v>
      </c>
      <c r="E2092" s="271"/>
      <c r="F2092" s="274"/>
      <c r="G2092" s="275"/>
      <c r="H2092" s="272">
        <f t="shared" si="79"/>
        <v>29359926</v>
      </c>
      <c r="I2092" s="276">
        <f>+B2092/M2092</f>
        <v>6532.715909090909</v>
      </c>
      <c r="J2092" s="277"/>
      <c r="K2092" s="49">
        <v>440</v>
      </c>
      <c r="L2092"/>
      <c r="M2092" s="49">
        <v>440</v>
      </c>
      <c r="N2092" s="264"/>
      <c r="O2092" s="264"/>
      <c r="P2092" s="264"/>
      <c r="Q2092" s="264"/>
      <c r="R2092" s="264"/>
      <c r="S2092" s="264"/>
      <c r="T2092" s="264"/>
      <c r="U2092" s="264"/>
      <c r="V2092" s="264"/>
      <c r="W2092" s="264"/>
      <c r="X2092" s="264"/>
      <c r="Y2092" s="264"/>
      <c r="Z2092" s="264"/>
      <c r="AA2092" s="264"/>
      <c r="AB2092" s="264"/>
      <c r="AC2092" s="264"/>
      <c r="AD2092" s="264"/>
      <c r="AE2092" s="264"/>
      <c r="AF2092" s="264"/>
      <c r="AG2092" s="264"/>
      <c r="AH2092" s="264"/>
      <c r="AI2092" s="264"/>
      <c r="AJ2092" s="264"/>
      <c r="AK2092" s="264"/>
      <c r="AL2092" s="264"/>
      <c r="AM2092" s="264"/>
      <c r="AN2092" s="264"/>
      <c r="AO2092" s="264"/>
      <c r="AP2092" s="264"/>
      <c r="AQ2092" s="264"/>
      <c r="AR2092" s="264"/>
      <c r="AS2092" s="264"/>
      <c r="AT2092" s="264"/>
      <c r="AU2092" s="264"/>
      <c r="AV2092" s="264"/>
      <c r="AW2092" s="264"/>
      <c r="AX2092" s="264"/>
      <c r="AY2092" s="264"/>
      <c r="AZ2092" s="264"/>
      <c r="BA2092" s="264"/>
      <c r="BB2092" s="264"/>
      <c r="BC2092" s="264"/>
      <c r="BD2092" s="264"/>
      <c r="BE2092" s="264"/>
      <c r="BF2092" s="264"/>
      <c r="BG2092" s="264"/>
      <c r="BH2092" s="264"/>
      <c r="BI2092" s="264"/>
      <c r="BJ2092" s="264"/>
      <c r="BK2092" s="264"/>
      <c r="BL2092" s="264"/>
      <c r="BM2092" s="264"/>
      <c r="BN2092" s="264"/>
      <c r="BO2092" s="264"/>
      <c r="BP2092" s="264"/>
      <c r="BQ2092" s="264"/>
      <c r="BR2092" s="264"/>
      <c r="BS2092" s="264"/>
      <c r="BT2092" s="264"/>
      <c r="BU2092" s="264"/>
      <c r="BV2092" s="264"/>
      <c r="BW2092" s="264"/>
      <c r="BX2092" s="264"/>
      <c r="BY2092" s="264"/>
      <c r="BZ2092" s="264"/>
      <c r="CA2092" s="264"/>
      <c r="CB2092" s="264"/>
      <c r="CC2092" s="264"/>
      <c r="CD2092" s="264"/>
      <c r="CE2092" s="264"/>
      <c r="CF2092" s="264"/>
      <c r="CG2092" s="264"/>
      <c r="CH2092" s="264"/>
      <c r="CI2092" s="264"/>
      <c r="CJ2092" s="264"/>
      <c r="CK2092" s="264"/>
      <c r="CL2092" s="264"/>
      <c r="CM2092" s="264"/>
      <c r="CN2092" s="264"/>
      <c r="CO2092" s="264"/>
      <c r="CP2092" s="264"/>
      <c r="CQ2092" s="264"/>
      <c r="CR2092" s="264"/>
      <c r="CS2092" s="264"/>
      <c r="CT2092" s="264"/>
      <c r="CU2092" s="264"/>
      <c r="CV2092" s="264"/>
      <c r="CW2092" s="264"/>
      <c r="CX2092" s="264"/>
      <c r="CY2092" s="264"/>
      <c r="CZ2092" s="264"/>
      <c r="DA2092" s="264"/>
      <c r="DB2092" s="264"/>
      <c r="DC2092" s="264"/>
      <c r="DD2092" s="264"/>
      <c r="DE2092" s="264"/>
      <c r="DF2092" s="264"/>
      <c r="DG2092" s="264"/>
      <c r="DH2092" s="264"/>
      <c r="DI2092" s="264"/>
      <c r="DJ2092" s="264"/>
      <c r="DK2092" s="264"/>
      <c r="DL2092" s="264"/>
      <c r="DM2092" s="264"/>
      <c r="DN2092" s="264"/>
      <c r="DO2092" s="264"/>
      <c r="DP2092" s="264"/>
      <c r="DQ2092" s="264"/>
      <c r="DR2092" s="264"/>
      <c r="DS2092" s="264"/>
      <c r="DT2092" s="264"/>
      <c r="DU2092" s="264"/>
      <c r="DV2092" s="264"/>
      <c r="DW2092" s="264"/>
      <c r="DX2092" s="264"/>
      <c r="DY2092" s="264"/>
      <c r="DZ2092" s="264"/>
      <c r="EA2092" s="264"/>
      <c r="EB2092" s="264"/>
      <c r="EC2092" s="264"/>
      <c r="ED2092" s="264"/>
      <c r="EE2092" s="264"/>
      <c r="EF2092" s="264"/>
      <c r="EG2092" s="264"/>
      <c r="EH2092" s="264"/>
      <c r="EI2092" s="264"/>
      <c r="EJ2092" s="264"/>
      <c r="EK2092" s="264"/>
      <c r="EL2092" s="264"/>
      <c r="EM2092" s="264"/>
      <c r="EN2092" s="264"/>
      <c r="EO2092" s="264"/>
      <c r="EP2092" s="264"/>
      <c r="EQ2092" s="264"/>
      <c r="ER2092" s="264"/>
      <c r="ES2092" s="264"/>
      <c r="ET2092" s="264"/>
      <c r="EU2092" s="264"/>
      <c r="EV2092" s="264"/>
      <c r="EW2092" s="264"/>
      <c r="EX2092" s="264"/>
      <c r="EY2092" s="264"/>
      <c r="EZ2092" s="264"/>
      <c r="FA2092" s="264"/>
      <c r="FB2092" s="264"/>
      <c r="FC2092" s="264"/>
      <c r="FD2092" s="264"/>
      <c r="FE2092" s="264"/>
      <c r="FF2092" s="264"/>
      <c r="FG2092" s="264"/>
      <c r="FH2092" s="264"/>
      <c r="FI2092" s="264"/>
      <c r="FJ2092" s="264"/>
      <c r="FK2092" s="264"/>
      <c r="FL2092" s="264"/>
      <c r="FM2092" s="264"/>
      <c r="FN2092" s="264"/>
      <c r="FO2092" s="264"/>
      <c r="FP2092" s="264"/>
      <c r="FQ2092" s="264"/>
      <c r="FR2092" s="264"/>
      <c r="FS2092" s="264"/>
      <c r="FT2092" s="264"/>
      <c r="FU2092" s="264"/>
      <c r="FV2092" s="264"/>
      <c r="FW2092" s="264"/>
      <c r="FX2092" s="264"/>
      <c r="FY2092" s="264"/>
      <c r="FZ2092" s="264"/>
      <c r="GA2092" s="264"/>
      <c r="GB2092" s="264"/>
      <c r="GC2092" s="264"/>
      <c r="GD2092" s="264"/>
      <c r="GE2092" s="264"/>
      <c r="GF2092" s="264"/>
      <c r="GG2092" s="264"/>
      <c r="GH2092" s="264"/>
      <c r="GI2092" s="264"/>
      <c r="GJ2092" s="264"/>
      <c r="GK2092" s="264"/>
      <c r="GL2092" s="264"/>
      <c r="GM2092" s="264"/>
      <c r="GN2092" s="264"/>
      <c r="GO2092" s="264"/>
      <c r="GP2092" s="264"/>
      <c r="GQ2092" s="264"/>
      <c r="GR2092" s="264"/>
      <c r="GS2092" s="264"/>
      <c r="GT2092" s="264"/>
      <c r="GU2092" s="264"/>
      <c r="GV2092" s="264"/>
      <c r="GW2092" s="264"/>
      <c r="GX2092" s="264"/>
      <c r="GY2092" s="264"/>
      <c r="GZ2092" s="264"/>
      <c r="HA2092" s="264"/>
      <c r="HB2092" s="264"/>
      <c r="HC2092" s="264"/>
      <c r="HD2092" s="264"/>
      <c r="HE2092" s="264"/>
      <c r="HF2092" s="264"/>
      <c r="HG2092" s="264"/>
      <c r="HH2092" s="264"/>
      <c r="HI2092" s="264"/>
      <c r="HJ2092" s="264"/>
      <c r="HK2092" s="264"/>
      <c r="HL2092" s="264"/>
      <c r="HM2092" s="264"/>
      <c r="HN2092" s="264"/>
      <c r="HO2092" s="264"/>
      <c r="HP2092" s="264"/>
      <c r="HQ2092" s="264"/>
      <c r="HR2092" s="264"/>
      <c r="HS2092" s="264"/>
      <c r="HT2092" s="264"/>
      <c r="HU2092" s="264"/>
      <c r="HV2092" s="264"/>
      <c r="HW2092" s="264"/>
      <c r="HX2092" s="264"/>
      <c r="HY2092" s="264"/>
      <c r="HZ2092" s="264"/>
      <c r="IA2092" s="264"/>
      <c r="IB2092" s="264"/>
      <c r="IC2092" s="264"/>
      <c r="ID2092" s="264"/>
      <c r="IE2092" s="264"/>
      <c r="IF2092" s="264"/>
      <c r="IG2092" s="264"/>
      <c r="IH2092" s="264"/>
      <c r="II2092" s="264"/>
      <c r="IJ2092" s="264"/>
      <c r="IK2092" s="264"/>
      <c r="IL2092" s="264"/>
      <c r="IM2092" s="264"/>
      <c r="IN2092" s="264"/>
      <c r="IO2092" s="264"/>
      <c r="IP2092" s="264"/>
      <c r="IQ2092" s="264"/>
      <c r="IR2092" s="264"/>
      <c r="IS2092" s="264"/>
      <c r="IT2092" s="264"/>
      <c r="IU2092" s="264"/>
      <c r="IV2092" s="264"/>
    </row>
    <row r="2093" spans="1:256" s="279" customFormat="1" ht="12.75">
      <c r="A2093" s="271"/>
      <c r="B2093" s="280">
        <v>2566520</v>
      </c>
      <c r="C2093" s="273" t="s">
        <v>821</v>
      </c>
      <c r="D2093" s="271" t="s">
        <v>833</v>
      </c>
      <c r="E2093" s="271"/>
      <c r="F2093" s="274"/>
      <c r="G2093" s="275"/>
      <c r="H2093" s="272">
        <f>H2092-B2093</f>
        <v>26793406</v>
      </c>
      <c r="I2093" s="276">
        <f>+B2093/M2093</f>
        <v>5703.377777777778</v>
      </c>
      <c r="J2093" s="277"/>
      <c r="K2093" s="49">
        <v>450</v>
      </c>
      <c r="L2093" s="23"/>
      <c r="M2093" s="49">
        <v>450</v>
      </c>
      <c r="N2093" s="264"/>
      <c r="O2093" s="264"/>
      <c r="P2093" s="264"/>
      <c r="Q2093" s="264"/>
      <c r="R2093" s="264"/>
      <c r="S2093" s="264"/>
      <c r="T2093" s="264"/>
      <c r="U2093" s="264"/>
      <c r="V2093" s="264"/>
      <c r="W2093" s="264"/>
      <c r="X2093" s="264"/>
      <c r="Y2093" s="264"/>
      <c r="Z2093" s="264"/>
      <c r="AA2093" s="264"/>
      <c r="AB2093" s="264"/>
      <c r="AC2093" s="264"/>
      <c r="AD2093" s="264"/>
      <c r="AE2093" s="264"/>
      <c r="AF2093" s="264"/>
      <c r="AG2093" s="264"/>
      <c r="AH2093" s="264"/>
      <c r="AI2093" s="264"/>
      <c r="AJ2093" s="264"/>
      <c r="AK2093" s="264"/>
      <c r="AL2093" s="264"/>
      <c r="AM2093" s="264"/>
      <c r="AN2093" s="264"/>
      <c r="AO2093" s="264"/>
      <c r="AP2093" s="264"/>
      <c r="AQ2093" s="264"/>
      <c r="AR2093" s="264"/>
      <c r="AS2093" s="264"/>
      <c r="AT2093" s="264"/>
      <c r="AU2093" s="264"/>
      <c r="AV2093" s="264"/>
      <c r="AW2093" s="264"/>
      <c r="AX2093" s="264"/>
      <c r="AY2093" s="264"/>
      <c r="AZ2093" s="264"/>
      <c r="BA2093" s="264"/>
      <c r="BB2093" s="264"/>
      <c r="BC2093" s="264"/>
      <c r="BD2093" s="264"/>
      <c r="BE2093" s="264"/>
      <c r="BF2093" s="264"/>
      <c r="BG2093" s="264"/>
      <c r="BH2093" s="264"/>
      <c r="BI2093" s="264"/>
      <c r="BJ2093" s="264"/>
      <c r="BK2093" s="264"/>
      <c r="BL2093" s="264"/>
      <c r="BM2093" s="264"/>
      <c r="BN2093" s="264"/>
      <c r="BO2093" s="264"/>
      <c r="BP2093" s="264"/>
      <c r="BQ2093" s="264"/>
      <c r="BR2093" s="264"/>
      <c r="BS2093" s="264"/>
      <c r="BT2093" s="264"/>
      <c r="BU2093" s="264"/>
      <c r="BV2093" s="264"/>
      <c r="BW2093" s="264"/>
      <c r="BX2093" s="264"/>
      <c r="BY2093" s="264"/>
      <c r="BZ2093" s="264"/>
      <c r="CA2093" s="264"/>
      <c r="CB2093" s="264"/>
      <c r="CC2093" s="264"/>
      <c r="CD2093" s="264"/>
      <c r="CE2093" s="264"/>
      <c r="CF2093" s="264"/>
      <c r="CG2093" s="264"/>
      <c r="CH2093" s="264"/>
      <c r="CI2093" s="264"/>
      <c r="CJ2093" s="264"/>
      <c r="CK2093" s="264"/>
      <c r="CL2093" s="264"/>
      <c r="CM2093" s="264"/>
      <c r="CN2093" s="264"/>
      <c r="CO2093" s="264"/>
      <c r="CP2093" s="264"/>
      <c r="CQ2093" s="264"/>
      <c r="CR2093" s="264"/>
      <c r="CS2093" s="264"/>
      <c r="CT2093" s="264"/>
      <c r="CU2093" s="264"/>
      <c r="CV2093" s="264"/>
      <c r="CW2093" s="264"/>
      <c r="CX2093" s="264"/>
      <c r="CY2093" s="264"/>
      <c r="CZ2093" s="264"/>
      <c r="DA2093" s="264"/>
      <c r="DB2093" s="264"/>
      <c r="DC2093" s="264"/>
      <c r="DD2093" s="264"/>
      <c r="DE2093" s="264"/>
      <c r="DF2093" s="264"/>
      <c r="DG2093" s="264"/>
      <c r="DH2093" s="264"/>
      <c r="DI2093" s="264"/>
      <c r="DJ2093" s="264"/>
      <c r="DK2093" s="264"/>
      <c r="DL2093" s="264"/>
      <c r="DM2093" s="264"/>
      <c r="DN2093" s="264"/>
      <c r="DO2093" s="264"/>
      <c r="DP2093" s="264"/>
      <c r="DQ2093" s="264"/>
      <c r="DR2093" s="264"/>
      <c r="DS2093" s="264"/>
      <c r="DT2093" s="264"/>
      <c r="DU2093" s="264"/>
      <c r="DV2093" s="264"/>
      <c r="DW2093" s="264"/>
      <c r="DX2093" s="264"/>
      <c r="DY2093" s="264"/>
      <c r="DZ2093" s="264"/>
      <c r="EA2093" s="264"/>
      <c r="EB2093" s="264"/>
      <c r="EC2093" s="264"/>
      <c r="ED2093" s="264"/>
      <c r="EE2093" s="264"/>
      <c r="EF2093" s="264"/>
      <c r="EG2093" s="264"/>
      <c r="EH2093" s="264"/>
      <c r="EI2093" s="264"/>
      <c r="EJ2093" s="264"/>
      <c r="EK2093" s="264"/>
      <c r="EL2093" s="264"/>
      <c r="EM2093" s="264"/>
      <c r="EN2093" s="264"/>
      <c r="EO2093" s="264"/>
      <c r="EP2093" s="264"/>
      <c r="EQ2093" s="264"/>
      <c r="ER2093" s="264"/>
      <c r="ES2093" s="264"/>
      <c r="ET2093" s="264"/>
      <c r="EU2093" s="264"/>
      <c r="EV2093" s="264"/>
      <c r="EW2093" s="264"/>
      <c r="EX2093" s="264"/>
      <c r="EY2093" s="264"/>
      <c r="EZ2093" s="264"/>
      <c r="FA2093" s="264"/>
      <c r="FB2093" s="264"/>
      <c r="FC2093" s="264"/>
      <c r="FD2093" s="264"/>
      <c r="FE2093" s="264"/>
      <c r="FF2093" s="264"/>
      <c r="FG2093" s="264"/>
      <c r="FH2093" s="264"/>
      <c r="FI2093" s="264"/>
      <c r="FJ2093" s="264"/>
      <c r="FK2093" s="264"/>
      <c r="FL2093" s="264"/>
      <c r="FM2093" s="264"/>
      <c r="FN2093" s="264"/>
      <c r="FO2093" s="264"/>
      <c r="FP2093" s="264"/>
      <c r="FQ2093" s="264"/>
      <c r="FR2093" s="264"/>
      <c r="FS2093" s="264"/>
      <c r="FT2093" s="264"/>
      <c r="FU2093" s="264"/>
      <c r="FV2093" s="264"/>
      <c r="FW2093" s="264"/>
      <c r="FX2093" s="264"/>
      <c r="FY2093" s="264"/>
      <c r="FZ2093" s="264"/>
      <c r="GA2093" s="264"/>
      <c r="GB2093" s="264"/>
      <c r="GC2093" s="264"/>
      <c r="GD2093" s="264"/>
      <c r="GE2093" s="264"/>
      <c r="GF2093" s="264"/>
      <c r="GG2093" s="264"/>
      <c r="GH2093" s="264"/>
      <c r="GI2093" s="264"/>
      <c r="GJ2093" s="264"/>
      <c r="GK2093" s="264"/>
      <c r="GL2093" s="264"/>
      <c r="GM2093" s="264"/>
      <c r="GN2093" s="264"/>
      <c r="GO2093" s="264"/>
      <c r="GP2093" s="264"/>
      <c r="GQ2093" s="264"/>
      <c r="GR2093" s="264"/>
      <c r="GS2093" s="264"/>
      <c r="GT2093" s="264"/>
      <c r="GU2093" s="264"/>
      <c r="GV2093" s="264"/>
      <c r="GW2093" s="264"/>
      <c r="GX2093" s="264"/>
      <c r="GY2093" s="264"/>
      <c r="GZ2093" s="264"/>
      <c r="HA2093" s="264"/>
      <c r="HB2093" s="264"/>
      <c r="HC2093" s="264"/>
      <c r="HD2093" s="264"/>
      <c r="HE2093" s="264"/>
      <c r="HF2093" s="264"/>
      <c r="HG2093" s="264"/>
      <c r="HH2093" s="264"/>
      <c r="HI2093" s="264"/>
      <c r="HJ2093" s="264"/>
      <c r="HK2093" s="264"/>
      <c r="HL2093" s="264"/>
      <c r="HM2093" s="264"/>
      <c r="HN2093" s="264"/>
      <c r="HO2093" s="264"/>
      <c r="HP2093" s="264"/>
      <c r="HQ2093" s="264"/>
      <c r="HR2093" s="264"/>
      <c r="HS2093" s="264"/>
      <c r="HT2093" s="264"/>
      <c r="HU2093" s="264"/>
      <c r="HV2093" s="264"/>
      <c r="HW2093" s="264"/>
      <c r="HX2093" s="264"/>
      <c r="HY2093" s="264"/>
      <c r="HZ2093" s="264"/>
      <c r="IA2093" s="264"/>
      <c r="IB2093" s="264"/>
      <c r="IC2093" s="264"/>
      <c r="ID2093" s="264"/>
      <c r="IE2093" s="264"/>
      <c r="IF2093" s="264"/>
      <c r="IG2093" s="264"/>
      <c r="IH2093" s="264"/>
      <c r="II2093" s="264"/>
      <c r="IJ2093" s="264"/>
      <c r="IK2093" s="264"/>
      <c r="IL2093" s="264"/>
      <c r="IM2093" s="264"/>
      <c r="IN2093" s="264"/>
      <c r="IO2093" s="264"/>
      <c r="IP2093" s="264"/>
      <c r="IQ2093" s="264"/>
      <c r="IR2093" s="264"/>
      <c r="IS2093" s="264"/>
      <c r="IT2093" s="264"/>
      <c r="IU2093" s="264"/>
      <c r="IV2093" s="264"/>
    </row>
    <row r="2094" spans="1:256" s="279" customFormat="1" ht="12.75">
      <c r="A2094" s="271"/>
      <c r="B2094" s="280">
        <v>1962215</v>
      </c>
      <c r="C2094" s="273" t="s">
        <v>821</v>
      </c>
      <c r="D2094" s="271" t="s">
        <v>842</v>
      </c>
      <c r="E2094" s="271"/>
      <c r="F2094" s="274"/>
      <c r="G2094" s="275"/>
      <c r="H2094" s="272">
        <f>H2093-B2094</f>
        <v>24831191</v>
      </c>
      <c r="I2094" s="276">
        <f>+B2094/M2094</f>
        <v>4265.684782608696</v>
      </c>
      <c r="J2094" s="277"/>
      <c r="K2094" s="238">
        <v>460</v>
      </c>
      <c r="L2094" s="239"/>
      <c r="M2094" s="238">
        <v>460</v>
      </c>
      <c r="N2094" s="264"/>
      <c r="O2094" s="264"/>
      <c r="P2094" s="264"/>
      <c r="Q2094" s="264"/>
      <c r="R2094" s="264"/>
      <c r="S2094" s="264"/>
      <c r="T2094" s="264"/>
      <c r="U2094" s="264"/>
      <c r="V2094" s="264"/>
      <c r="W2094" s="264"/>
      <c r="X2094" s="264"/>
      <c r="Y2094" s="264"/>
      <c r="Z2094" s="264"/>
      <c r="AA2094" s="264"/>
      <c r="AB2094" s="264"/>
      <c r="AC2094" s="264"/>
      <c r="AD2094" s="264"/>
      <c r="AE2094" s="264"/>
      <c r="AF2094" s="264"/>
      <c r="AG2094" s="264"/>
      <c r="AH2094" s="264"/>
      <c r="AI2094" s="264"/>
      <c r="AJ2094" s="264"/>
      <c r="AK2094" s="264"/>
      <c r="AL2094" s="264"/>
      <c r="AM2094" s="264"/>
      <c r="AN2094" s="264"/>
      <c r="AO2094" s="264"/>
      <c r="AP2094" s="264"/>
      <c r="AQ2094" s="264"/>
      <c r="AR2094" s="264"/>
      <c r="AS2094" s="264"/>
      <c r="AT2094" s="264"/>
      <c r="AU2094" s="264"/>
      <c r="AV2094" s="264"/>
      <c r="AW2094" s="264"/>
      <c r="AX2094" s="264"/>
      <c r="AY2094" s="264"/>
      <c r="AZ2094" s="264"/>
      <c r="BA2094" s="264"/>
      <c r="BB2094" s="264"/>
      <c r="BC2094" s="264"/>
      <c r="BD2094" s="264"/>
      <c r="BE2094" s="264"/>
      <c r="BF2094" s="264"/>
      <c r="BG2094" s="264"/>
      <c r="BH2094" s="264"/>
      <c r="BI2094" s="264"/>
      <c r="BJ2094" s="264"/>
      <c r="BK2094" s="264"/>
      <c r="BL2094" s="264"/>
      <c r="BM2094" s="264"/>
      <c r="BN2094" s="264"/>
      <c r="BO2094" s="264"/>
      <c r="BP2094" s="264"/>
      <c r="BQ2094" s="264"/>
      <c r="BR2094" s="264"/>
      <c r="BS2094" s="264"/>
      <c r="BT2094" s="264"/>
      <c r="BU2094" s="264"/>
      <c r="BV2094" s="264"/>
      <c r="BW2094" s="264"/>
      <c r="BX2094" s="264"/>
      <c r="BY2094" s="264"/>
      <c r="BZ2094" s="264"/>
      <c r="CA2094" s="264"/>
      <c r="CB2094" s="264"/>
      <c r="CC2094" s="264"/>
      <c r="CD2094" s="264"/>
      <c r="CE2094" s="264"/>
      <c r="CF2094" s="264"/>
      <c r="CG2094" s="264"/>
      <c r="CH2094" s="264"/>
      <c r="CI2094" s="264"/>
      <c r="CJ2094" s="264"/>
      <c r="CK2094" s="264"/>
      <c r="CL2094" s="264"/>
      <c r="CM2094" s="264"/>
      <c r="CN2094" s="264"/>
      <c r="CO2094" s="264"/>
      <c r="CP2094" s="264"/>
      <c r="CQ2094" s="264"/>
      <c r="CR2094" s="264"/>
      <c r="CS2094" s="264"/>
      <c r="CT2094" s="264"/>
      <c r="CU2094" s="264"/>
      <c r="CV2094" s="264"/>
      <c r="CW2094" s="264"/>
      <c r="CX2094" s="264"/>
      <c r="CY2094" s="264"/>
      <c r="CZ2094" s="264"/>
      <c r="DA2094" s="264"/>
      <c r="DB2094" s="264"/>
      <c r="DC2094" s="264"/>
      <c r="DD2094" s="264"/>
      <c r="DE2094" s="264"/>
      <c r="DF2094" s="264"/>
      <c r="DG2094" s="264"/>
      <c r="DH2094" s="264"/>
      <c r="DI2094" s="264"/>
      <c r="DJ2094" s="264"/>
      <c r="DK2094" s="264"/>
      <c r="DL2094" s="264"/>
      <c r="DM2094" s="264"/>
      <c r="DN2094" s="264"/>
      <c r="DO2094" s="264"/>
      <c r="DP2094" s="264"/>
      <c r="DQ2094" s="264"/>
      <c r="DR2094" s="264"/>
      <c r="DS2094" s="264"/>
      <c r="DT2094" s="264"/>
      <c r="DU2094" s="264"/>
      <c r="DV2094" s="264"/>
      <c r="DW2094" s="264"/>
      <c r="DX2094" s="264"/>
      <c r="DY2094" s="264"/>
      <c r="DZ2094" s="264"/>
      <c r="EA2094" s="264"/>
      <c r="EB2094" s="264"/>
      <c r="EC2094" s="264"/>
      <c r="ED2094" s="264"/>
      <c r="EE2094" s="264"/>
      <c r="EF2094" s="264"/>
      <c r="EG2094" s="264"/>
      <c r="EH2094" s="264"/>
      <c r="EI2094" s="264"/>
      <c r="EJ2094" s="264"/>
      <c r="EK2094" s="264"/>
      <c r="EL2094" s="264"/>
      <c r="EM2094" s="264"/>
      <c r="EN2094" s="264"/>
      <c r="EO2094" s="264"/>
      <c r="EP2094" s="264"/>
      <c r="EQ2094" s="264"/>
      <c r="ER2094" s="264"/>
      <c r="ES2094" s="264"/>
      <c r="ET2094" s="264"/>
      <c r="EU2094" s="264"/>
      <c r="EV2094" s="264"/>
      <c r="EW2094" s="264"/>
      <c r="EX2094" s="264"/>
      <c r="EY2094" s="264"/>
      <c r="EZ2094" s="264"/>
      <c r="FA2094" s="264"/>
      <c r="FB2094" s="264"/>
      <c r="FC2094" s="264"/>
      <c r="FD2094" s="264"/>
      <c r="FE2094" s="264"/>
      <c r="FF2094" s="264"/>
      <c r="FG2094" s="264"/>
      <c r="FH2094" s="264"/>
      <c r="FI2094" s="264"/>
      <c r="FJ2094" s="264"/>
      <c r="FK2094" s="264"/>
      <c r="FL2094" s="264"/>
      <c r="FM2094" s="264"/>
      <c r="FN2094" s="264"/>
      <c r="FO2094" s="264"/>
      <c r="FP2094" s="264"/>
      <c r="FQ2094" s="264"/>
      <c r="FR2094" s="264"/>
      <c r="FS2094" s="264"/>
      <c r="FT2094" s="264"/>
      <c r="FU2094" s="264"/>
      <c r="FV2094" s="264"/>
      <c r="FW2094" s="264"/>
      <c r="FX2094" s="264"/>
      <c r="FY2094" s="264"/>
      <c r="FZ2094" s="264"/>
      <c r="GA2094" s="264"/>
      <c r="GB2094" s="264"/>
      <c r="GC2094" s="264"/>
      <c r="GD2094" s="264"/>
      <c r="GE2094" s="264"/>
      <c r="GF2094" s="264"/>
      <c r="GG2094" s="264"/>
      <c r="GH2094" s="264"/>
      <c r="GI2094" s="264"/>
      <c r="GJ2094" s="264"/>
      <c r="GK2094" s="264"/>
      <c r="GL2094" s="264"/>
      <c r="GM2094" s="264"/>
      <c r="GN2094" s="264"/>
      <c r="GO2094" s="264"/>
      <c r="GP2094" s="264"/>
      <c r="GQ2094" s="264"/>
      <c r="GR2094" s="264"/>
      <c r="GS2094" s="264"/>
      <c r="GT2094" s="264"/>
      <c r="GU2094" s="264"/>
      <c r="GV2094" s="264"/>
      <c r="GW2094" s="264"/>
      <c r="GX2094" s="264"/>
      <c r="GY2094" s="264"/>
      <c r="GZ2094" s="264"/>
      <c r="HA2094" s="264"/>
      <c r="HB2094" s="264"/>
      <c r="HC2094" s="264"/>
      <c r="HD2094" s="264"/>
      <c r="HE2094" s="264"/>
      <c r="HF2094" s="264"/>
      <c r="HG2094" s="264"/>
      <c r="HH2094" s="264"/>
      <c r="HI2094" s="264"/>
      <c r="HJ2094" s="264"/>
      <c r="HK2094" s="264"/>
      <c r="HL2094" s="264"/>
      <c r="HM2094" s="264"/>
      <c r="HN2094" s="264"/>
      <c r="HO2094" s="264"/>
      <c r="HP2094" s="264"/>
      <c r="HQ2094" s="264"/>
      <c r="HR2094" s="264"/>
      <c r="HS2094" s="264"/>
      <c r="HT2094" s="264"/>
      <c r="HU2094" s="264"/>
      <c r="HV2094" s="264"/>
      <c r="HW2094" s="264"/>
      <c r="HX2094" s="264"/>
      <c r="HY2094" s="264"/>
      <c r="HZ2094" s="264"/>
      <c r="IA2094" s="264"/>
      <c r="IB2094" s="264"/>
      <c r="IC2094" s="264"/>
      <c r="ID2094" s="264"/>
      <c r="IE2094" s="264"/>
      <c r="IF2094" s="264"/>
      <c r="IG2094" s="264"/>
      <c r="IH2094" s="264"/>
      <c r="II2094" s="264"/>
      <c r="IJ2094" s="264"/>
      <c r="IK2094" s="264"/>
      <c r="IL2094" s="264"/>
      <c r="IM2094" s="264"/>
      <c r="IN2094" s="264"/>
      <c r="IO2094" s="264"/>
      <c r="IP2094" s="264"/>
      <c r="IQ2094" s="264"/>
      <c r="IR2094" s="264"/>
      <c r="IS2094" s="264"/>
      <c r="IT2094" s="264"/>
      <c r="IU2094" s="264"/>
      <c r="IV2094" s="264"/>
    </row>
    <row r="2095" spans="1:256" s="279" customFormat="1" ht="12.75">
      <c r="A2095" s="271"/>
      <c r="B2095" s="280">
        <v>1285665</v>
      </c>
      <c r="C2095" s="273" t="s">
        <v>821</v>
      </c>
      <c r="D2095" s="271" t="s">
        <v>835</v>
      </c>
      <c r="E2095" s="271"/>
      <c r="F2095" s="274"/>
      <c r="G2095" s="275"/>
      <c r="H2095" s="272">
        <f>H2094-B2095</f>
        <v>23545526</v>
      </c>
      <c r="I2095" s="276">
        <f>+B2095/M2095</f>
        <v>2678.46875</v>
      </c>
      <c r="J2095" s="277"/>
      <c r="K2095" s="238">
        <v>480</v>
      </c>
      <c r="L2095" s="239"/>
      <c r="M2095" s="238">
        <v>480</v>
      </c>
      <c r="N2095" s="264"/>
      <c r="O2095" s="264"/>
      <c r="P2095" s="264"/>
      <c r="Q2095" s="264"/>
      <c r="R2095" s="264"/>
      <c r="S2095" s="264"/>
      <c r="T2095" s="264"/>
      <c r="U2095" s="264"/>
      <c r="V2095" s="264"/>
      <c r="W2095" s="264"/>
      <c r="X2095" s="264"/>
      <c r="Y2095" s="264"/>
      <c r="Z2095" s="264"/>
      <c r="AA2095" s="264"/>
      <c r="AB2095" s="264"/>
      <c r="AC2095" s="264"/>
      <c r="AD2095" s="264"/>
      <c r="AE2095" s="264"/>
      <c r="AF2095" s="264"/>
      <c r="AG2095" s="264"/>
      <c r="AH2095" s="264"/>
      <c r="AI2095" s="264"/>
      <c r="AJ2095" s="264"/>
      <c r="AK2095" s="264"/>
      <c r="AL2095" s="264"/>
      <c r="AM2095" s="264"/>
      <c r="AN2095" s="264"/>
      <c r="AO2095" s="264"/>
      <c r="AP2095" s="264"/>
      <c r="AQ2095" s="264"/>
      <c r="AR2095" s="264"/>
      <c r="AS2095" s="264"/>
      <c r="AT2095" s="264"/>
      <c r="AU2095" s="264"/>
      <c r="AV2095" s="264"/>
      <c r="AW2095" s="264"/>
      <c r="AX2095" s="264"/>
      <c r="AY2095" s="264"/>
      <c r="AZ2095" s="264"/>
      <c r="BA2095" s="264"/>
      <c r="BB2095" s="264"/>
      <c r="BC2095" s="264"/>
      <c r="BD2095" s="264"/>
      <c r="BE2095" s="264"/>
      <c r="BF2095" s="264"/>
      <c r="BG2095" s="264"/>
      <c r="BH2095" s="264"/>
      <c r="BI2095" s="264"/>
      <c r="BJ2095" s="264"/>
      <c r="BK2095" s="264"/>
      <c r="BL2095" s="264"/>
      <c r="BM2095" s="264"/>
      <c r="BN2095" s="264"/>
      <c r="BO2095" s="264"/>
      <c r="BP2095" s="264"/>
      <c r="BQ2095" s="264"/>
      <c r="BR2095" s="264"/>
      <c r="BS2095" s="264"/>
      <c r="BT2095" s="264"/>
      <c r="BU2095" s="264"/>
      <c r="BV2095" s="264"/>
      <c r="BW2095" s="264"/>
      <c r="BX2095" s="264"/>
      <c r="BY2095" s="264"/>
      <c r="BZ2095" s="264"/>
      <c r="CA2095" s="264"/>
      <c r="CB2095" s="264"/>
      <c r="CC2095" s="264"/>
      <c r="CD2095" s="264"/>
      <c r="CE2095" s="264"/>
      <c r="CF2095" s="264"/>
      <c r="CG2095" s="264"/>
      <c r="CH2095" s="264"/>
      <c r="CI2095" s="264"/>
      <c r="CJ2095" s="264"/>
      <c r="CK2095" s="264"/>
      <c r="CL2095" s="264"/>
      <c r="CM2095" s="264"/>
      <c r="CN2095" s="264"/>
      <c r="CO2095" s="264"/>
      <c r="CP2095" s="264"/>
      <c r="CQ2095" s="264"/>
      <c r="CR2095" s="264"/>
      <c r="CS2095" s="264"/>
      <c r="CT2095" s="264"/>
      <c r="CU2095" s="264"/>
      <c r="CV2095" s="264"/>
      <c r="CW2095" s="264"/>
      <c r="CX2095" s="264"/>
      <c r="CY2095" s="264"/>
      <c r="CZ2095" s="264"/>
      <c r="DA2095" s="264"/>
      <c r="DB2095" s="264"/>
      <c r="DC2095" s="264"/>
      <c r="DD2095" s="264"/>
      <c r="DE2095" s="264"/>
      <c r="DF2095" s="264"/>
      <c r="DG2095" s="264"/>
      <c r="DH2095" s="264"/>
      <c r="DI2095" s="264"/>
      <c r="DJ2095" s="264"/>
      <c r="DK2095" s="264"/>
      <c r="DL2095" s="264"/>
      <c r="DM2095" s="264"/>
      <c r="DN2095" s="264"/>
      <c r="DO2095" s="264"/>
      <c r="DP2095" s="264"/>
      <c r="DQ2095" s="264"/>
      <c r="DR2095" s="264"/>
      <c r="DS2095" s="264"/>
      <c r="DT2095" s="264"/>
      <c r="DU2095" s="264"/>
      <c r="DV2095" s="264"/>
      <c r="DW2095" s="264"/>
      <c r="DX2095" s="264"/>
      <c r="DY2095" s="264"/>
      <c r="DZ2095" s="264"/>
      <c r="EA2095" s="264"/>
      <c r="EB2095" s="264"/>
      <c r="EC2095" s="264"/>
      <c r="ED2095" s="264"/>
      <c r="EE2095" s="264"/>
      <c r="EF2095" s="264"/>
      <c r="EG2095" s="264"/>
      <c r="EH2095" s="264"/>
      <c r="EI2095" s="264"/>
      <c r="EJ2095" s="264"/>
      <c r="EK2095" s="264"/>
      <c r="EL2095" s="264"/>
      <c r="EM2095" s="264"/>
      <c r="EN2095" s="264"/>
      <c r="EO2095" s="264"/>
      <c r="EP2095" s="264"/>
      <c r="EQ2095" s="264"/>
      <c r="ER2095" s="264"/>
      <c r="ES2095" s="264"/>
      <c r="ET2095" s="264"/>
      <c r="EU2095" s="264"/>
      <c r="EV2095" s="264"/>
      <c r="EW2095" s="264"/>
      <c r="EX2095" s="264"/>
      <c r="EY2095" s="264"/>
      <c r="EZ2095" s="264"/>
      <c r="FA2095" s="264"/>
      <c r="FB2095" s="264"/>
      <c r="FC2095" s="264"/>
      <c r="FD2095" s="264"/>
      <c r="FE2095" s="264"/>
      <c r="FF2095" s="264"/>
      <c r="FG2095" s="264"/>
      <c r="FH2095" s="264"/>
      <c r="FI2095" s="264"/>
      <c r="FJ2095" s="264"/>
      <c r="FK2095" s="264"/>
      <c r="FL2095" s="264"/>
      <c r="FM2095" s="264"/>
      <c r="FN2095" s="264"/>
      <c r="FO2095" s="264"/>
      <c r="FP2095" s="264"/>
      <c r="FQ2095" s="264"/>
      <c r="FR2095" s="264"/>
      <c r="FS2095" s="264"/>
      <c r="FT2095" s="264"/>
      <c r="FU2095" s="264"/>
      <c r="FV2095" s="264"/>
      <c r="FW2095" s="264"/>
      <c r="FX2095" s="264"/>
      <c r="FY2095" s="264"/>
      <c r="FZ2095" s="264"/>
      <c r="GA2095" s="264"/>
      <c r="GB2095" s="264"/>
      <c r="GC2095" s="264"/>
      <c r="GD2095" s="264"/>
      <c r="GE2095" s="264"/>
      <c r="GF2095" s="264"/>
      <c r="GG2095" s="264"/>
      <c r="GH2095" s="264"/>
      <c r="GI2095" s="264"/>
      <c r="GJ2095" s="264"/>
      <c r="GK2095" s="264"/>
      <c r="GL2095" s="264"/>
      <c r="GM2095" s="264"/>
      <c r="GN2095" s="264"/>
      <c r="GO2095" s="264"/>
      <c r="GP2095" s="264"/>
      <c r="GQ2095" s="264"/>
      <c r="GR2095" s="264"/>
      <c r="GS2095" s="264"/>
      <c r="GT2095" s="264"/>
      <c r="GU2095" s="264"/>
      <c r="GV2095" s="264"/>
      <c r="GW2095" s="264"/>
      <c r="GX2095" s="264"/>
      <c r="GY2095" s="264"/>
      <c r="GZ2095" s="264"/>
      <c r="HA2095" s="264"/>
      <c r="HB2095" s="264"/>
      <c r="HC2095" s="264"/>
      <c r="HD2095" s="264"/>
      <c r="HE2095" s="264"/>
      <c r="HF2095" s="264"/>
      <c r="HG2095" s="264"/>
      <c r="HH2095" s="264"/>
      <c r="HI2095" s="264"/>
      <c r="HJ2095" s="264"/>
      <c r="HK2095" s="264"/>
      <c r="HL2095" s="264"/>
      <c r="HM2095" s="264"/>
      <c r="HN2095" s="264"/>
      <c r="HO2095" s="264"/>
      <c r="HP2095" s="264"/>
      <c r="HQ2095" s="264"/>
      <c r="HR2095" s="264"/>
      <c r="HS2095" s="264"/>
      <c r="HT2095" s="264"/>
      <c r="HU2095" s="264"/>
      <c r="HV2095" s="264"/>
      <c r="HW2095" s="264"/>
      <c r="HX2095" s="264"/>
      <c r="HY2095" s="264"/>
      <c r="HZ2095" s="264"/>
      <c r="IA2095" s="264"/>
      <c r="IB2095" s="264"/>
      <c r="IC2095" s="264"/>
      <c r="ID2095" s="264"/>
      <c r="IE2095" s="264"/>
      <c r="IF2095" s="264"/>
      <c r="IG2095" s="264"/>
      <c r="IH2095" s="264"/>
      <c r="II2095" s="264"/>
      <c r="IJ2095" s="264"/>
      <c r="IK2095" s="264"/>
      <c r="IL2095" s="264"/>
      <c r="IM2095" s="264"/>
      <c r="IN2095" s="264"/>
      <c r="IO2095" s="264"/>
      <c r="IP2095" s="264"/>
      <c r="IQ2095" s="264"/>
      <c r="IR2095" s="264"/>
      <c r="IS2095" s="264"/>
      <c r="IT2095" s="264"/>
      <c r="IU2095" s="264"/>
      <c r="IV2095" s="264"/>
    </row>
    <row r="2096" spans="1:256" s="279" customFormat="1" ht="12.75">
      <c r="A2096" s="271"/>
      <c r="B2096" s="280">
        <f>+B2044</f>
        <v>1236465</v>
      </c>
      <c r="C2096" s="273" t="s">
        <v>821</v>
      </c>
      <c r="D2096" s="271" t="s">
        <v>837</v>
      </c>
      <c r="E2096" s="271"/>
      <c r="F2096" s="274"/>
      <c r="G2096" s="275"/>
      <c r="H2096" s="272">
        <f>H2095-B2096</f>
        <v>22309061</v>
      </c>
      <c r="I2096" s="276">
        <f>+B2096/M2096</f>
        <v>2549.4123711340208</v>
      </c>
      <c r="J2096" s="277"/>
      <c r="K2096" s="238">
        <v>485</v>
      </c>
      <c r="L2096" s="239"/>
      <c r="M2096" s="238">
        <v>485</v>
      </c>
      <c r="N2096" s="264"/>
      <c r="O2096" s="264"/>
      <c r="P2096" s="264"/>
      <c r="Q2096" s="264"/>
      <c r="R2096" s="264"/>
      <c r="S2096" s="264"/>
      <c r="T2096" s="264"/>
      <c r="U2096" s="264"/>
      <c r="V2096" s="264"/>
      <c r="W2096" s="264"/>
      <c r="X2096" s="264"/>
      <c r="Y2096" s="264"/>
      <c r="Z2096" s="264"/>
      <c r="AA2096" s="264"/>
      <c r="AB2096" s="264"/>
      <c r="AC2096" s="264"/>
      <c r="AD2096" s="264"/>
      <c r="AE2096" s="264"/>
      <c r="AF2096" s="264"/>
      <c r="AG2096" s="264"/>
      <c r="AH2096" s="264"/>
      <c r="AI2096" s="264"/>
      <c r="AJ2096" s="264"/>
      <c r="AK2096" s="264"/>
      <c r="AL2096" s="264"/>
      <c r="AM2096" s="264"/>
      <c r="AN2096" s="264"/>
      <c r="AO2096" s="264"/>
      <c r="AP2096" s="264"/>
      <c r="AQ2096" s="264"/>
      <c r="AR2096" s="264"/>
      <c r="AS2096" s="264"/>
      <c r="AT2096" s="264"/>
      <c r="AU2096" s="264"/>
      <c r="AV2096" s="264"/>
      <c r="AW2096" s="264"/>
      <c r="AX2096" s="264"/>
      <c r="AY2096" s="264"/>
      <c r="AZ2096" s="264"/>
      <c r="BA2096" s="264"/>
      <c r="BB2096" s="264"/>
      <c r="BC2096" s="264"/>
      <c r="BD2096" s="264"/>
      <c r="BE2096" s="264"/>
      <c r="BF2096" s="264"/>
      <c r="BG2096" s="264"/>
      <c r="BH2096" s="264"/>
      <c r="BI2096" s="264"/>
      <c r="BJ2096" s="264"/>
      <c r="BK2096" s="264"/>
      <c r="BL2096" s="264"/>
      <c r="BM2096" s="264"/>
      <c r="BN2096" s="264"/>
      <c r="BO2096" s="264"/>
      <c r="BP2096" s="264"/>
      <c r="BQ2096" s="264"/>
      <c r="BR2096" s="264"/>
      <c r="BS2096" s="264"/>
      <c r="BT2096" s="264"/>
      <c r="BU2096" s="264"/>
      <c r="BV2096" s="264"/>
      <c r="BW2096" s="264"/>
      <c r="BX2096" s="264"/>
      <c r="BY2096" s="264"/>
      <c r="BZ2096" s="264"/>
      <c r="CA2096" s="264"/>
      <c r="CB2096" s="264"/>
      <c r="CC2096" s="264"/>
      <c r="CD2096" s="264"/>
      <c r="CE2096" s="264"/>
      <c r="CF2096" s="264"/>
      <c r="CG2096" s="264"/>
      <c r="CH2096" s="264"/>
      <c r="CI2096" s="264"/>
      <c r="CJ2096" s="264"/>
      <c r="CK2096" s="264"/>
      <c r="CL2096" s="264"/>
      <c r="CM2096" s="264"/>
      <c r="CN2096" s="264"/>
      <c r="CO2096" s="264"/>
      <c r="CP2096" s="264"/>
      <c r="CQ2096" s="264"/>
      <c r="CR2096" s="264"/>
      <c r="CS2096" s="264"/>
      <c r="CT2096" s="264"/>
      <c r="CU2096" s="264"/>
      <c r="CV2096" s="264"/>
      <c r="CW2096" s="264"/>
      <c r="CX2096" s="264"/>
      <c r="CY2096" s="264"/>
      <c r="CZ2096" s="264"/>
      <c r="DA2096" s="264"/>
      <c r="DB2096" s="264"/>
      <c r="DC2096" s="264"/>
      <c r="DD2096" s="264"/>
      <c r="DE2096" s="264"/>
      <c r="DF2096" s="264"/>
      <c r="DG2096" s="264"/>
      <c r="DH2096" s="264"/>
      <c r="DI2096" s="264"/>
      <c r="DJ2096" s="264"/>
      <c r="DK2096" s="264"/>
      <c r="DL2096" s="264"/>
      <c r="DM2096" s="264"/>
      <c r="DN2096" s="264"/>
      <c r="DO2096" s="264"/>
      <c r="DP2096" s="264"/>
      <c r="DQ2096" s="264"/>
      <c r="DR2096" s="264"/>
      <c r="DS2096" s="264"/>
      <c r="DT2096" s="264"/>
      <c r="DU2096" s="264"/>
      <c r="DV2096" s="264"/>
      <c r="DW2096" s="264"/>
      <c r="DX2096" s="264"/>
      <c r="DY2096" s="264"/>
      <c r="DZ2096" s="264"/>
      <c r="EA2096" s="264"/>
      <c r="EB2096" s="264"/>
      <c r="EC2096" s="264"/>
      <c r="ED2096" s="264"/>
      <c r="EE2096" s="264"/>
      <c r="EF2096" s="264"/>
      <c r="EG2096" s="264"/>
      <c r="EH2096" s="264"/>
      <c r="EI2096" s="264"/>
      <c r="EJ2096" s="264"/>
      <c r="EK2096" s="264"/>
      <c r="EL2096" s="264"/>
      <c r="EM2096" s="264"/>
      <c r="EN2096" s="264"/>
      <c r="EO2096" s="264"/>
      <c r="EP2096" s="264"/>
      <c r="EQ2096" s="264"/>
      <c r="ER2096" s="264"/>
      <c r="ES2096" s="264"/>
      <c r="ET2096" s="264"/>
      <c r="EU2096" s="264"/>
      <c r="EV2096" s="264"/>
      <c r="EW2096" s="264"/>
      <c r="EX2096" s="264"/>
      <c r="EY2096" s="264"/>
      <c r="EZ2096" s="264"/>
      <c r="FA2096" s="264"/>
      <c r="FB2096" s="264"/>
      <c r="FC2096" s="264"/>
      <c r="FD2096" s="264"/>
      <c r="FE2096" s="264"/>
      <c r="FF2096" s="264"/>
      <c r="FG2096" s="264"/>
      <c r="FH2096" s="264"/>
      <c r="FI2096" s="264"/>
      <c r="FJ2096" s="264"/>
      <c r="FK2096" s="264"/>
      <c r="FL2096" s="264"/>
      <c r="FM2096" s="264"/>
      <c r="FN2096" s="264"/>
      <c r="FO2096" s="264"/>
      <c r="FP2096" s="264"/>
      <c r="FQ2096" s="264"/>
      <c r="FR2096" s="264"/>
      <c r="FS2096" s="264"/>
      <c r="FT2096" s="264"/>
      <c r="FU2096" s="264"/>
      <c r="FV2096" s="264"/>
      <c r="FW2096" s="264"/>
      <c r="FX2096" s="264"/>
      <c r="FY2096" s="264"/>
      <c r="FZ2096" s="264"/>
      <c r="GA2096" s="264"/>
      <c r="GB2096" s="264"/>
      <c r="GC2096" s="264"/>
      <c r="GD2096" s="264"/>
      <c r="GE2096" s="264"/>
      <c r="GF2096" s="264"/>
      <c r="GG2096" s="264"/>
      <c r="GH2096" s="264"/>
      <c r="GI2096" s="264"/>
      <c r="GJ2096" s="264"/>
      <c r="GK2096" s="264"/>
      <c r="GL2096" s="264"/>
      <c r="GM2096" s="264"/>
      <c r="GN2096" s="264"/>
      <c r="GO2096" s="264"/>
      <c r="GP2096" s="264"/>
      <c r="GQ2096" s="264"/>
      <c r="GR2096" s="264"/>
      <c r="GS2096" s="264"/>
      <c r="GT2096" s="264"/>
      <c r="GU2096" s="264"/>
      <c r="GV2096" s="264"/>
      <c r="GW2096" s="264"/>
      <c r="GX2096" s="264"/>
      <c r="GY2096" s="264"/>
      <c r="GZ2096" s="264"/>
      <c r="HA2096" s="264"/>
      <c r="HB2096" s="264"/>
      <c r="HC2096" s="264"/>
      <c r="HD2096" s="264"/>
      <c r="HE2096" s="264"/>
      <c r="HF2096" s="264"/>
      <c r="HG2096" s="264"/>
      <c r="HH2096" s="264"/>
      <c r="HI2096" s="264"/>
      <c r="HJ2096" s="264"/>
      <c r="HK2096" s="264"/>
      <c r="HL2096" s="264"/>
      <c r="HM2096" s="264"/>
      <c r="HN2096" s="264"/>
      <c r="HO2096" s="264"/>
      <c r="HP2096" s="264"/>
      <c r="HQ2096" s="264"/>
      <c r="HR2096" s="264"/>
      <c r="HS2096" s="264"/>
      <c r="HT2096" s="264"/>
      <c r="HU2096" s="264"/>
      <c r="HV2096" s="264"/>
      <c r="HW2096" s="264"/>
      <c r="HX2096" s="264"/>
      <c r="HY2096" s="264"/>
      <c r="HZ2096" s="264"/>
      <c r="IA2096" s="264"/>
      <c r="IB2096" s="264"/>
      <c r="IC2096" s="264"/>
      <c r="ID2096" s="264"/>
      <c r="IE2096" s="264"/>
      <c r="IF2096" s="264"/>
      <c r="IG2096" s="264"/>
      <c r="IH2096" s="264"/>
      <c r="II2096" s="264"/>
      <c r="IJ2096" s="264"/>
      <c r="IK2096" s="264"/>
      <c r="IL2096" s="264"/>
      <c r="IM2096" s="264"/>
      <c r="IN2096" s="264"/>
      <c r="IO2096" s="264"/>
      <c r="IP2096" s="264"/>
      <c r="IQ2096" s="264"/>
      <c r="IR2096" s="264"/>
      <c r="IS2096" s="264"/>
      <c r="IT2096" s="264"/>
      <c r="IU2096" s="264"/>
      <c r="IV2096" s="264"/>
    </row>
    <row r="2097" spans="1:256" s="277" customFormat="1" ht="12.75">
      <c r="A2097" s="281"/>
      <c r="B2097" s="282">
        <f>SUM(B2086:B2096)</f>
        <v>-1223373</v>
      </c>
      <c r="C2097" s="281" t="s">
        <v>821</v>
      </c>
      <c r="D2097" s="281" t="s">
        <v>843</v>
      </c>
      <c r="E2097" s="281"/>
      <c r="F2097" s="283"/>
      <c r="G2097" s="284"/>
      <c r="H2097" s="282">
        <f>H2083-B2097</f>
        <v>22309061</v>
      </c>
      <c r="I2097" s="285">
        <f t="shared" si="78"/>
        <v>-2522.418556701031</v>
      </c>
      <c r="J2097" s="279"/>
      <c r="K2097" s="246">
        <v>485</v>
      </c>
      <c r="L2097" s="246"/>
      <c r="M2097" s="246">
        <v>485</v>
      </c>
      <c r="N2097" s="262"/>
      <c r="O2097" s="262"/>
      <c r="P2097" s="262"/>
      <c r="Q2097" s="262"/>
      <c r="R2097" s="262"/>
      <c r="S2097" s="262"/>
      <c r="T2097" s="262"/>
      <c r="U2097" s="262"/>
      <c r="V2097" s="262"/>
      <c r="W2097" s="262"/>
      <c r="X2097" s="262"/>
      <c r="Y2097" s="262"/>
      <c r="Z2097" s="262"/>
      <c r="AA2097" s="262"/>
      <c r="AB2097" s="262"/>
      <c r="AC2097" s="262"/>
      <c r="AD2097" s="262"/>
      <c r="AE2097" s="262"/>
      <c r="AF2097" s="262"/>
      <c r="AG2097" s="262"/>
      <c r="AH2097" s="262"/>
      <c r="AI2097" s="262"/>
      <c r="AJ2097" s="262"/>
      <c r="AK2097" s="262"/>
      <c r="AL2097" s="262"/>
      <c r="AM2097" s="262"/>
      <c r="AN2097" s="262"/>
      <c r="AO2097" s="262"/>
      <c r="AP2097" s="262"/>
      <c r="AQ2097" s="262"/>
      <c r="AR2097" s="262"/>
      <c r="AS2097" s="262"/>
      <c r="AT2097" s="262"/>
      <c r="AU2097" s="262"/>
      <c r="AV2097" s="262"/>
      <c r="AW2097" s="262"/>
      <c r="AX2097" s="262"/>
      <c r="AY2097" s="262"/>
      <c r="AZ2097" s="262"/>
      <c r="BA2097" s="262"/>
      <c r="BB2097" s="262"/>
      <c r="BC2097" s="262"/>
      <c r="BD2097" s="262"/>
      <c r="BE2097" s="262"/>
      <c r="BF2097" s="262"/>
      <c r="BG2097" s="262"/>
      <c r="BH2097" s="262"/>
      <c r="BI2097" s="262"/>
      <c r="BJ2097" s="262"/>
      <c r="BK2097" s="262"/>
      <c r="BL2097" s="262"/>
      <c r="BM2097" s="262"/>
      <c r="BN2097" s="262"/>
      <c r="BO2097" s="262"/>
      <c r="BP2097" s="262"/>
      <c r="BQ2097" s="262"/>
      <c r="BR2097" s="262"/>
      <c r="BS2097" s="262"/>
      <c r="BT2097" s="262"/>
      <c r="BU2097" s="262"/>
      <c r="BV2097" s="262"/>
      <c r="BW2097" s="262"/>
      <c r="BX2097" s="262"/>
      <c r="BY2097" s="262"/>
      <c r="BZ2097" s="262"/>
      <c r="CA2097" s="262"/>
      <c r="CB2097" s="262"/>
      <c r="CC2097" s="262"/>
      <c r="CD2097" s="262"/>
      <c r="CE2097" s="262"/>
      <c r="CF2097" s="262"/>
      <c r="CG2097" s="262"/>
      <c r="CH2097" s="262"/>
      <c r="CI2097" s="262"/>
      <c r="CJ2097" s="262"/>
      <c r="CK2097" s="262"/>
      <c r="CL2097" s="262"/>
      <c r="CM2097" s="262"/>
      <c r="CN2097" s="262"/>
      <c r="CO2097" s="262"/>
      <c r="CP2097" s="262"/>
      <c r="CQ2097" s="262"/>
      <c r="CR2097" s="262"/>
      <c r="CS2097" s="262"/>
      <c r="CT2097" s="262"/>
      <c r="CU2097" s="262"/>
      <c r="CV2097" s="262"/>
      <c r="CW2097" s="262"/>
      <c r="CX2097" s="262"/>
      <c r="CY2097" s="262"/>
      <c r="CZ2097" s="262"/>
      <c r="DA2097" s="262"/>
      <c r="DB2097" s="262"/>
      <c r="DC2097" s="262"/>
      <c r="DD2097" s="262"/>
      <c r="DE2097" s="262"/>
      <c r="DF2097" s="262"/>
      <c r="DG2097" s="262"/>
      <c r="DH2097" s="262"/>
      <c r="DI2097" s="262"/>
      <c r="DJ2097" s="262"/>
      <c r="DK2097" s="262"/>
      <c r="DL2097" s="262"/>
      <c r="DM2097" s="262"/>
      <c r="DN2097" s="262"/>
      <c r="DO2097" s="262"/>
      <c r="DP2097" s="262"/>
      <c r="DQ2097" s="262"/>
      <c r="DR2097" s="262"/>
      <c r="DS2097" s="262"/>
      <c r="DT2097" s="262"/>
      <c r="DU2097" s="262"/>
      <c r="DV2097" s="262"/>
      <c r="DW2097" s="262"/>
      <c r="DX2097" s="262"/>
      <c r="DY2097" s="262"/>
      <c r="DZ2097" s="262"/>
      <c r="EA2097" s="262"/>
      <c r="EB2097" s="262"/>
      <c r="EC2097" s="262"/>
      <c r="ED2097" s="262"/>
      <c r="EE2097" s="262"/>
      <c r="EF2097" s="262"/>
      <c r="EG2097" s="262"/>
      <c r="EH2097" s="262"/>
      <c r="EI2097" s="262"/>
      <c r="EJ2097" s="262"/>
      <c r="EK2097" s="262"/>
      <c r="EL2097" s="262"/>
      <c r="EM2097" s="262"/>
      <c r="EN2097" s="262"/>
      <c r="EO2097" s="262"/>
      <c r="EP2097" s="262"/>
      <c r="EQ2097" s="262"/>
      <c r="ER2097" s="262"/>
      <c r="ES2097" s="262"/>
      <c r="ET2097" s="262"/>
      <c r="EU2097" s="262"/>
      <c r="EV2097" s="262"/>
      <c r="EW2097" s="262"/>
      <c r="EX2097" s="262"/>
      <c r="EY2097" s="262"/>
      <c r="EZ2097" s="262"/>
      <c r="FA2097" s="262"/>
      <c r="FB2097" s="262"/>
      <c r="FC2097" s="262"/>
      <c r="FD2097" s="262"/>
      <c r="FE2097" s="262"/>
      <c r="FF2097" s="262"/>
      <c r="FG2097" s="262"/>
      <c r="FH2097" s="262"/>
      <c r="FI2097" s="262"/>
      <c r="FJ2097" s="262"/>
      <c r="FK2097" s="262"/>
      <c r="FL2097" s="262"/>
      <c r="FM2097" s="262"/>
      <c r="FN2097" s="262"/>
      <c r="FO2097" s="262"/>
      <c r="FP2097" s="262"/>
      <c r="FQ2097" s="262"/>
      <c r="FR2097" s="262"/>
      <c r="FS2097" s="262"/>
      <c r="FT2097" s="262"/>
      <c r="FU2097" s="262"/>
      <c r="FV2097" s="262"/>
      <c r="FW2097" s="262"/>
      <c r="FX2097" s="262"/>
      <c r="FY2097" s="262"/>
      <c r="FZ2097" s="262"/>
      <c r="GA2097" s="262"/>
      <c r="GB2097" s="262"/>
      <c r="GC2097" s="262"/>
      <c r="GD2097" s="262"/>
      <c r="GE2097" s="262"/>
      <c r="GF2097" s="262"/>
      <c r="GG2097" s="262"/>
      <c r="GH2097" s="262"/>
      <c r="GI2097" s="262"/>
      <c r="GJ2097" s="262"/>
      <c r="GK2097" s="262"/>
      <c r="GL2097" s="262"/>
      <c r="GM2097" s="262"/>
      <c r="GN2097" s="262"/>
      <c r="GO2097" s="262"/>
      <c r="GP2097" s="262"/>
      <c r="GQ2097" s="262"/>
      <c r="GR2097" s="262"/>
      <c r="GS2097" s="262"/>
      <c r="GT2097" s="262"/>
      <c r="GU2097" s="262"/>
      <c r="GV2097" s="262"/>
      <c r="GW2097" s="262"/>
      <c r="GX2097" s="262"/>
      <c r="GY2097" s="262"/>
      <c r="GZ2097" s="262"/>
      <c r="HA2097" s="262"/>
      <c r="HB2097" s="262"/>
      <c r="HC2097" s="262"/>
      <c r="HD2097" s="262"/>
      <c r="HE2097" s="262"/>
      <c r="HF2097" s="262"/>
      <c r="HG2097" s="262"/>
      <c r="HH2097" s="262"/>
      <c r="HI2097" s="262"/>
      <c r="HJ2097" s="262"/>
      <c r="HK2097" s="262"/>
      <c r="HL2097" s="262"/>
      <c r="HM2097" s="262"/>
      <c r="HN2097" s="262"/>
      <c r="HO2097" s="262"/>
      <c r="HP2097" s="262"/>
      <c r="HQ2097" s="262"/>
      <c r="HR2097" s="262"/>
      <c r="HS2097" s="262"/>
      <c r="HT2097" s="262"/>
      <c r="HU2097" s="262"/>
      <c r="HV2097" s="262"/>
      <c r="HW2097" s="262"/>
      <c r="HX2097" s="262"/>
      <c r="HY2097" s="262"/>
      <c r="HZ2097" s="262"/>
      <c r="IA2097" s="262"/>
      <c r="IB2097" s="262"/>
      <c r="IC2097" s="262"/>
      <c r="ID2097" s="262"/>
      <c r="IE2097" s="262"/>
      <c r="IF2097" s="262"/>
      <c r="IG2097" s="262"/>
      <c r="IH2097" s="262"/>
      <c r="II2097" s="262"/>
      <c r="IJ2097" s="262"/>
      <c r="IK2097" s="262"/>
      <c r="IL2097" s="262"/>
      <c r="IM2097" s="262"/>
      <c r="IN2097" s="262"/>
      <c r="IO2097" s="262"/>
      <c r="IP2097" s="262"/>
      <c r="IQ2097" s="262"/>
      <c r="IR2097" s="262"/>
      <c r="IS2097" s="262"/>
      <c r="IT2097" s="262"/>
      <c r="IU2097" s="262"/>
      <c r="IV2097" s="262"/>
    </row>
    <row r="2098" spans="1:13" ht="12.75">
      <c r="A2098" s="20"/>
      <c r="F2098" s="54"/>
      <c r="H2098" s="252"/>
      <c r="I2098" s="30"/>
      <c r="M2098" s="2"/>
    </row>
    <row r="2099" spans="1:13" ht="12.75">
      <c r="A2099" s="20"/>
      <c r="F2099" s="54"/>
      <c r="H2099" s="252"/>
      <c r="I2099" s="30"/>
      <c r="M2099" s="2"/>
    </row>
    <row r="2100" spans="1:13" s="291" customFormat="1" ht="12.75" hidden="1">
      <c r="A2100" s="286"/>
      <c r="B2100" s="287"/>
      <c r="C2100" s="286"/>
      <c r="D2100" s="286"/>
      <c r="E2100" s="286"/>
      <c r="F2100" s="288"/>
      <c r="G2100" s="289"/>
      <c r="H2100" s="287"/>
      <c r="I2100" s="290"/>
      <c r="K2100" s="49"/>
      <c r="L2100" s="23"/>
      <c r="M2100" s="49"/>
    </row>
    <row r="2101" spans="1:13" s="291" customFormat="1" ht="12.75" hidden="1">
      <c r="A2101" s="286"/>
      <c r="B2101" s="287"/>
      <c r="C2101" s="286"/>
      <c r="D2101" s="286"/>
      <c r="E2101" s="286"/>
      <c r="F2101" s="288"/>
      <c r="G2101" s="289"/>
      <c r="H2101" s="287"/>
      <c r="I2101" s="290"/>
      <c r="K2101" s="49"/>
      <c r="L2101" s="23"/>
      <c r="M2101" s="49"/>
    </row>
    <row r="2102" spans="1:13" ht="12.75" hidden="1">
      <c r="A2102" s="20"/>
      <c r="B2102" s="12"/>
      <c r="F2102" s="54"/>
      <c r="H2102" s="287"/>
      <c r="I2102" s="30">
        <f aca="true" t="shared" si="80" ref="I2102:I2165">+B2102/M2102</f>
        <v>0</v>
      </c>
      <c r="M2102" s="2">
        <v>500</v>
      </c>
    </row>
    <row r="2103" spans="1:13" ht="12.75" hidden="1">
      <c r="A2103" s="20"/>
      <c r="B2103" s="12"/>
      <c r="F2103" s="54"/>
      <c r="H2103" s="287"/>
      <c r="I2103" s="30">
        <f t="shared" si="80"/>
        <v>0</v>
      </c>
      <c r="M2103" s="2">
        <v>500</v>
      </c>
    </row>
    <row r="2104" spans="1:13" ht="12.75" hidden="1">
      <c r="A2104" s="20"/>
      <c r="B2104" s="12"/>
      <c r="F2104" s="54"/>
      <c r="H2104" s="8">
        <f aca="true" t="shared" si="81" ref="H2104:H2167">H2103-B2104</f>
        <v>0</v>
      </c>
      <c r="I2104" s="30">
        <f t="shared" si="80"/>
        <v>0</v>
      </c>
      <c r="M2104" s="2">
        <v>500</v>
      </c>
    </row>
    <row r="2105" spans="1:13" ht="12.75" hidden="1">
      <c r="A2105" s="20"/>
      <c r="B2105" s="12"/>
      <c r="F2105" s="54"/>
      <c r="H2105" s="8">
        <f t="shared" si="81"/>
        <v>0</v>
      </c>
      <c r="I2105" s="30">
        <f t="shared" si="80"/>
        <v>0</v>
      </c>
      <c r="M2105" s="2">
        <v>500</v>
      </c>
    </row>
    <row r="2106" spans="1:13" ht="12.75" hidden="1">
      <c r="A2106" s="20"/>
      <c r="B2106" s="12"/>
      <c r="F2106" s="54"/>
      <c r="H2106" s="8">
        <f t="shared" si="81"/>
        <v>0</v>
      </c>
      <c r="I2106" s="30">
        <f t="shared" si="80"/>
        <v>0</v>
      </c>
      <c r="M2106" s="2">
        <v>500</v>
      </c>
    </row>
    <row r="2107" spans="1:13" ht="12.75" hidden="1">
      <c r="A2107" s="20"/>
      <c r="B2107" s="12"/>
      <c r="F2107" s="54"/>
      <c r="H2107" s="8">
        <f t="shared" si="81"/>
        <v>0</v>
      </c>
      <c r="I2107" s="30">
        <f t="shared" si="80"/>
        <v>0</v>
      </c>
      <c r="M2107" s="2">
        <v>500</v>
      </c>
    </row>
    <row r="2108" spans="1:13" ht="12.75" hidden="1">
      <c r="A2108" s="20"/>
      <c r="B2108" s="12"/>
      <c r="F2108" s="54"/>
      <c r="H2108" s="8">
        <f t="shared" si="81"/>
        <v>0</v>
      </c>
      <c r="I2108" s="30">
        <f t="shared" si="80"/>
        <v>0</v>
      </c>
      <c r="M2108" s="2">
        <v>500</v>
      </c>
    </row>
    <row r="2109" spans="1:13" ht="12.75" hidden="1">
      <c r="A2109" s="20"/>
      <c r="B2109" s="12"/>
      <c r="F2109" s="54"/>
      <c r="H2109" s="8">
        <f t="shared" si="81"/>
        <v>0</v>
      </c>
      <c r="I2109" s="30">
        <f t="shared" si="80"/>
        <v>0</v>
      </c>
      <c r="M2109" s="2">
        <v>500</v>
      </c>
    </row>
    <row r="2110" spans="1:13" ht="12.75" hidden="1">
      <c r="A2110" s="20"/>
      <c r="B2110" s="12"/>
      <c r="F2110" s="54"/>
      <c r="H2110" s="8">
        <f t="shared" si="81"/>
        <v>0</v>
      </c>
      <c r="I2110" s="30">
        <f t="shared" si="80"/>
        <v>0</v>
      </c>
      <c r="M2110" s="2">
        <v>500</v>
      </c>
    </row>
    <row r="2111" spans="1:13" ht="12.75" hidden="1">
      <c r="A2111" s="20"/>
      <c r="B2111" s="12"/>
      <c r="F2111" s="54"/>
      <c r="H2111" s="8">
        <f t="shared" si="81"/>
        <v>0</v>
      </c>
      <c r="I2111" s="30">
        <f t="shared" si="80"/>
        <v>0</v>
      </c>
      <c r="M2111" s="2">
        <v>500</v>
      </c>
    </row>
    <row r="2112" spans="1:13" ht="12.75" hidden="1">
      <c r="A2112" s="20"/>
      <c r="B2112" s="12"/>
      <c r="F2112" s="54"/>
      <c r="H2112" s="8">
        <f t="shared" si="81"/>
        <v>0</v>
      </c>
      <c r="I2112" s="30">
        <f t="shared" si="80"/>
        <v>0</v>
      </c>
      <c r="M2112" s="2">
        <v>500</v>
      </c>
    </row>
    <row r="2113" spans="1:13" ht="12.75" hidden="1">
      <c r="A2113" s="20"/>
      <c r="B2113" s="12"/>
      <c r="F2113" s="54"/>
      <c r="H2113" s="8">
        <f t="shared" si="81"/>
        <v>0</v>
      </c>
      <c r="I2113" s="30">
        <f t="shared" si="80"/>
        <v>0</v>
      </c>
      <c r="M2113" s="2">
        <v>500</v>
      </c>
    </row>
    <row r="2114" spans="1:13" ht="12.75" hidden="1">
      <c r="A2114" s="20"/>
      <c r="B2114" s="12"/>
      <c r="F2114" s="54"/>
      <c r="H2114" s="8">
        <f t="shared" si="81"/>
        <v>0</v>
      </c>
      <c r="I2114" s="30">
        <f t="shared" si="80"/>
        <v>0</v>
      </c>
      <c r="M2114" s="2">
        <v>500</v>
      </c>
    </row>
    <row r="2115" spans="1:13" ht="12.75" hidden="1">
      <c r="A2115" s="20"/>
      <c r="B2115" s="12"/>
      <c r="F2115" s="54"/>
      <c r="H2115" s="8">
        <f t="shared" si="81"/>
        <v>0</v>
      </c>
      <c r="I2115" s="30">
        <f t="shared" si="80"/>
        <v>0</v>
      </c>
      <c r="M2115" s="2">
        <v>500</v>
      </c>
    </row>
    <row r="2116" spans="1:13" ht="12.75" hidden="1">
      <c r="A2116" s="20"/>
      <c r="F2116" s="54"/>
      <c r="H2116" s="8">
        <f t="shared" si="81"/>
        <v>0</v>
      </c>
      <c r="I2116" s="30">
        <f t="shared" si="80"/>
        <v>0</v>
      </c>
      <c r="M2116" s="2">
        <v>500</v>
      </c>
    </row>
    <row r="2117" spans="1:13" ht="12.75" hidden="1">
      <c r="A2117" s="20"/>
      <c r="B2117" s="11"/>
      <c r="F2117" s="54"/>
      <c r="H2117" s="8">
        <f t="shared" si="81"/>
        <v>0</v>
      </c>
      <c r="I2117" s="30">
        <f t="shared" si="80"/>
        <v>0</v>
      </c>
      <c r="M2117" s="2">
        <v>500</v>
      </c>
    </row>
    <row r="2118" spans="1:13" ht="12.75" hidden="1">
      <c r="A2118" s="20"/>
      <c r="F2118" s="54"/>
      <c r="H2118" s="8">
        <f t="shared" si="81"/>
        <v>0</v>
      </c>
      <c r="I2118" s="30">
        <f t="shared" si="80"/>
        <v>0</v>
      </c>
      <c r="M2118" s="2">
        <v>500</v>
      </c>
    </row>
    <row r="2119" spans="1:13" ht="12.75" hidden="1">
      <c r="A2119" s="20"/>
      <c r="F2119" s="54"/>
      <c r="H2119" s="8">
        <f t="shared" si="81"/>
        <v>0</v>
      </c>
      <c r="I2119" s="30">
        <f t="shared" si="80"/>
        <v>0</v>
      </c>
      <c r="M2119" s="2">
        <v>500</v>
      </c>
    </row>
    <row r="2120" spans="1:13" ht="12.75" hidden="1">
      <c r="A2120" s="20"/>
      <c r="F2120" s="54"/>
      <c r="H2120" s="8">
        <f t="shared" si="81"/>
        <v>0</v>
      </c>
      <c r="I2120" s="30">
        <f t="shared" si="80"/>
        <v>0</v>
      </c>
      <c r="M2120" s="2">
        <v>500</v>
      </c>
    </row>
    <row r="2121" spans="1:13" ht="12.75" hidden="1">
      <c r="A2121" s="20"/>
      <c r="F2121" s="54"/>
      <c r="H2121" s="8">
        <f t="shared" si="81"/>
        <v>0</v>
      </c>
      <c r="I2121" s="30">
        <f t="shared" si="80"/>
        <v>0</v>
      </c>
      <c r="M2121" s="2">
        <v>500</v>
      </c>
    </row>
    <row r="2122" spans="1:13" ht="12.75" hidden="1">
      <c r="A2122" s="20"/>
      <c r="F2122" s="54"/>
      <c r="H2122" s="8">
        <f t="shared" si="81"/>
        <v>0</v>
      </c>
      <c r="I2122" s="30">
        <f t="shared" si="80"/>
        <v>0</v>
      </c>
      <c r="M2122" s="2">
        <v>500</v>
      </c>
    </row>
    <row r="2123" spans="1:13" ht="12.75" hidden="1">
      <c r="A2123" s="20"/>
      <c r="F2123" s="54"/>
      <c r="H2123" s="8">
        <f t="shared" si="81"/>
        <v>0</v>
      </c>
      <c r="I2123" s="30">
        <f t="shared" si="80"/>
        <v>0</v>
      </c>
      <c r="M2123" s="2">
        <v>500</v>
      </c>
    </row>
    <row r="2124" spans="1:13" ht="12.75" hidden="1">
      <c r="A2124" s="20"/>
      <c r="F2124" s="54"/>
      <c r="H2124" s="8">
        <f t="shared" si="81"/>
        <v>0</v>
      </c>
      <c r="I2124" s="30">
        <f t="shared" si="80"/>
        <v>0</v>
      </c>
      <c r="M2124" s="2">
        <v>500</v>
      </c>
    </row>
    <row r="2125" spans="1:13" ht="12.75" hidden="1">
      <c r="A2125" s="20"/>
      <c r="F2125" s="54"/>
      <c r="H2125" s="8">
        <f t="shared" si="81"/>
        <v>0</v>
      </c>
      <c r="I2125" s="30">
        <f t="shared" si="80"/>
        <v>0</v>
      </c>
      <c r="M2125" s="2">
        <v>500</v>
      </c>
    </row>
    <row r="2126" spans="1:13" ht="12.75" hidden="1">
      <c r="A2126" s="20"/>
      <c r="F2126" s="54"/>
      <c r="H2126" s="8">
        <f t="shared" si="81"/>
        <v>0</v>
      </c>
      <c r="I2126" s="30">
        <f t="shared" si="80"/>
        <v>0</v>
      </c>
      <c r="M2126" s="2">
        <v>500</v>
      </c>
    </row>
    <row r="2127" spans="1:13" ht="12.75" hidden="1">
      <c r="A2127" s="20"/>
      <c r="F2127" s="54"/>
      <c r="H2127" s="8">
        <f t="shared" si="81"/>
        <v>0</v>
      </c>
      <c r="I2127" s="30">
        <f t="shared" si="80"/>
        <v>0</v>
      </c>
      <c r="M2127" s="2">
        <v>500</v>
      </c>
    </row>
    <row r="2128" spans="1:13" ht="12.75" hidden="1">
      <c r="A2128" s="20"/>
      <c r="F2128" s="54"/>
      <c r="H2128" s="8">
        <f t="shared" si="81"/>
        <v>0</v>
      </c>
      <c r="I2128" s="30">
        <f t="shared" si="80"/>
        <v>0</v>
      </c>
      <c r="M2128" s="2">
        <v>500</v>
      </c>
    </row>
    <row r="2129" spans="1:13" ht="12.75" hidden="1">
      <c r="A2129" s="20"/>
      <c r="F2129" s="54"/>
      <c r="H2129" s="8">
        <f t="shared" si="81"/>
        <v>0</v>
      </c>
      <c r="I2129" s="30">
        <f t="shared" si="80"/>
        <v>0</v>
      </c>
      <c r="M2129" s="2">
        <v>500</v>
      </c>
    </row>
    <row r="2130" spans="1:13" ht="12.75" hidden="1">
      <c r="A2130" s="20"/>
      <c r="F2130" s="54"/>
      <c r="H2130" s="8">
        <f t="shared" si="81"/>
        <v>0</v>
      </c>
      <c r="I2130" s="30">
        <f t="shared" si="80"/>
        <v>0</v>
      </c>
      <c r="M2130" s="2">
        <v>500</v>
      </c>
    </row>
    <row r="2131" spans="1:13" ht="12.75" hidden="1">
      <c r="A2131" s="20"/>
      <c r="F2131" s="54"/>
      <c r="H2131" s="8">
        <f t="shared" si="81"/>
        <v>0</v>
      </c>
      <c r="I2131" s="30">
        <f t="shared" si="80"/>
        <v>0</v>
      </c>
      <c r="M2131" s="2">
        <v>500</v>
      </c>
    </row>
    <row r="2132" spans="1:13" ht="12.75" hidden="1">
      <c r="A2132" s="20"/>
      <c r="F2132" s="54"/>
      <c r="H2132" s="8">
        <f t="shared" si="81"/>
        <v>0</v>
      </c>
      <c r="I2132" s="30">
        <f t="shared" si="80"/>
        <v>0</v>
      </c>
      <c r="M2132" s="2">
        <v>500</v>
      </c>
    </row>
    <row r="2133" spans="1:13" ht="12.75" hidden="1">
      <c r="A2133" s="20"/>
      <c r="F2133" s="54"/>
      <c r="H2133" s="8">
        <f t="shared" si="81"/>
        <v>0</v>
      </c>
      <c r="I2133" s="30">
        <f t="shared" si="80"/>
        <v>0</v>
      </c>
      <c r="M2133" s="2">
        <v>500</v>
      </c>
    </row>
    <row r="2134" spans="1:13" ht="12.75" hidden="1">
      <c r="A2134" s="20"/>
      <c r="F2134" s="54"/>
      <c r="H2134" s="8">
        <f t="shared" si="81"/>
        <v>0</v>
      </c>
      <c r="I2134" s="30">
        <f t="shared" si="80"/>
        <v>0</v>
      </c>
      <c r="M2134" s="2">
        <v>500</v>
      </c>
    </row>
    <row r="2135" spans="1:13" ht="12.75" hidden="1">
      <c r="A2135" s="20"/>
      <c r="F2135" s="54"/>
      <c r="H2135" s="8">
        <f t="shared" si="81"/>
        <v>0</v>
      </c>
      <c r="I2135" s="30">
        <f t="shared" si="80"/>
        <v>0</v>
      </c>
      <c r="M2135" s="2">
        <v>500</v>
      </c>
    </row>
    <row r="2136" spans="1:13" ht="12.75" hidden="1">
      <c r="A2136" s="20"/>
      <c r="F2136" s="54"/>
      <c r="H2136" s="8">
        <f t="shared" si="81"/>
        <v>0</v>
      </c>
      <c r="I2136" s="30">
        <f t="shared" si="80"/>
        <v>0</v>
      </c>
      <c r="M2136" s="2">
        <v>500</v>
      </c>
    </row>
    <row r="2137" spans="1:13" ht="12.75" hidden="1">
      <c r="A2137" s="20"/>
      <c r="F2137" s="54"/>
      <c r="H2137" s="8">
        <f t="shared" si="81"/>
        <v>0</v>
      </c>
      <c r="I2137" s="30">
        <f t="shared" si="80"/>
        <v>0</v>
      </c>
      <c r="M2137" s="2">
        <v>500</v>
      </c>
    </row>
    <row r="2138" spans="1:13" ht="12.75" hidden="1">
      <c r="A2138" s="20"/>
      <c r="F2138" s="54"/>
      <c r="H2138" s="8">
        <f t="shared" si="81"/>
        <v>0</v>
      </c>
      <c r="I2138" s="30">
        <f t="shared" si="80"/>
        <v>0</v>
      </c>
      <c r="M2138" s="2">
        <v>500</v>
      </c>
    </row>
    <row r="2139" spans="1:13" ht="12.75" hidden="1">
      <c r="A2139" s="20"/>
      <c r="F2139" s="54"/>
      <c r="H2139" s="8">
        <f t="shared" si="81"/>
        <v>0</v>
      </c>
      <c r="I2139" s="30">
        <f t="shared" si="80"/>
        <v>0</v>
      </c>
      <c r="M2139" s="2">
        <v>500</v>
      </c>
    </row>
    <row r="2140" spans="1:13" ht="12.75" hidden="1">
      <c r="A2140" s="20"/>
      <c r="F2140" s="54"/>
      <c r="H2140" s="8">
        <f t="shared" si="81"/>
        <v>0</v>
      </c>
      <c r="I2140" s="30">
        <f t="shared" si="80"/>
        <v>0</v>
      </c>
      <c r="M2140" s="2">
        <v>500</v>
      </c>
    </row>
    <row r="2141" spans="1:13" ht="12.75" hidden="1">
      <c r="A2141" s="20"/>
      <c r="F2141" s="54"/>
      <c r="H2141" s="8">
        <f t="shared" si="81"/>
        <v>0</v>
      </c>
      <c r="I2141" s="30">
        <f t="shared" si="80"/>
        <v>0</v>
      </c>
      <c r="M2141" s="2">
        <v>500</v>
      </c>
    </row>
    <row r="2142" spans="1:13" ht="12.75" hidden="1">
      <c r="A2142" s="20"/>
      <c r="F2142" s="54"/>
      <c r="H2142" s="8">
        <f t="shared" si="81"/>
        <v>0</v>
      </c>
      <c r="I2142" s="30">
        <f t="shared" si="80"/>
        <v>0</v>
      </c>
      <c r="M2142" s="2">
        <v>500</v>
      </c>
    </row>
    <row r="2143" spans="1:13" ht="12.75" hidden="1">
      <c r="A2143" s="20"/>
      <c r="F2143" s="54"/>
      <c r="H2143" s="8">
        <f t="shared" si="81"/>
        <v>0</v>
      </c>
      <c r="I2143" s="30">
        <f t="shared" si="80"/>
        <v>0</v>
      </c>
      <c r="M2143" s="2">
        <v>500</v>
      </c>
    </row>
    <row r="2144" spans="1:13" ht="12.75" hidden="1">
      <c r="A2144" s="20"/>
      <c r="F2144" s="54"/>
      <c r="H2144" s="8">
        <f t="shared" si="81"/>
        <v>0</v>
      </c>
      <c r="I2144" s="30">
        <f t="shared" si="80"/>
        <v>0</v>
      </c>
      <c r="M2144" s="2">
        <v>500</v>
      </c>
    </row>
    <row r="2145" spans="1:13" ht="12.75" hidden="1">
      <c r="A2145" s="20"/>
      <c r="F2145" s="54"/>
      <c r="H2145" s="8">
        <f t="shared" si="81"/>
        <v>0</v>
      </c>
      <c r="I2145" s="30">
        <f t="shared" si="80"/>
        <v>0</v>
      </c>
      <c r="M2145" s="2">
        <v>500</v>
      </c>
    </row>
    <row r="2146" spans="1:13" ht="12.75" hidden="1">
      <c r="A2146" s="20"/>
      <c r="F2146" s="54"/>
      <c r="H2146" s="8">
        <f t="shared" si="81"/>
        <v>0</v>
      </c>
      <c r="I2146" s="30">
        <f t="shared" si="80"/>
        <v>0</v>
      </c>
      <c r="M2146" s="2">
        <v>500</v>
      </c>
    </row>
    <row r="2147" spans="1:13" ht="12.75" hidden="1">
      <c r="A2147" s="20"/>
      <c r="F2147" s="54"/>
      <c r="H2147" s="8">
        <f t="shared" si="81"/>
        <v>0</v>
      </c>
      <c r="I2147" s="30">
        <f t="shared" si="80"/>
        <v>0</v>
      </c>
      <c r="M2147" s="2">
        <v>500</v>
      </c>
    </row>
    <row r="2148" spans="1:13" ht="12.75" hidden="1">
      <c r="A2148" s="20"/>
      <c r="F2148" s="54"/>
      <c r="H2148" s="8">
        <f t="shared" si="81"/>
        <v>0</v>
      </c>
      <c r="I2148" s="30">
        <f t="shared" si="80"/>
        <v>0</v>
      </c>
      <c r="M2148" s="2">
        <v>500</v>
      </c>
    </row>
    <row r="2149" spans="1:13" ht="12.75" hidden="1">
      <c r="A2149" s="20"/>
      <c r="F2149" s="54"/>
      <c r="H2149" s="8">
        <f t="shared" si="81"/>
        <v>0</v>
      </c>
      <c r="I2149" s="30">
        <f t="shared" si="80"/>
        <v>0</v>
      </c>
      <c r="M2149" s="2">
        <v>500</v>
      </c>
    </row>
    <row r="2150" spans="1:13" ht="12.75" hidden="1">
      <c r="A2150" s="20"/>
      <c r="F2150" s="54"/>
      <c r="H2150" s="8">
        <f t="shared" si="81"/>
        <v>0</v>
      </c>
      <c r="I2150" s="30">
        <f t="shared" si="80"/>
        <v>0</v>
      </c>
      <c r="M2150" s="2">
        <v>500</v>
      </c>
    </row>
    <row r="2151" spans="1:13" ht="12.75" hidden="1">
      <c r="A2151" s="20"/>
      <c r="F2151" s="54"/>
      <c r="H2151" s="8">
        <f t="shared" si="81"/>
        <v>0</v>
      </c>
      <c r="I2151" s="30">
        <f t="shared" si="80"/>
        <v>0</v>
      </c>
      <c r="M2151" s="2">
        <v>500</v>
      </c>
    </row>
    <row r="2152" spans="1:13" ht="12.75" hidden="1">
      <c r="A2152" s="20"/>
      <c r="F2152" s="54"/>
      <c r="H2152" s="8">
        <f t="shared" si="81"/>
        <v>0</v>
      </c>
      <c r="I2152" s="30">
        <f t="shared" si="80"/>
        <v>0</v>
      </c>
      <c r="M2152" s="2">
        <v>500</v>
      </c>
    </row>
    <row r="2153" spans="1:13" ht="12.75" hidden="1">
      <c r="A2153" s="20"/>
      <c r="F2153" s="54"/>
      <c r="H2153" s="8">
        <f t="shared" si="81"/>
        <v>0</v>
      </c>
      <c r="I2153" s="30">
        <f t="shared" si="80"/>
        <v>0</v>
      </c>
      <c r="M2153" s="2">
        <v>500</v>
      </c>
    </row>
    <row r="2154" spans="1:13" ht="12.75" hidden="1">
      <c r="A2154" s="20"/>
      <c r="F2154" s="54"/>
      <c r="H2154" s="8">
        <f t="shared" si="81"/>
        <v>0</v>
      </c>
      <c r="I2154" s="30">
        <f t="shared" si="80"/>
        <v>0</v>
      </c>
      <c r="M2154" s="2">
        <v>500</v>
      </c>
    </row>
    <row r="2155" spans="1:13" ht="12.75" hidden="1">
      <c r="A2155" s="20"/>
      <c r="F2155" s="54"/>
      <c r="H2155" s="8">
        <f t="shared" si="81"/>
        <v>0</v>
      </c>
      <c r="I2155" s="30">
        <f t="shared" si="80"/>
        <v>0</v>
      </c>
      <c r="M2155" s="2">
        <v>500</v>
      </c>
    </row>
    <row r="2156" spans="1:13" ht="12.75" hidden="1">
      <c r="A2156" s="20"/>
      <c r="F2156" s="54"/>
      <c r="H2156" s="8">
        <f t="shared" si="81"/>
        <v>0</v>
      </c>
      <c r="I2156" s="30">
        <f t="shared" si="80"/>
        <v>0</v>
      </c>
      <c r="M2156" s="2">
        <v>500</v>
      </c>
    </row>
    <row r="2157" spans="1:13" ht="12.75" hidden="1">
      <c r="A2157" s="20"/>
      <c r="F2157" s="54"/>
      <c r="H2157" s="8">
        <f t="shared" si="81"/>
        <v>0</v>
      </c>
      <c r="I2157" s="30">
        <f t="shared" si="80"/>
        <v>0</v>
      </c>
      <c r="M2157" s="2">
        <v>500</v>
      </c>
    </row>
    <row r="2158" spans="1:13" ht="12.75" hidden="1">
      <c r="A2158" s="20"/>
      <c r="F2158" s="54"/>
      <c r="H2158" s="8">
        <f t="shared" si="81"/>
        <v>0</v>
      </c>
      <c r="I2158" s="30">
        <f t="shared" si="80"/>
        <v>0</v>
      </c>
      <c r="M2158" s="2">
        <v>500</v>
      </c>
    </row>
    <row r="2159" spans="1:13" ht="12.75" hidden="1">
      <c r="A2159" s="20"/>
      <c r="F2159" s="54"/>
      <c r="H2159" s="8">
        <f t="shared" si="81"/>
        <v>0</v>
      </c>
      <c r="I2159" s="30">
        <f t="shared" si="80"/>
        <v>0</v>
      </c>
      <c r="M2159" s="2">
        <v>500</v>
      </c>
    </row>
    <row r="2160" spans="1:13" ht="12.75" hidden="1">
      <c r="A2160" s="20"/>
      <c r="F2160" s="54"/>
      <c r="H2160" s="8">
        <f t="shared" si="81"/>
        <v>0</v>
      </c>
      <c r="I2160" s="30">
        <f t="shared" si="80"/>
        <v>0</v>
      </c>
      <c r="M2160" s="2">
        <v>500</v>
      </c>
    </row>
    <row r="2161" spans="1:13" ht="12.75" hidden="1">
      <c r="A2161" s="20"/>
      <c r="F2161" s="54"/>
      <c r="H2161" s="8">
        <f t="shared" si="81"/>
        <v>0</v>
      </c>
      <c r="I2161" s="30">
        <f t="shared" si="80"/>
        <v>0</v>
      </c>
      <c r="M2161" s="2">
        <v>500</v>
      </c>
    </row>
    <row r="2162" spans="1:13" ht="12.75" hidden="1">
      <c r="A2162" s="20"/>
      <c r="F2162" s="54"/>
      <c r="H2162" s="8">
        <f t="shared" si="81"/>
        <v>0</v>
      </c>
      <c r="I2162" s="30">
        <f t="shared" si="80"/>
        <v>0</v>
      </c>
      <c r="M2162" s="2">
        <v>500</v>
      </c>
    </row>
    <row r="2163" spans="1:13" ht="12.75" hidden="1">
      <c r="A2163" s="20"/>
      <c r="F2163" s="54"/>
      <c r="H2163" s="8">
        <f t="shared" si="81"/>
        <v>0</v>
      </c>
      <c r="I2163" s="30">
        <f t="shared" si="80"/>
        <v>0</v>
      </c>
      <c r="M2163" s="2">
        <v>500</v>
      </c>
    </row>
    <row r="2164" spans="1:13" ht="12.75" hidden="1">
      <c r="A2164" s="20"/>
      <c r="F2164" s="54"/>
      <c r="H2164" s="8">
        <f t="shared" si="81"/>
        <v>0</v>
      </c>
      <c r="I2164" s="30">
        <f t="shared" si="80"/>
        <v>0</v>
      </c>
      <c r="M2164" s="2">
        <v>500</v>
      </c>
    </row>
    <row r="2165" spans="1:13" ht="12.75" hidden="1">
      <c r="A2165" s="20"/>
      <c r="F2165" s="54"/>
      <c r="H2165" s="8">
        <f t="shared" si="81"/>
        <v>0</v>
      </c>
      <c r="I2165" s="30">
        <f t="shared" si="80"/>
        <v>0</v>
      </c>
      <c r="M2165" s="2">
        <v>500</v>
      </c>
    </row>
    <row r="2166" spans="1:13" ht="12.75" hidden="1">
      <c r="A2166" s="20"/>
      <c r="F2166" s="54"/>
      <c r="H2166" s="8">
        <f t="shared" si="81"/>
        <v>0</v>
      </c>
      <c r="I2166" s="30">
        <f aca="true" t="shared" si="82" ref="I2166:I2229">+B2166/M2166</f>
        <v>0</v>
      </c>
      <c r="M2166" s="2">
        <v>500</v>
      </c>
    </row>
    <row r="2167" spans="1:13" ht="12.75" hidden="1">
      <c r="A2167" s="20"/>
      <c r="F2167" s="54"/>
      <c r="H2167" s="8">
        <f t="shared" si="81"/>
        <v>0</v>
      </c>
      <c r="I2167" s="30">
        <f t="shared" si="82"/>
        <v>0</v>
      </c>
      <c r="M2167" s="2">
        <v>500</v>
      </c>
    </row>
    <row r="2168" spans="1:13" ht="12.75" hidden="1">
      <c r="A2168" s="20"/>
      <c r="F2168" s="54"/>
      <c r="H2168" s="8">
        <f aca="true" t="shared" si="83" ref="H2168:H2243">H2167-B2168</f>
        <v>0</v>
      </c>
      <c r="I2168" s="30">
        <f t="shared" si="82"/>
        <v>0</v>
      </c>
      <c r="M2168" s="2">
        <v>500</v>
      </c>
    </row>
    <row r="2169" spans="1:13" ht="12.75" hidden="1">
      <c r="A2169" s="20"/>
      <c r="F2169" s="54"/>
      <c r="H2169" s="8">
        <f t="shared" si="83"/>
        <v>0</v>
      </c>
      <c r="I2169" s="30">
        <f t="shared" si="82"/>
        <v>0</v>
      </c>
      <c r="M2169" s="2">
        <v>500</v>
      </c>
    </row>
    <row r="2170" spans="1:13" ht="12.75" hidden="1">
      <c r="A2170" s="20"/>
      <c r="F2170" s="54"/>
      <c r="H2170" s="8">
        <f t="shared" si="83"/>
        <v>0</v>
      </c>
      <c r="I2170" s="30">
        <f t="shared" si="82"/>
        <v>0</v>
      </c>
      <c r="M2170" s="2">
        <v>500</v>
      </c>
    </row>
    <row r="2171" spans="1:13" ht="12.75" hidden="1">
      <c r="A2171" s="20"/>
      <c r="F2171" s="54"/>
      <c r="H2171" s="8">
        <f t="shared" si="83"/>
        <v>0</v>
      </c>
      <c r="I2171" s="30">
        <f t="shared" si="82"/>
        <v>0</v>
      </c>
      <c r="M2171" s="2">
        <v>500</v>
      </c>
    </row>
    <row r="2172" spans="1:13" ht="12.75" hidden="1">
      <c r="A2172" s="20"/>
      <c r="F2172" s="54"/>
      <c r="H2172" s="8">
        <f t="shared" si="83"/>
        <v>0</v>
      </c>
      <c r="I2172" s="30">
        <f t="shared" si="82"/>
        <v>0</v>
      </c>
      <c r="M2172" s="2">
        <v>500</v>
      </c>
    </row>
    <row r="2173" spans="1:13" ht="12.75" hidden="1">
      <c r="A2173" s="20"/>
      <c r="F2173" s="54"/>
      <c r="H2173" s="8">
        <f t="shared" si="83"/>
        <v>0</v>
      </c>
      <c r="I2173" s="30">
        <f t="shared" si="82"/>
        <v>0</v>
      </c>
      <c r="M2173" s="2">
        <v>500</v>
      </c>
    </row>
    <row r="2174" spans="1:13" ht="12.75" hidden="1">
      <c r="A2174" s="20"/>
      <c r="F2174" s="54"/>
      <c r="H2174" s="8">
        <f t="shared" si="83"/>
        <v>0</v>
      </c>
      <c r="I2174" s="30">
        <f t="shared" si="82"/>
        <v>0</v>
      </c>
      <c r="M2174" s="2">
        <v>500</v>
      </c>
    </row>
    <row r="2175" spans="1:13" ht="12.75" hidden="1">
      <c r="A2175" s="20"/>
      <c r="F2175" s="54"/>
      <c r="H2175" s="8">
        <f t="shared" si="83"/>
        <v>0</v>
      </c>
      <c r="I2175" s="30">
        <f t="shared" si="82"/>
        <v>0</v>
      </c>
      <c r="M2175" s="2">
        <v>500</v>
      </c>
    </row>
    <row r="2176" spans="1:13" ht="12.75" hidden="1">
      <c r="A2176" s="20"/>
      <c r="F2176" s="54"/>
      <c r="H2176" s="8">
        <f t="shared" si="83"/>
        <v>0</v>
      </c>
      <c r="I2176" s="30">
        <f t="shared" si="82"/>
        <v>0</v>
      </c>
      <c r="M2176" s="2">
        <v>500</v>
      </c>
    </row>
    <row r="2177" spans="1:13" ht="12.75" hidden="1">
      <c r="A2177" s="20"/>
      <c r="F2177" s="54"/>
      <c r="H2177" s="8">
        <f t="shared" si="83"/>
        <v>0</v>
      </c>
      <c r="I2177" s="30">
        <f t="shared" si="82"/>
        <v>0</v>
      </c>
      <c r="M2177" s="2">
        <v>500</v>
      </c>
    </row>
    <row r="2178" spans="1:13" ht="12.75" hidden="1">
      <c r="A2178" s="20"/>
      <c r="F2178" s="54"/>
      <c r="H2178" s="8">
        <f t="shared" si="83"/>
        <v>0</v>
      </c>
      <c r="I2178" s="30">
        <f t="shared" si="82"/>
        <v>0</v>
      </c>
      <c r="M2178" s="2">
        <v>500</v>
      </c>
    </row>
    <row r="2179" spans="1:13" ht="12.75" hidden="1">
      <c r="A2179" s="20"/>
      <c r="F2179" s="54"/>
      <c r="H2179" s="8">
        <f t="shared" si="83"/>
        <v>0</v>
      </c>
      <c r="I2179" s="30">
        <f t="shared" si="82"/>
        <v>0</v>
      </c>
      <c r="M2179" s="2">
        <v>500</v>
      </c>
    </row>
    <row r="2180" spans="1:13" ht="12.75" hidden="1">
      <c r="A2180" s="20"/>
      <c r="F2180" s="54"/>
      <c r="H2180" s="8">
        <f t="shared" si="83"/>
        <v>0</v>
      </c>
      <c r="I2180" s="30">
        <f t="shared" si="82"/>
        <v>0</v>
      </c>
      <c r="M2180" s="2">
        <v>500</v>
      </c>
    </row>
    <row r="2181" spans="1:13" ht="12.75" hidden="1">
      <c r="A2181" s="20"/>
      <c r="F2181" s="54"/>
      <c r="H2181" s="8">
        <f t="shared" si="83"/>
        <v>0</v>
      </c>
      <c r="I2181" s="30">
        <f t="shared" si="82"/>
        <v>0</v>
      </c>
      <c r="M2181" s="2">
        <v>500</v>
      </c>
    </row>
    <row r="2182" spans="1:13" ht="12.75" hidden="1">
      <c r="A2182" s="20"/>
      <c r="F2182" s="54"/>
      <c r="H2182" s="8">
        <f t="shared" si="83"/>
        <v>0</v>
      </c>
      <c r="I2182" s="30">
        <f t="shared" si="82"/>
        <v>0</v>
      </c>
      <c r="M2182" s="2">
        <v>500</v>
      </c>
    </row>
    <row r="2183" spans="1:13" ht="12.75" hidden="1">
      <c r="A2183" s="20"/>
      <c r="F2183" s="54"/>
      <c r="H2183" s="8">
        <f t="shared" si="83"/>
        <v>0</v>
      </c>
      <c r="I2183" s="30">
        <f t="shared" si="82"/>
        <v>0</v>
      </c>
      <c r="M2183" s="2">
        <v>500</v>
      </c>
    </row>
    <row r="2184" spans="1:13" ht="12.75" hidden="1">
      <c r="A2184" s="20"/>
      <c r="F2184" s="54"/>
      <c r="H2184" s="8">
        <f t="shared" si="83"/>
        <v>0</v>
      </c>
      <c r="I2184" s="30">
        <f t="shared" si="82"/>
        <v>0</v>
      </c>
      <c r="M2184" s="2">
        <v>500</v>
      </c>
    </row>
    <row r="2185" spans="1:13" ht="12.75" hidden="1">
      <c r="A2185" s="20"/>
      <c r="F2185" s="54"/>
      <c r="H2185" s="8">
        <f t="shared" si="83"/>
        <v>0</v>
      </c>
      <c r="I2185" s="30">
        <f t="shared" si="82"/>
        <v>0</v>
      </c>
      <c r="M2185" s="2">
        <v>500</v>
      </c>
    </row>
    <row r="2186" spans="1:13" ht="12.75" hidden="1">
      <c r="A2186" s="20"/>
      <c r="F2186" s="54"/>
      <c r="H2186" s="8">
        <f t="shared" si="83"/>
        <v>0</v>
      </c>
      <c r="I2186" s="30">
        <f t="shared" si="82"/>
        <v>0</v>
      </c>
      <c r="M2186" s="2">
        <v>500</v>
      </c>
    </row>
    <row r="2187" spans="1:13" ht="12.75" hidden="1">
      <c r="A2187" s="20"/>
      <c r="F2187" s="54"/>
      <c r="H2187" s="8">
        <f t="shared" si="83"/>
        <v>0</v>
      </c>
      <c r="I2187" s="30">
        <f t="shared" si="82"/>
        <v>0</v>
      </c>
      <c r="M2187" s="2">
        <v>500</v>
      </c>
    </row>
    <row r="2188" spans="1:13" ht="12.75" hidden="1">
      <c r="A2188" s="20"/>
      <c r="F2188" s="54"/>
      <c r="H2188" s="8">
        <f t="shared" si="83"/>
        <v>0</v>
      </c>
      <c r="I2188" s="30">
        <f t="shared" si="82"/>
        <v>0</v>
      </c>
      <c r="M2188" s="2">
        <v>500</v>
      </c>
    </row>
    <row r="2189" spans="1:13" ht="12.75" hidden="1">
      <c r="A2189" s="20"/>
      <c r="F2189" s="54"/>
      <c r="H2189" s="8">
        <f t="shared" si="83"/>
        <v>0</v>
      </c>
      <c r="I2189" s="30">
        <f t="shared" si="82"/>
        <v>0</v>
      </c>
      <c r="M2189" s="2">
        <v>500</v>
      </c>
    </row>
    <row r="2190" spans="1:13" ht="12.75" hidden="1">
      <c r="A2190" s="20"/>
      <c r="F2190" s="54"/>
      <c r="H2190" s="8">
        <f t="shared" si="83"/>
        <v>0</v>
      </c>
      <c r="I2190" s="30">
        <f t="shared" si="82"/>
        <v>0</v>
      </c>
      <c r="M2190" s="2">
        <v>500</v>
      </c>
    </row>
    <row r="2191" spans="1:13" ht="12.75" hidden="1">
      <c r="A2191" s="20"/>
      <c r="F2191" s="54"/>
      <c r="H2191" s="8">
        <f t="shared" si="83"/>
        <v>0</v>
      </c>
      <c r="I2191" s="30">
        <f t="shared" si="82"/>
        <v>0</v>
      </c>
      <c r="M2191" s="2">
        <v>500</v>
      </c>
    </row>
    <row r="2192" spans="1:13" ht="12.75" hidden="1">
      <c r="A2192" s="20"/>
      <c r="F2192" s="54"/>
      <c r="H2192" s="8">
        <f t="shared" si="83"/>
        <v>0</v>
      </c>
      <c r="I2192" s="30">
        <f t="shared" si="82"/>
        <v>0</v>
      </c>
      <c r="M2192" s="2">
        <v>500</v>
      </c>
    </row>
    <row r="2193" spans="1:13" ht="12.75" hidden="1">
      <c r="A2193" s="20"/>
      <c r="F2193" s="54"/>
      <c r="H2193" s="8">
        <f t="shared" si="83"/>
        <v>0</v>
      </c>
      <c r="I2193" s="30">
        <f t="shared" si="82"/>
        <v>0</v>
      </c>
      <c r="M2193" s="2">
        <v>500</v>
      </c>
    </row>
    <row r="2194" spans="1:13" ht="12.75" hidden="1">
      <c r="A2194" s="20"/>
      <c r="F2194" s="54"/>
      <c r="H2194" s="8">
        <f t="shared" si="83"/>
        <v>0</v>
      </c>
      <c r="I2194" s="30">
        <f t="shared" si="82"/>
        <v>0</v>
      </c>
      <c r="M2194" s="2">
        <v>500</v>
      </c>
    </row>
    <row r="2195" spans="1:13" ht="12.75" hidden="1">
      <c r="A2195" s="20"/>
      <c r="F2195" s="54"/>
      <c r="H2195" s="8">
        <f t="shared" si="83"/>
        <v>0</v>
      </c>
      <c r="I2195" s="30">
        <f t="shared" si="82"/>
        <v>0</v>
      </c>
      <c r="M2195" s="2">
        <v>500</v>
      </c>
    </row>
    <row r="2196" spans="1:13" ht="12.75" hidden="1">
      <c r="A2196" s="20"/>
      <c r="F2196" s="54"/>
      <c r="H2196" s="8">
        <f t="shared" si="83"/>
        <v>0</v>
      </c>
      <c r="I2196" s="30">
        <f t="shared" si="82"/>
        <v>0</v>
      </c>
      <c r="M2196" s="2">
        <v>500</v>
      </c>
    </row>
    <row r="2197" spans="1:13" ht="12.75" hidden="1">
      <c r="A2197" s="20"/>
      <c r="F2197" s="54"/>
      <c r="H2197" s="8">
        <f t="shared" si="83"/>
        <v>0</v>
      </c>
      <c r="I2197" s="30">
        <f t="shared" si="82"/>
        <v>0</v>
      </c>
      <c r="M2197" s="2">
        <v>500</v>
      </c>
    </row>
    <row r="2198" spans="1:13" ht="12.75" hidden="1">
      <c r="A2198" s="20"/>
      <c r="F2198" s="54"/>
      <c r="H2198" s="8">
        <f t="shared" si="83"/>
        <v>0</v>
      </c>
      <c r="I2198" s="30">
        <f t="shared" si="82"/>
        <v>0</v>
      </c>
      <c r="M2198" s="2">
        <v>500</v>
      </c>
    </row>
    <row r="2199" spans="1:13" ht="12.75" hidden="1">
      <c r="A2199" s="20"/>
      <c r="F2199" s="54"/>
      <c r="H2199" s="8">
        <f t="shared" si="83"/>
        <v>0</v>
      </c>
      <c r="I2199" s="30">
        <f t="shared" si="82"/>
        <v>0</v>
      </c>
      <c r="M2199" s="2">
        <v>500</v>
      </c>
    </row>
    <row r="2200" spans="1:13" ht="12.75" hidden="1">
      <c r="A2200" s="20"/>
      <c r="F2200" s="54"/>
      <c r="H2200" s="8">
        <f t="shared" si="83"/>
        <v>0</v>
      </c>
      <c r="I2200" s="30">
        <f t="shared" si="82"/>
        <v>0</v>
      </c>
      <c r="M2200" s="2">
        <v>500</v>
      </c>
    </row>
    <row r="2201" spans="1:13" ht="12.75" hidden="1">
      <c r="A2201" s="20"/>
      <c r="F2201" s="54"/>
      <c r="H2201" s="8">
        <f t="shared" si="83"/>
        <v>0</v>
      </c>
      <c r="I2201" s="30">
        <f t="shared" si="82"/>
        <v>0</v>
      </c>
      <c r="M2201" s="2">
        <v>500</v>
      </c>
    </row>
    <row r="2202" spans="1:13" ht="12.75" hidden="1">
      <c r="A2202" s="20"/>
      <c r="F2202" s="54"/>
      <c r="H2202" s="8">
        <f t="shared" si="83"/>
        <v>0</v>
      </c>
      <c r="I2202" s="30">
        <f t="shared" si="82"/>
        <v>0</v>
      </c>
      <c r="M2202" s="2">
        <v>500</v>
      </c>
    </row>
    <row r="2203" spans="1:13" ht="12.75" hidden="1">
      <c r="A2203" s="20"/>
      <c r="F2203" s="54"/>
      <c r="H2203" s="8">
        <f t="shared" si="83"/>
        <v>0</v>
      </c>
      <c r="I2203" s="30">
        <f t="shared" si="82"/>
        <v>0</v>
      </c>
      <c r="M2203" s="2">
        <v>500</v>
      </c>
    </row>
    <row r="2204" spans="1:13" ht="12.75" hidden="1">
      <c r="A2204" s="20"/>
      <c r="F2204" s="54"/>
      <c r="H2204" s="8">
        <f t="shared" si="83"/>
        <v>0</v>
      </c>
      <c r="I2204" s="30">
        <f t="shared" si="82"/>
        <v>0</v>
      </c>
      <c r="M2204" s="2">
        <v>500</v>
      </c>
    </row>
    <row r="2205" spans="1:13" ht="12.75" hidden="1">
      <c r="A2205" s="20"/>
      <c r="F2205" s="54"/>
      <c r="H2205" s="8">
        <f t="shared" si="83"/>
        <v>0</v>
      </c>
      <c r="I2205" s="30">
        <f t="shared" si="82"/>
        <v>0</v>
      </c>
      <c r="M2205" s="2">
        <v>500</v>
      </c>
    </row>
    <row r="2206" spans="1:13" ht="12.75" hidden="1">
      <c r="A2206" s="20"/>
      <c r="F2206" s="54"/>
      <c r="H2206" s="8">
        <f t="shared" si="83"/>
        <v>0</v>
      </c>
      <c r="I2206" s="30">
        <f t="shared" si="82"/>
        <v>0</v>
      </c>
      <c r="M2206" s="2">
        <v>500</v>
      </c>
    </row>
    <row r="2207" spans="1:13" ht="12.75" hidden="1">
      <c r="A2207" s="20"/>
      <c r="F2207" s="54"/>
      <c r="H2207" s="8">
        <f t="shared" si="83"/>
        <v>0</v>
      </c>
      <c r="I2207" s="30">
        <f t="shared" si="82"/>
        <v>0</v>
      </c>
      <c r="M2207" s="2">
        <v>500</v>
      </c>
    </row>
    <row r="2208" spans="1:13" ht="12.75" hidden="1">
      <c r="A2208" s="20"/>
      <c r="F2208" s="54"/>
      <c r="H2208" s="8">
        <f t="shared" si="83"/>
        <v>0</v>
      </c>
      <c r="I2208" s="30">
        <f t="shared" si="82"/>
        <v>0</v>
      </c>
      <c r="M2208" s="2">
        <v>500</v>
      </c>
    </row>
    <row r="2209" spans="1:13" ht="12.75" hidden="1">
      <c r="A2209" s="20"/>
      <c r="F2209" s="54"/>
      <c r="H2209" s="8">
        <f t="shared" si="83"/>
        <v>0</v>
      </c>
      <c r="I2209" s="30">
        <f t="shared" si="82"/>
        <v>0</v>
      </c>
      <c r="M2209" s="2">
        <v>500</v>
      </c>
    </row>
    <row r="2210" spans="1:13" ht="12.75" hidden="1">
      <c r="A2210" s="20"/>
      <c r="F2210" s="54"/>
      <c r="H2210" s="8">
        <f t="shared" si="83"/>
        <v>0</v>
      </c>
      <c r="I2210" s="30">
        <f t="shared" si="82"/>
        <v>0</v>
      </c>
      <c r="M2210" s="2">
        <v>500</v>
      </c>
    </row>
    <row r="2211" spans="1:13" ht="12.75" hidden="1">
      <c r="A2211" s="20"/>
      <c r="F2211" s="54"/>
      <c r="H2211" s="8">
        <f t="shared" si="83"/>
        <v>0</v>
      </c>
      <c r="I2211" s="30">
        <f t="shared" si="82"/>
        <v>0</v>
      </c>
      <c r="M2211" s="2">
        <v>500</v>
      </c>
    </row>
    <row r="2212" spans="1:13" ht="12.75" hidden="1">
      <c r="A2212" s="20"/>
      <c r="F2212" s="54"/>
      <c r="H2212" s="8">
        <f t="shared" si="83"/>
        <v>0</v>
      </c>
      <c r="I2212" s="30">
        <f t="shared" si="82"/>
        <v>0</v>
      </c>
      <c r="M2212" s="2">
        <v>500</v>
      </c>
    </row>
    <row r="2213" spans="1:13" ht="12.75" hidden="1">
      <c r="A2213" s="20"/>
      <c r="F2213" s="54"/>
      <c r="H2213" s="8">
        <f t="shared" si="83"/>
        <v>0</v>
      </c>
      <c r="I2213" s="30">
        <f t="shared" si="82"/>
        <v>0</v>
      </c>
      <c r="M2213" s="2">
        <v>500</v>
      </c>
    </row>
    <row r="2214" spans="1:13" ht="12.75" hidden="1">
      <c r="A2214" s="20"/>
      <c r="F2214" s="54"/>
      <c r="H2214" s="8">
        <f t="shared" si="83"/>
        <v>0</v>
      </c>
      <c r="I2214" s="30">
        <f t="shared" si="82"/>
        <v>0</v>
      </c>
      <c r="M2214" s="2">
        <v>500</v>
      </c>
    </row>
    <row r="2215" spans="1:13" ht="12.75" hidden="1">
      <c r="A2215" s="20"/>
      <c r="F2215" s="54"/>
      <c r="H2215" s="8">
        <f t="shared" si="83"/>
        <v>0</v>
      </c>
      <c r="I2215" s="30">
        <f t="shared" si="82"/>
        <v>0</v>
      </c>
      <c r="M2215" s="2">
        <v>500</v>
      </c>
    </row>
    <row r="2216" spans="1:13" ht="12.75" hidden="1">
      <c r="A2216" s="20"/>
      <c r="F2216" s="54"/>
      <c r="H2216" s="8">
        <f t="shared" si="83"/>
        <v>0</v>
      </c>
      <c r="I2216" s="30">
        <f t="shared" si="82"/>
        <v>0</v>
      </c>
      <c r="M2216" s="2">
        <v>500</v>
      </c>
    </row>
    <row r="2217" spans="1:13" ht="12.75" hidden="1">
      <c r="A2217" s="20"/>
      <c r="F2217" s="54"/>
      <c r="H2217" s="8">
        <f t="shared" si="83"/>
        <v>0</v>
      </c>
      <c r="I2217" s="30">
        <f t="shared" si="82"/>
        <v>0</v>
      </c>
      <c r="M2217" s="2">
        <v>500</v>
      </c>
    </row>
    <row r="2218" spans="1:13" ht="12.75" hidden="1">
      <c r="A2218" s="20"/>
      <c r="F2218" s="54"/>
      <c r="H2218" s="8">
        <f t="shared" si="83"/>
        <v>0</v>
      </c>
      <c r="I2218" s="30">
        <f t="shared" si="82"/>
        <v>0</v>
      </c>
      <c r="M2218" s="2">
        <v>500</v>
      </c>
    </row>
    <row r="2219" spans="1:13" ht="12.75" hidden="1">
      <c r="A2219" s="20"/>
      <c r="F2219" s="54"/>
      <c r="H2219" s="8">
        <f t="shared" si="83"/>
        <v>0</v>
      </c>
      <c r="I2219" s="30">
        <f t="shared" si="82"/>
        <v>0</v>
      </c>
      <c r="M2219" s="2">
        <v>500</v>
      </c>
    </row>
    <row r="2220" spans="1:13" ht="12.75" hidden="1">
      <c r="A2220" s="20"/>
      <c r="F2220" s="54"/>
      <c r="H2220" s="8">
        <f t="shared" si="83"/>
        <v>0</v>
      </c>
      <c r="I2220" s="30">
        <f t="shared" si="82"/>
        <v>0</v>
      </c>
      <c r="M2220" s="2">
        <v>500</v>
      </c>
    </row>
    <row r="2221" spans="1:13" ht="12.75" hidden="1">
      <c r="A2221" s="20"/>
      <c r="F2221" s="54"/>
      <c r="H2221" s="8">
        <f t="shared" si="83"/>
        <v>0</v>
      </c>
      <c r="I2221" s="30">
        <f t="shared" si="82"/>
        <v>0</v>
      </c>
      <c r="M2221" s="2">
        <v>500</v>
      </c>
    </row>
    <row r="2222" spans="1:13" ht="12.75" hidden="1">
      <c r="A2222" s="20"/>
      <c r="F2222" s="54"/>
      <c r="H2222" s="8">
        <f t="shared" si="83"/>
        <v>0</v>
      </c>
      <c r="I2222" s="30">
        <f t="shared" si="82"/>
        <v>0</v>
      </c>
      <c r="M2222" s="2">
        <v>500</v>
      </c>
    </row>
    <row r="2223" spans="1:13" ht="12.75" hidden="1">
      <c r="A2223" s="20"/>
      <c r="F2223" s="54"/>
      <c r="H2223" s="8">
        <f t="shared" si="83"/>
        <v>0</v>
      </c>
      <c r="I2223" s="30">
        <f t="shared" si="82"/>
        <v>0</v>
      </c>
      <c r="M2223" s="2">
        <v>500</v>
      </c>
    </row>
    <row r="2224" spans="1:13" ht="12.75" hidden="1">
      <c r="A2224" s="20"/>
      <c r="F2224" s="54"/>
      <c r="H2224" s="8">
        <f t="shared" si="83"/>
        <v>0</v>
      </c>
      <c r="I2224" s="30">
        <f t="shared" si="82"/>
        <v>0</v>
      </c>
      <c r="M2224" s="2">
        <v>500</v>
      </c>
    </row>
    <row r="2225" spans="1:13" ht="12.75" hidden="1">
      <c r="A2225" s="20"/>
      <c r="F2225" s="54"/>
      <c r="H2225" s="8">
        <f t="shared" si="83"/>
        <v>0</v>
      </c>
      <c r="I2225" s="30">
        <f t="shared" si="82"/>
        <v>0</v>
      </c>
      <c r="M2225" s="2">
        <v>500</v>
      </c>
    </row>
    <row r="2226" spans="1:13" ht="12.75" hidden="1">
      <c r="A2226" s="20"/>
      <c r="F2226" s="54"/>
      <c r="H2226" s="8">
        <f t="shared" si="83"/>
        <v>0</v>
      </c>
      <c r="I2226" s="30">
        <f t="shared" si="82"/>
        <v>0</v>
      </c>
      <c r="M2226" s="2">
        <v>500</v>
      </c>
    </row>
    <row r="2227" spans="1:13" ht="12.75" hidden="1">
      <c r="A2227" s="20"/>
      <c r="F2227" s="54"/>
      <c r="H2227" s="8">
        <f t="shared" si="83"/>
        <v>0</v>
      </c>
      <c r="I2227" s="30">
        <f t="shared" si="82"/>
        <v>0</v>
      </c>
      <c r="M2227" s="2">
        <v>500</v>
      </c>
    </row>
    <row r="2228" spans="1:13" ht="12.75" hidden="1">
      <c r="A2228" s="20"/>
      <c r="F2228" s="54"/>
      <c r="H2228" s="8">
        <f t="shared" si="83"/>
        <v>0</v>
      </c>
      <c r="I2228" s="30">
        <f t="shared" si="82"/>
        <v>0</v>
      </c>
      <c r="M2228" s="2">
        <v>500</v>
      </c>
    </row>
    <row r="2229" spans="1:13" ht="12.75" hidden="1">
      <c r="A2229" s="20"/>
      <c r="F2229" s="54"/>
      <c r="H2229" s="8">
        <f t="shared" si="83"/>
        <v>0</v>
      </c>
      <c r="I2229" s="30">
        <f t="shared" si="82"/>
        <v>0</v>
      </c>
      <c r="M2229" s="2">
        <v>500</v>
      </c>
    </row>
    <row r="2230" spans="1:13" ht="12.75" hidden="1">
      <c r="A2230" s="20"/>
      <c r="F2230" s="54"/>
      <c r="H2230" s="8">
        <f t="shared" si="83"/>
        <v>0</v>
      </c>
      <c r="I2230" s="30">
        <f aca="true" t="shared" si="84" ref="I2230:I2284">+B2230/M2230</f>
        <v>0</v>
      </c>
      <c r="M2230" s="2">
        <v>500</v>
      </c>
    </row>
    <row r="2231" spans="1:13" ht="12.75" hidden="1">
      <c r="A2231" s="20"/>
      <c r="F2231" s="54"/>
      <c r="H2231" s="8">
        <f t="shared" si="83"/>
        <v>0</v>
      </c>
      <c r="I2231" s="30">
        <f t="shared" si="84"/>
        <v>0</v>
      </c>
      <c r="M2231" s="2">
        <v>500</v>
      </c>
    </row>
    <row r="2232" spans="1:13" ht="12.75" hidden="1">
      <c r="A2232" s="20"/>
      <c r="F2232" s="54"/>
      <c r="H2232" s="8">
        <f t="shared" si="83"/>
        <v>0</v>
      </c>
      <c r="I2232" s="30">
        <f t="shared" si="84"/>
        <v>0</v>
      </c>
      <c r="M2232" s="2">
        <v>500</v>
      </c>
    </row>
    <row r="2233" spans="1:13" ht="12.75" hidden="1">
      <c r="A2233" s="20"/>
      <c r="F2233" s="54"/>
      <c r="H2233" s="8">
        <f t="shared" si="83"/>
        <v>0</v>
      </c>
      <c r="I2233" s="30">
        <f t="shared" si="84"/>
        <v>0</v>
      </c>
      <c r="M2233" s="2">
        <v>500</v>
      </c>
    </row>
    <row r="2234" spans="1:13" ht="12.75" hidden="1">
      <c r="A2234" s="20"/>
      <c r="F2234" s="54"/>
      <c r="H2234" s="8">
        <f t="shared" si="83"/>
        <v>0</v>
      </c>
      <c r="I2234" s="30">
        <f t="shared" si="84"/>
        <v>0</v>
      </c>
      <c r="M2234" s="2">
        <v>500</v>
      </c>
    </row>
    <row r="2235" spans="1:13" ht="12.75" hidden="1">
      <c r="A2235" s="20"/>
      <c r="F2235" s="54"/>
      <c r="H2235" s="8">
        <f t="shared" si="83"/>
        <v>0</v>
      </c>
      <c r="I2235" s="30">
        <f t="shared" si="84"/>
        <v>0</v>
      </c>
      <c r="M2235" s="2">
        <v>500</v>
      </c>
    </row>
    <row r="2236" spans="1:13" ht="12.75" hidden="1">
      <c r="A2236" s="20"/>
      <c r="F2236" s="54"/>
      <c r="H2236" s="8">
        <f t="shared" si="83"/>
        <v>0</v>
      </c>
      <c r="I2236" s="30">
        <f t="shared" si="84"/>
        <v>0</v>
      </c>
      <c r="M2236" s="2">
        <v>500</v>
      </c>
    </row>
    <row r="2237" spans="1:13" ht="12.75" hidden="1">
      <c r="A2237" s="20"/>
      <c r="F2237" s="54"/>
      <c r="H2237" s="8">
        <f t="shared" si="83"/>
        <v>0</v>
      </c>
      <c r="I2237" s="30">
        <f t="shared" si="84"/>
        <v>0</v>
      </c>
      <c r="M2237" s="2">
        <v>500</v>
      </c>
    </row>
    <row r="2238" spans="1:13" ht="12.75" hidden="1">
      <c r="A2238" s="20"/>
      <c r="F2238" s="54"/>
      <c r="H2238" s="8">
        <f t="shared" si="83"/>
        <v>0</v>
      </c>
      <c r="I2238" s="30">
        <f t="shared" si="84"/>
        <v>0</v>
      </c>
      <c r="M2238" s="2">
        <v>500</v>
      </c>
    </row>
    <row r="2239" spans="1:13" ht="12.75" hidden="1">
      <c r="A2239" s="20"/>
      <c r="F2239" s="54"/>
      <c r="H2239" s="8">
        <f t="shared" si="83"/>
        <v>0</v>
      </c>
      <c r="I2239" s="30">
        <f t="shared" si="84"/>
        <v>0</v>
      </c>
      <c r="M2239" s="2">
        <v>500</v>
      </c>
    </row>
    <row r="2240" spans="1:13" ht="12.75" hidden="1">
      <c r="A2240" s="20"/>
      <c r="F2240" s="54"/>
      <c r="H2240" s="8">
        <f t="shared" si="83"/>
        <v>0</v>
      </c>
      <c r="I2240" s="30">
        <f t="shared" si="84"/>
        <v>0</v>
      </c>
      <c r="M2240" s="2">
        <v>500</v>
      </c>
    </row>
    <row r="2241" spans="1:13" ht="12.75" hidden="1">
      <c r="A2241" s="20"/>
      <c r="F2241" s="54"/>
      <c r="H2241" s="8">
        <f t="shared" si="83"/>
        <v>0</v>
      </c>
      <c r="I2241" s="30">
        <f t="shared" si="84"/>
        <v>0</v>
      </c>
      <c r="M2241" s="2">
        <v>500</v>
      </c>
    </row>
    <row r="2242" spans="1:13" ht="12.75" hidden="1">
      <c r="A2242" s="20"/>
      <c r="F2242" s="54"/>
      <c r="H2242" s="8">
        <f t="shared" si="83"/>
        <v>0</v>
      </c>
      <c r="I2242" s="30">
        <f t="shared" si="84"/>
        <v>0</v>
      </c>
      <c r="M2242" s="2">
        <v>500</v>
      </c>
    </row>
    <row r="2243" spans="1:13" ht="12.75" hidden="1">
      <c r="A2243" s="20"/>
      <c r="F2243" s="54"/>
      <c r="H2243" s="8">
        <f t="shared" si="83"/>
        <v>0</v>
      </c>
      <c r="I2243" s="30">
        <f t="shared" si="84"/>
        <v>0</v>
      </c>
      <c r="M2243" s="2">
        <v>500</v>
      </c>
    </row>
    <row r="2244" spans="1:13" ht="12.75" hidden="1">
      <c r="A2244" s="20"/>
      <c r="F2244" s="54"/>
      <c r="H2244" s="8">
        <f aca="true" t="shared" si="85" ref="H2244:H2284">H2243-B2244</f>
        <v>0</v>
      </c>
      <c r="I2244" s="30">
        <f t="shared" si="84"/>
        <v>0</v>
      </c>
      <c r="M2244" s="2">
        <v>500</v>
      </c>
    </row>
    <row r="2245" spans="1:13" ht="12.75" hidden="1">
      <c r="A2245" s="20"/>
      <c r="F2245" s="54"/>
      <c r="H2245" s="8">
        <f t="shared" si="85"/>
        <v>0</v>
      </c>
      <c r="I2245" s="30">
        <f t="shared" si="84"/>
        <v>0</v>
      </c>
      <c r="M2245" s="2">
        <v>500</v>
      </c>
    </row>
    <row r="2246" spans="1:13" ht="12.75" hidden="1">
      <c r="A2246" s="20"/>
      <c r="F2246" s="54"/>
      <c r="H2246" s="8">
        <f t="shared" si="85"/>
        <v>0</v>
      </c>
      <c r="I2246" s="30">
        <f t="shared" si="84"/>
        <v>0</v>
      </c>
      <c r="M2246" s="2">
        <v>500</v>
      </c>
    </row>
    <row r="2247" spans="1:13" ht="12.75" hidden="1">
      <c r="A2247" s="20"/>
      <c r="F2247" s="54"/>
      <c r="H2247" s="8">
        <f t="shared" si="85"/>
        <v>0</v>
      </c>
      <c r="I2247" s="30">
        <f t="shared" si="84"/>
        <v>0</v>
      </c>
      <c r="M2247" s="2">
        <v>500</v>
      </c>
    </row>
    <row r="2248" spans="1:13" ht="12.75" hidden="1">
      <c r="A2248" s="20"/>
      <c r="F2248" s="54"/>
      <c r="H2248" s="8">
        <f t="shared" si="85"/>
        <v>0</v>
      </c>
      <c r="I2248" s="30">
        <f t="shared" si="84"/>
        <v>0</v>
      </c>
      <c r="M2248" s="2">
        <v>500</v>
      </c>
    </row>
    <row r="2249" spans="1:13" ht="12.75" hidden="1">
      <c r="A2249" s="20"/>
      <c r="F2249" s="54"/>
      <c r="H2249" s="8">
        <f t="shared" si="85"/>
        <v>0</v>
      </c>
      <c r="I2249" s="30">
        <f t="shared" si="84"/>
        <v>0</v>
      </c>
      <c r="M2249" s="2">
        <v>500</v>
      </c>
    </row>
    <row r="2250" spans="1:13" ht="12.75" hidden="1">
      <c r="A2250" s="20"/>
      <c r="F2250" s="54"/>
      <c r="H2250" s="8">
        <f t="shared" si="85"/>
        <v>0</v>
      </c>
      <c r="I2250" s="30">
        <f t="shared" si="84"/>
        <v>0</v>
      </c>
      <c r="M2250" s="2">
        <v>500</v>
      </c>
    </row>
    <row r="2251" spans="1:13" ht="12.75" hidden="1">
      <c r="A2251" s="20"/>
      <c r="F2251" s="54"/>
      <c r="H2251" s="8">
        <f t="shared" si="85"/>
        <v>0</v>
      </c>
      <c r="I2251" s="30">
        <f t="shared" si="84"/>
        <v>0</v>
      </c>
      <c r="M2251" s="2">
        <v>500</v>
      </c>
    </row>
    <row r="2252" spans="1:13" ht="12.75" hidden="1">
      <c r="A2252" s="20"/>
      <c r="F2252" s="54"/>
      <c r="H2252" s="8">
        <f t="shared" si="85"/>
        <v>0</v>
      </c>
      <c r="I2252" s="30">
        <f t="shared" si="84"/>
        <v>0</v>
      </c>
      <c r="M2252" s="2">
        <v>500</v>
      </c>
    </row>
    <row r="2253" spans="1:13" ht="12.75" hidden="1">
      <c r="A2253" s="20"/>
      <c r="F2253" s="54"/>
      <c r="H2253" s="8">
        <f t="shared" si="85"/>
        <v>0</v>
      </c>
      <c r="I2253" s="30">
        <f t="shared" si="84"/>
        <v>0</v>
      </c>
      <c r="M2253" s="2">
        <v>500</v>
      </c>
    </row>
    <row r="2254" spans="1:13" ht="12.75" hidden="1">
      <c r="A2254" s="20"/>
      <c r="F2254" s="54"/>
      <c r="H2254" s="8">
        <f t="shared" si="85"/>
        <v>0</v>
      </c>
      <c r="I2254" s="30">
        <f t="shared" si="84"/>
        <v>0</v>
      </c>
      <c r="M2254" s="2">
        <v>500</v>
      </c>
    </row>
    <row r="2255" spans="1:13" ht="12.75" hidden="1">
      <c r="A2255" s="20"/>
      <c r="F2255" s="54"/>
      <c r="H2255" s="8">
        <f t="shared" si="85"/>
        <v>0</v>
      </c>
      <c r="I2255" s="30">
        <f t="shared" si="84"/>
        <v>0</v>
      </c>
      <c r="M2255" s="2">
        <v>500</v>
      </c>
    </row>
    <row r="2256" spans="1:13" ht="12.75" hidden="1">
      <c r="A2256" s="20"/>
      <c r="F2256" s="54"/>
      <c r="H2256" s="8">
        <f t="shared" si="85"/>
        <v>0</v>
      </c>
      <c r="I2256" s="30">
        <f t="shared" si="84"/>
        <v>0</v>
      </c>
      <c r="M2256" s="2">
        <v>500</v>
      </c>
    </row>
    <row r="2257" spans="1:13" ht="12.75" hidden="1">
      <c r="A2257" s="20"/>
      <c r="F2257" s="54"/>
      <c r="H2257" s="8">
        <f t="shared" si="85"/>
        <v>0</v>
      </c>
      <c r="I2257" s="30">
        <f t="shared" si="84"/>
        <v>0</v>
      </c>
      <c r="M2257" s="2">
        <v>500</v>
      </c>
    </row>
    <row r="2258" spans="1:13" ht="12.75" hidden="1">
      <c r="A2258" s="20"/>
      <c r="F2258" s="54"/>
      <c r="H2258" s="8">
        <f t="shared" si="85"/>
        <v>0</v>
      </c>
      <c r="I2258" s="30">
        <f t="shared" si="84"/>
        <v>0</v>
      </c>
      <c r="M2258" s="2">
        <v>500</v>
      </c>
    </row>
    <row r="2259" spans="1:13" ht="12.75" hidden="1">
      <c r="A2259" s="20"/>
      <c r="F2259" s="54"/>
      <c r="H2259" s="8">
        <f t="shared" si="85"/>
        <v>0</v>
      </c>
      <c r="I2259" s="30">
        <f t="shared" si="84"/>
        <v>0</v>
      </c>
      <c r="M2259" s="2">
        <v>500</v>
      </c>
    </row>
    <row r="2260" spans="1:13" ht="12.75" hidden="1">
      <c r="A2260" s="20"/>
      <c r="F2260" s="54"/>
      <c r="H2260" s="8">
        <f t="shared" si="85"/>
        <v>0</v>
      </c>
      <c r="I2260" s="30">
        <f t="shared" si="84"/>
        <v>0</v>
      </c>
      <c r="M2260" s="2">
        <v>500</v>
      </c>
    </row>
    <row r="2261" spans="1:13" ht="12.75" hidden="1">
      <c r="A2261" s="20"/>
      <c r="F2261" s="54"/>
      <c r="H2261" s="8">
        <f t="shared" si="85"/>
        <v>0</v>
      </c>
      <c r="I2261" s="30">
        <f t="shared" si="84"/>
        <v>0</v>
      </c>
      <c r="M2261" s="2">
        <v>500</v>
      </c>
    </row>
    <row r="2262" spans="1:13" ht="12.75" hidden="1">
      <c r="A2262" s="20"/>
      <c r="F2262" s="54"/>
      <c r="H2262" s="8">
        <f t="shared" si="85"/>
        <v>0</v>
      </c>
      <c r="I2262" s="30">
        <f t="shared" si="84"/>
        <v>0</v>
      </c>
      <c r="M2262" s="2">
        <v>500</v>
      </c>
    </row>
    <row r="2263" spans="1:13" ht="12.75" hidden="1">
      <c r="A2263" s="20"/>
      <c r="F2263" s="54"/>
      <c r="H2263" s="8">
        <f t="shared" si="85"/>
        <v>0</v>
      </c>
      <c r="I2263" s="30">
        <f t="shared" si="84"/>
        <v>0</v>
      </c>
      <c r="M2263" s="2">
        <v>500</v>
      </c>
    </row>
    <row r="2264" spans="1:13" ht="12.75" hidden="1">
      <c r="A2264" s="20"/>
      <c r="F2264" s="54"/>
      <c r="H2264" s="8">
        <f t="shared" si="85"/>
        <v>0</v>
      </c>
      <c r="I2264" s="30">
        <f t="shared" si="84"/>
        <v>0</v>
      </c>
      <c r="M2264" s="2">
        <v>500</v>
      </c>
    </row>
    <row r="2265" spans="1:13" ht="12.75" hidden="1">
      <c r="A2265" s="20"/>
      <c r="F2265" s="54"/>
      <c r="H2265" s="8">
        <f t="shared" si="85"/>
        <v>0</v>
      </c>
      <c r="I2265" s="30">
        <f t="shared" si="84"/>
        <v>0</v>
      </c>
      <c r="M2265" s="2">
        <v>500</v>
      </c>
    </row>
    <row r="2266" spans="1:13" ht="12.75" hidden="1">
      <c r="A2266" s="20"/>
      <c r="F2266" s="54"/>
      <c r="H2266" s="8">
        <f t="shared" si="85"/>
        <v>0</v>
      </c>
      <c r="I2266" s="30">
        <f t="shared" si="84"/>
        <v>0</v>
      </c>
      <c r="M2266" s="2">
        <v>500</v>
      </c>
    </row>
    <row r="2267" spans="1:13" ht="12.75" hidden="1">
      <c r="A2267" s="20"/>
      <c r="F2267" s="54"/>
      <c r="H2267" s="8">
        <f t="shared" si="85"/>
        <v>0</v>
      </c>
      <c r="I2267" s="30">
        <f t="shared" si="84"/>
        <v>0</v>
      </c>
      <c r="M2267" s="2">
        <v>500</v>
      </c>
    </row>
    <row r="2268" spans="1:13" ht="12.75" hidden="1">
      <c r="A2268" s="20"/>
      <c r="F2268" s="54"/>
      <c r="H2268" s="8">
        <f t="shared" si="85"/>
        <v>0</v>
      </c>
      <c r="I2268" s="30">
        <f t="shared" si="84"/>
        <v>0</v>
      </c>
      <c r="M2268" s="2">
        <v>500</v>
      </c>
    </row>
    <row r="2269" spans="1:13" ht="12.75" hidden="1">
      <c r="A2269" s="20"/>
      <c r="F2269" s="54"/>
      <c r="H2269" s="8">
        <f t="shared" si="85"/>
        <v>0</v>
      </c>
      <c r="I2269" s="30">
        <f t="shared" si="84"/>
        <v>0</v>
      </c>
      <c r="M2269" s="2">
        <v>500</v>
      </c>
    </row>
    <row r="2270" spans="1:13" ht="12.75" hidden="1">
      <c r="A2270" s="20"/>
      <c r="F2270" s="54"/>
      <c r="H2270" s="8">
        <f t="shared" si="85"/>
        <v>0</v>
      </c>
      <c r="I2270" s="30">
        <f t="shared" si="84"/>
        <v>0</v>
      </c>
      <c r="M2270" s="2">
        <v>500</v>
      </c>
    </row>
    <row r="2271" spans="1:13" ht="12.75" hidden="1">
      <c r="A2271" s="20"/>
      <c r="F2271" s="54"/>
      <c r="H2271" s="8">
        <f t="shared" si="85"/>
        <v>0</v>
      </c>
      <c r="I2271" s="30">
        <f t="shared" si="84"/>
        <v>0</v>
      </c>
      <c r="M2271" s="2">
        <v>500</v>
      </c>
    </row>
    <row r="2272" spans="1:13" ht="12.75" hidden="1">
      <c r="A2272" s="20"/>
      <c r="F2272" s="54"/>
      <c r="H2272" s="8">
        <f t="shared" si="85"/>
        <v>0</v>
      </c>
      <c r="I2272" s="30">
        <f t="shared" si="84"/>
        <v>0</v>
      </c>
      <c r="M2272" s="2">
        <v>500</v>
      </c>
    </row>
    <row r="2273" spans="1:13" ht="12.75" hidden="1">
      <c r="A2273" s="20"/>
      <c r="F2273" s="54"/>
      <c r="H2273" s="8">
        <f t="shared" si="85"/>
        <v>0</v>
      </c>
      <c r="I2273" s="30">
        <f t="shared" si="84"/>
        <v>0</v>
      </c>
      <c r="M2273" s="2">
        <v>500</v>
      </c>
    </row>
    <row r="2274" spans="1:13" ht="12.75" hidden="1">
      <c r="A2274" s="20"/>
      <c r="F2274" s="54"/>
      <c r="H2274" s="8">
        <f t="shared" si="85"/>
        <v>0</v>
      </c>
      <c r="I2274" s="30">
        <f t="shared" si="84"/>
        <v>0</v>
      </c>
      <c r="M2274" s="2">
        <v>500</v>
      </c>
    </row>
    <row r="2275" spans="1:13" ht="12.75" hidden="1">
      <c r="A2275" s="20"/>
      <c r="F2275" s="54"/>
      <c r="H2275" s="8">
        <f t="shared" si="85"/>
        <v>0</v>
      </c>
      <c r="I2275" s="30">
        <f t="shared" si="84"/>
        <v>0</v>
      </c>
      <c r="M2275" s="2">
        <v>500</v>
      </c>
    </row>
    <row r="2276" spans="1:13" ht="12.75" hidden="1">
      <c r="A2276" s="20"/>
      <c r="F2276" s="54"/>
      <c r="H2276" s="8">
        <f t="shared" si="85"/>
        <v>0</v>
      </c>
      <c r="I2276" s="30">
        <f t="shared" si="84"/>
        <v>0</v>
      </c>
      <c r="M2276" s="2">
        <v>500</v>
      </c>
    </row>
    <row r="2277" spans="1:13" ht="12.75" hidden="1">
      <c r="A2277" s="20"/>
      <c r="F2277" s="54"/>
      <c r="H2277" s="8">
        <f t="shared" si="85"/>
        <v>0</v>
      </c>
      <c r="I2277" s="30">
        <f t="shared" si="84"/>
        <v>0</v>
      </c>
      <c r="M2277" s="2">
        <v>500</v>
      </c>
    </row>
    <row r="2278" spans="1:13" ht="12.75" hidden="1">
      <c r="A2278" s="20"/>
      <c r="F2278" s="54"/>
      <c r="H2278" s="8">
        <f t="shared" si="85"/>
        <v>0</v>
      </c>
      <c r="I2278" s="30">
        <f t="shared" si="84"/>
        <v>0</v>
      </c>
      <c r="M2278" s="2">
        <v>500</v>
      </c>
    </row>
    <row r="2279" spans="1:13" ht="12.75" hidden="1">
      <c r="A2279" s="20"/>
      <c r="F2279" s="54"/>
      <c r="H2279" s="8">
        <f t="shared" si="85"/>
        <v>0</v>
      </c>
      <c r="I2279" s="30">
        <f t="shared" si="84"/>
        <v>0</v>
      </c>
      <c r="M2279" s="2">
        <v>500</v>
      </c>
    </row>
    <row r="2280" spans="1:13" ht="12.75" hidden="1">
      <c r="A2280" s="20"/>
      <c r="F2280" s="54"/>
      <c r="H2280" s="8">
        <f t="shared" si="85"/>
        <v>0</v>
      </c>
      <c r="I2280" s="30">
        <f t="shared" si="84"/>
        <v>0</v>
      </c>
      <c r="M2280" s="2">
        <v>500</v>
      </c>
    </row>
    <row r="2281" spans="1:13" ht="12.75" hidden="1">
      <c r="A2281" s="20"/>
      <c r="F2281" s="54"/>
      <c r="H2281" s="8">
        <f t="shared" si="85"/>
        <v>0</v>
      </c>
      <c r="I2281" s="30">
        <f t="shared" si="84"/>
        <v>0</v>
      </c>
      <c r="M2281" s="2">
        <v>500</v>
      </c>
    </row>
    <row r="2282" spans="1:13" ht="12.75" hidden="1">
      <c r="A2282" s="20"/>
      <c r="F2282" s="54"/>
      <c r="H2282" s="8">
        <f t="shared" si="85"/>
        <v>0</v>
      </c>
      <c r="I2282" s="30">
        <f t="shared" si="84"/>
        <v>0</v>
      </c>
      <c r="M2282" s="2">
        <v>500</v>
      </c>
    </row>
    <row r="2283" spans="1:13" ht="12.75" hidden="1">
      <c r="A2283" s="20"/>
      <c r="F2283" s="54"/>
      <c r="H2283" s="8">
        <f t="shared" si="85"/>
        <v>0</v>
      </c>
      <c r="I2283" s="30">
        <f t="shared" si="84"/>
        <v>0</v>
      </c>
      <c r="M2283" s="2">
        <v>500</v>
      </c>
    </row>
    <row r="2284" spans="1:13" ht="12.75" hidden="1">
      <c r="A2284" s="20"/>
      <c r="F2284" s="54"/>
      <c r="H2284" s="8">
        <f t="shared" si="85"/>
        <v>0</v>
      </c>
      <c r="I2284" s="30">
        <f t="shared" si="84"/>
        <v>0</v>
      </c>
      <c r="M2284" s="2">
        <v>500</v>
      </c>
    </row>
    <row r="2285" spans="1:6" ht="12.75" hidden="1">
      <c r="A2285" s="20"/>
      <c r="F2285" s="54"/>
    </row>
    <row r="2286" spans="1:6" ht="12.75" hidden="1">
      <c r="A2286" s="20"/>
      <c r="F2286" s="54"/>
    </row>
    <row r="2287" spans="1:6" ht="12.75" hidden="1">
      <c r="A2287" s="20"/>
      <c r="F2287" s="54"/>
    </row>
    <row r="2288" spans="1:6" ht="12.75" hidden="1">
      <c r="A2288" s="20"/>
      <c r="F2288" s="54"/>
    </row>
    <row r="2289" spans="1:6" ht="12.75" hidden="1">
      <c r="A2289" s="20"/>
      <c r="F2289" s="54"/>
    </row>
    <row r="2290" spans="1:6" ht="12.75" hidden="1">
      <c r="A2290" s="20"/>
      <c r="F2290" s="54"/>
    </row>
    <row r="2291" spans="1:6" ht="12.75" hidden="1">
      <c r="A2291" s="20"/>
      <c r="F2291" s="54"/>
    </row>
    <row r="2292" spans="1:6" ht="12.75" hidden="1">
      <c r="A2292" s="20"/>
      <c r="F2292" s="54"/>
    </row>
    <row r="2293" spans="1:6" ht="12.75" hidden="1">
      <c r="A2293" s="20"/>
      <c r="F2293" s="54"/>
    </row>
    <row r="2294" spans="1:6" ht="12.75" hidden="1">
      <c r="A2294" s="20"/>
      <c r="F2294" s="54"/>
    </row>
    <row r="2295" spans="1:6" ht="12.75" hidden="1">
      <c r="A2295" s="20"/>
      <c r="F2295" s="54"/>
    </row>
    <row r="2296" spans="1:6" ht="12.75" hidden="1">
      <c r="A2296" s="20"/>
      <c r="F2296" s="54"/>
    </row>
    <row r="2297" spans="1:6" ht="12.75" hidden="1">
      <c r="A2297" s="20"/>
      <c r="F2297" s="54"/>
    </row>
    <row r="2298" spans="1:6" ht="12.75" hidden="1">
      <c r="A2298" s="20"/>
      <c r="F2298" s="54"/>
    </row>
    <row r="2299" spans="1:6" ht="12.75" hidden="1">
      <c r="A2299" s="20"/>
      <c r="F2299" s="54"/>
    </row>
    <row r="2300" spans="1:6" ht="12.75" hidden="1">
      <c r="A2300" s="20"/>
      <c r="F2300" s="54"/>
    </row>
    <row r="2301" spans="1:6" ht="12.75" hidden="1">
      <c r="A2301" s="20"/>
      <c r="F2301" s="54"/>
    </row>
    <row r="2302" spans="1:6" ht="12.75" hidden="1">
      <c r="A2302" s="20"/>
      <c r="F2302" s="54"/>
    </row>
    <row r="2303" spans="1:6" ht="12.75" hidden="1">
      <c r="A2303" s="20"/>
      <c r="F2303" s="54"/>
    </row>
    <row r="2304" spans="1:6" ht="12.75" hidden="1">
      <c r="A2304" s="20"/>
      <c r="F2304" s="54"/>
    </row>
    <row r="2305" spans="1:6" ht="12.75" hidden="1">
      <c r="A2305" s="20"/>
      <c r="F2305" s="54"/>
    </row>
    <row r="2306" spans="1:6" ht="12.75" hidden="1">
      <c r="A2306" s="20"/>
      <c r="F2306" s="54"/>
    </row>
    <row r="2307" spans="1:6" ht="12.75" hidden="1">
      <c r="A2307" s="20"/>
      <c r="F2307" s="54"/>
    </row>
    <row r="2308" spans="1:6" ht="12.75" hidden="1">
      <c r="A2308" s="20"/>
      <c r="F2308" s="54"/>
    </row>
    <row r="2309" spans="1:6" ht="12.75" hidden="1">
      <c r="A2309" s="20"/>
      <c r="F2309" s="54"/>
    </row>
    <row r="2310" spans="1:6" ht="12.75" hidden="1">
      <c r="A2310" s="20"/>
      <c r="F2310" s="54"/>
    </row>
    <row r="2311" spans="1:6" ht="12.75" hidden="1">
      <c r="A2311" s="20"/>
      <c r="F2311" s="54"/>
    </row>
    <row r="2312" spans="1:6" ht="12.75" hidden="1">
      <c r="A2312" s="20"/>
      <c r="F2312" s="54"/>
    </row>
    <row r="2313" spans="1:6" ht="12.75" hidden="1">
      <c r="A2313" s="20"/>
      <c r="F2313" s="54"/>
    </row>
    <row r="2314" spans="1:6" ht="12.75" hidden="1">
      <c r="A2314" s="20"/>
      <c r="F2314" s="54"/>
    </row>
    <row r="2315" spans="1:6" ht="12.75" hidden="1">
      <c r="A2315" s="20"/>
      <c r="F2315" s="54"/>
    </row>
    <row r="2316" spans="1:6" ht="12.75" hidden="1">
      <c r="A2316" s="20"/>
      <c r="F2316" s="54"/>
    </row>
    <row r="2317" spans="1:6" ht="12.75" hidden="1">
      <c r="A2317" s="20"/>
      <c r="F2317" s="54"/>
    </row>
    <row r="2318" spans="1:6" ht="12.75" hidden="1">
      <c r="A2318" s="20"/>
      <c r="F2318" s="54"/>
    </row>
    <row r="2319" spans="1:6" ht="12.75" hidden="1">
      <c r="A2319" s="20"/>
      <c r="F2319" s="54"/>
    </row>
    <row r="2320" spans="1:6" ht="12.75" hidden="1">
      <c r="A2320" s="20"/>
      <c r="F2320" s="54"/>
    </row>
    <row r="2321" spans="1:6" ht="12.75" hidden="1">
      <c r="A2321" s="20"/>
      <c r="F2321" s="54"/>
    </row>
    <row r="2322" spans="1:6" ht="12.75" hidden="1">
      <c r="A2322" s="20"/>
      <c r="F2322" s="54"/>
    </row>
    <row r="2323" spans="1:6" ht="12.75" hidden="1">
      <c r="A2323" s="20"/>
      <c r="F2323" s="54"/>
    </row>
    <row r="2324" spans="1:6" ht="12.75" hidden="1">
      <c r="A2324" s="20"/>
      <c r="F2324" s="54"/>
    </row>
    <row r="2325" spans="1:6" ht="12.75" hidden="1">
      <c r="A2325" s="20"/>
      <c r="F2325" s="54"/>
    </row>
    <row r="2326" spans="1:6" ht="12.75" hidden="1">
      <c r="A2326" s="20"/>
      <c r="F2326" s="54"/>
    </row>
    <row r="2327" spans="1:6" ht="12.75" hidden="1">
      <c r="A2327" s="20"/>
      <c r="F2327" s="54"/>
    </row>
    <row r="2328" spans="1:6" ht="12.75" hidden="1">
      <c r="A2328" s="20"/>
      <c r="F2328" s="54"/>
    </row>
    <row r="2329" spans="1:6" ht="12.75" hidden="1">
      <c r="A2329" s="20"/>
      <c r="F2329" s="54"/>
    </row>
    <row r="2330" spans="1:6" ht="12.75" hidden="1">
      <c r="A2330" s="20"/>
      <c r="F2330" s="54"/>
    </row>
    <row r="2331" spans="1:6" ht="12.75" hidden="1">
      <c r="A2331" s="20"/>
      <c r="F2331" s="54"/>
    </row>
    <row r="2332" spans="1:6" ht="12.75" hidden="1">
      <c r="A2332" s="20"/>
      <c r="F2332" s="54"/>
    </row>
    <row r="2333" spans="1:6" ht="12.75" hidden="1">
      <c r="A2333" s="20"/>
      <c r="F2333" s="54"/>
    </row>
    <row r="2334" spans="1:6" ht="12.75" hidden="1">
      <c r="A2334" s="20"/>
      <c r="F2334" s="54"/>
    </row>
    <row r="2335" spans="1:6" ht="12.75" hidden="1">
      <c r="A2335" s="20"/>
      <c r="F2335" s="54"/>
    </row>
    <row r="2336" spans="1:6" ht="12.75" hidden="1">
      <c r="A2336" s="20"/>
      <c r="F2336" s="54"/>
    </row>
    <row r="2337" spans="1:6" ht="12.75" hidden="1">
      <c r="A2337" s="20"/>
      <c r="F2337" s="54"/>
    </row>
    <row r="2338" spans="1:6" ht="12.75" hidden="1">
      <c r="A2338" s="20"/>
      <c r="F2338" s="54"/>
    </row>
    <row r="2339" spans="1:6" ht="12.75" hidden="1">
      <c r="A2339" s="20"/>
      <c r="F2339" s="54"/>
    </row>
    <row r="2340" spans="1:6" ht="12.75" hidden="1">
      <c r="A2340" s="20"/>
      <c r="F2340" s="54"/>
    </row>
    <row r="2341" spans="1:6" ht="12.75" hidden="1">
      <c r="A2341" s="20"/>
      <c r="F2341" s="54"/>
    </row>
    <row r="2342" spans="1:6" ht="12.75" hidden="1">
      <c r="A2342" s="20"/>
      <c r="F2342" s="54"/>
    </row>
    <row r="2343" spans="1:6" ht="12.75" hidden="1">
      <c r="A2343" s="20"/>
      <c r="F2343" s="54"/>
    </row>
    <row r="2344" spans="1:6" ht="12.75" hidden="1">
      <c r="A2344" s="20"/>
      <c r="F2344" s="54"/>
    </row>
    <row r="2345" spans="1:6" ht="12.75" hidden="1">
      <c r="A2345" s="20"/>
      <c r="F2345" s="54"/>
    </row>
    <row r="2346" spans="1:6" ht="12.75" hidden="1">
      <c r="A2346" s="20"/>
      <c r="F2346" s="54"/>
    </row>
    <row r="2347" spans="1:6" ht="12.75" hidden="1">
      <c r="A2347" s="20"/>
      <c r="F2347" s="54"/>
    </row>
    <row r="2348" spans="1:6" ht="12.75" hidden="1">
      <c r="A2348" s="20"/>
      <c r="F2348" s="54"/>
    </row>
    <row r="2349" spans="1:6" ht="12.75" hidden="1">
      <c r="A2349" s="20"/>
      <c r="F2349" s="54"/>
    </row>
    <row r="2350" spans="1:6" ht="12.75" hidden="1">
      <c r="A2350" s="20"/>
      <c r="F2350" s="54"/>
    </row>
    <row r="2351" spans="1:6" ht="12.75" hidden="1">
      <c r="A2351" s="20"/>
      <c r="F2351" s="54"/>
    </row>
    <row r="2352" spans="1:6" ht="12.75" hidden="1">
      <c r="A2352" s="20"/>
      <c r="F2352" s="54"/>
    </row>
    <row r="2353" spans="1:6" ht="12.75" hidden="1">
      <c r="A2353" s="20"/>
      <c r="F2353" s="54"/>
    </row>
    <row r="2354" spans="1:6" ht="12.75">
      <c r="A2354" s="20"/>
      <c r="F2354" s="54"/>
    </row>
    <row r="2355" spans="1:13" s="390" customFormat="1" ht="12.75">
      <c r="A2355" s="380"/>
      <c r="B2355" s="381">
        <v>-2133388</v>
      </c>
      <c r="C2355" s="382" t="s">
        <v>878</v>
      </c>
      <c r="D2355" s="380" t="s">
        <v>879</v>
      </c>
      <c r="E2355" s="380"/>
      <c r="F2355" s="383"/>
      <c r="G2355" s="384"/>
      <c r="H2355" s="385">
        <f>H2352-B2355</f>
        <v>2133388</v>
      </c>
      <c r="I2355" s="386">
        <f aca="true" t="shared" si="86" ref="I2355:I2361">+B2355/M2355</f>
        <v>-4848.609090909091</v>
      </c>
      <c r="J2355" s="387"/>
      <c r="K2355" s="388">
        <v>440</v>
      </c>
      <c r="L2355" s="389"/>
      <c r="M2355" s="388">
        <v>440</v>
      </c>
    </row>
    <row r="2356" spans="1:13" s="390" customFormat="1" ht="12.75">
      <c r="A2356" s="380"/>
      <c r="B2356" s="381">
        <v>704515</v>
      </c>
      <c r="C2356" s="382" t="s">
        <v>878</v>
      </c>
      <c r="D2356" s="380" t="s">
        <v>832</v>
      </c>
      <c r="E2356" s="380"/>
      <c r="F2356" s="383"/>
      <c r="G2356" s="384"/>
      <c r="H2356" s="385">
        <f>H2355-B2356</f>
        <v>1428873</v>
      </c>
      <c r="I2356" s="386">
        <f t="shared" si="86"/>
        <v>1601.1704545454545</v>
      </c>
      <c r="J2356" s="387"/>
      <c r="K2356" s="388">
        <v>440</v>
      </c>
      <c r="L2356" s="389"/>
      <c r="M2356" s="388">
        <v>440</v>
      </c>
    </row>
    <row r="2357" spans="1:13" s="390" customFormat="1" ht="12.75">
      <c r="A2357" s="380"/>
      <c r="B2357" s="381">
        <v>875535</v>
      </c>
      <c r="C2357" s="382" t="s">
        <v>878</v>
      </c>
      <c r="D2357" s="380" t="s">
        <v>833</v>
      </c>
      <c r="E2357" s="380"/>
      <c r="F2357" s="383"/>
      <c r="G2357" s="384"/>
      <c r="H2357" s="385">
        <f>H2356-B2357</f>
        <v>553338</v>
      </c>
      <c r="I2357" s="386">
        <f t="shared" si="86"/>
        <v>1945.6333333333334</v>
      </c>
      <c r="J2357" s="387"/>
      <c r="K2357" s="388">
        <v>450</v>
      </c>
      <c r="L2357" s="389"/>
      <c r="M2357" s="388">
        <v>450</v>
      </c>
    </row>
    <row r="2358" spans="1:13" s="390" customFormat="1" ht="12.75">
      <c r="A2358" s="380"/>
      <c r="B2358" s="381">
        <v>0</v>
      </c>
      <c r="C2358" s="382" t="s">
        <v>878</v>
      </c>
      <c r="D2358" s="380" t="s">
        <v>842</v>
      </c>
      <c r="E2358" s="380"/>
      <c r="F2358" s="383"/>
      <c r="G2358" s="384"/>
      <c r="H2358" s="385">
        <f>H2357-B2358</f>
        <v>553338</v>
      </c>
      <c r="I2358" s="386">
        <f t="shared" si="86"/>
        <v>0</v>
      </c>
      <c r="J2358" s="387"/>
      <c r="K2358" s="238">
        <v>460</v>
      </c>
      <c r="L2358" s="239"/>
      <c r="M2358" s="238">
        <v>460</v>
      </c>
    </row>
    <row r="2359" spans="1:13" s="390" customFormat="1" ht="12.75">
      <c r="A2359" s="380"/>
      <c r="B2359" s="381">
        <v>0</v>
      </c>
      <c r="C2359" s="382" t="s">
        <v>878</v>
      </c>
      <c r="D2359" s="380" t="s">
        <v>835</v>
      </c>
      <c r="E2359" s="380"/>
      <c r="F2359" s="383"/>
      <c r="G2359" s="384"/>
      <c r="H2359" s="385">
        <f>H2358-B2359</f>
        <v>553338</v>
      </c>
      <c r="I2359" s="386">
        <f t="shared" si="86"/>
        <v>0</v>
      </c>
      <c r="J2359" s="387"/>
      <c r="K2359" s="238">
        <v>480</v>
      </c>
      <c r="L2359" s="239"/>
      <c r="M2359" s="238">
        <v>480</v>
      </c>
    </row>
    <row r="2360" spans="1:13" s="390" customFormat="1" ht="12.75">
      <c r="A2360" s="380"/>
      <c r="B2360" s="381">
        <v>0</v>
      </c>
      <c r="C2360" s="382" t="s">
        <v>878</v>
      </c>
      <c r="D2360" s="380" t="s">
        <v>837</v>
      </c>
      <c r="E2360" s="380"/>
      <c r="F2360" s="383"/>
      <c r="G2360" s="384"/>
      <c r="H2360" s="385">
        <f>H2359-B2360</f>
        <v>553338</v>
      </c>
      <c r="I2360" s="386">
        <f t="shared" si="86"/>
        <v>0</v>
      </c>
      <c r="J2360" s="387"/>
      <c r="K2360" s="238">
        <v>485</v>
      </c>
      <c r="L2360" s="239"/>
      <c r="M2360" s="238">
        <v>485</v>
      </c>
    </row>
    <row r="2361" spans="1:13" s="387" customFormat="1" ht="12.75">
      <c r="A2361" s="391"/>
      <c r="B2361" s="392">
        <f>SUM(B2355:B2360)</f>
        <v>-553338</v>
      </c>
      <c r="C2361" s="391" t="s">
        <v>878</v>
      </c>
      <c r="D2361" s="391" t="s">
        <v>843</v>
      </c>
      <c r="E2361" s="391"/>
      <c r="F2361" s="393"/>
      <c r="G2361" s="394"/>
      <c r="H2361" s="392">
        <f>H2356-B2361</f>
        <v>1982211</v>
      </c>
      <c r="I2361" s="395">
        <f t="shared" si="86"/>
        <v>-1202.908695652174</v>
      </c>
      <c r="J2361" s="390"/>
      <c r="K2361" s="246">
        <v>460</v>
      </c>
      <c r="L2361" s="246"/>
      <c r="M2361" s="246">
        <v>460</v>
      </c>
    </row>
    <row r="2362" spans="1:6" ht="12.75">
      <c r="A2362" s="20"/>
      <c r="F2362" s="54"/>
    </row>
    <row r="2363" spans="1:6" ht="12.75" hidden="1">
      <c r="A2363" s="20"/>
      <c r="F2363" s="54"/>
    </row>
    <row r="2364" spans="1:6" ht="12.75" hidden="1">
      <c r="A2364" s="20"/>
      <c r="F2364" s="54"/>
    </row>
    <row r="2365" spans="1:6" ht="12.75" hidden="1">
      <c r="A2365" s="20"/>
      <c r="F2365" s="54"/>
    </row>
    <row r="2366" spans="1:6" ht="12.75" hidden="1">
      <c r="A2366" s="20"/>
      <c r="F2366" s="54"/>
    </row>
    <row r="2367" spans="1:6" ht="12.75" hidden="1">
      <c r="A2367" s="20"/>
      <c r="F2367" s="54"/>
    </row>
    <row r="2368" spans="1:6" ht="12.75" hidden="1">
      <c r="A2368" s="20"/>
      <c r="F2368" s="54"/>
    </row>
    <row r="2369" spans="1:6" ht="12.75" hidden="1">
      <c r="A2369" s="20"/>
      <c r="F2369" s="54"/>
    </row>
    <row r="2370" spans="1:6" ht="12.75" hidden="1">
      <c r="A2370" s="20"/>
      <c r="F2370" s="54"/>
    </row>
    <row r="2371" spans="1:6" ht="12.75" hidden="1">
      <c r="A2371" s="20"/>
      <c r="F2371" s="54"/>
    </row>
    <row r="2372" spans="1:6" ht="12.75" hidden="1">
      <c r="A2372" s="20"/>
      <c r="F2372" s="54"/>
    </row>
    <row r="2373" spans="1:6" ht="12.75" hidden="1">
      <c r="A2373" s="20"/>
      <c r="F2373" s="54"/>
    </row>
    <row r="2374" spans="1:6" ht="12.75" hidden="1">
      <c r="A2374" s="20"/>
      <c r="F2374" s="54"/>
    </row>
    <row r="2375" spans="1:6" ht="12.75" hidden="1">
      <c r="A2375" s="20"/>
      <c r="F2375" s="54"/>
    </row>
    <row r="2376" spans="1:6" ht="12.75" hidden="1">
      <c r="A2376" s="20"/>
      <c r="F2376" s="54"/>
    </row>
    <row r="2377" spans="1:6" ht="12.75">
      <c r="A2377" s="20"/>
      <c r="F2377" s="54"/>
    </row>
    <row r="2378" spans="6:13" ht="12.75">
      <c r="F2378" s="54"/>
      <c r="H2378" s="252"/>
      <c r="I2378" s="30"/>
      <c r="M2378" s="2"/>
    </row>
    <row r="2379" spans="6:13" ht="12.75">
      <c r="F2379" s="54"/>
      <c r="H2379" s="252"/>
      <c r="I2379" s="30"/>
      <c r="M2379" s="2"/>
    </row>
    <row r="2380" spans="1:13" s="291" customFormat="1" ht="12.75" hidden="1">
      <c r="A2380" s="286"/>
      <c r="B2380" s="287"/>
      <c r="C2380" s="286"/>
      <c r="D2380" s="286"/>
      <c r="E2380" s="286"/>
      <c r="F2380" s="288"/>
      <c r="G2380" s="289"/>
      <c r="H2380" s="287"/>
      <c r="I2380" s="290"/>
      <c r="K2380" s="49"/>
      <c r="L2380" s="23"/>
      <c r="M2380" s="49"/>
    </row>
    <row r="2381" spans="1:13" s="291" customFormat="1" ht="12.75" hidden="1">
      <c r="A2381" s="286"/>
      <c r="B2381" s="287"/>
      <c r="C2381" s="286"/>
      <c r="D2381" s="286"/>
      <c r="E2381" s="286"/>
      <c r="F2381" s="288"/>
      <c r="G2381" s="289"/>
      <c r="H2381" s="287"/>
      <c r="I2381" s="290"/>
      <c r="K2381" s="49"/>
      <c r="L2381" s="23"/>
      <c r="M2381" s="49"/>
    </row>
    <row r="2382" spans="2:13" ht="12.75" hidden="1">
      <c r="B2382" s="12"/>
      <c r="F2382" s="54"/>
      <c r="H2382" s="287"/>
      <c r="I2382" s="30">
        <f aca="true" t="shared" si="87" ref="I2382:I2445">+B2382/M2382</f>
        <v>0</v>
      </c>
      <c r="M2382" s="2">
        <v>500</v>
      </c>
    </row>
    <row r="2383" spans="2:13" ht="12.75" hidden="1">
      <c r="B2383" s="12"/>
      <c r="F2383" s="54"/>
      <c r="H2383" s="287"/>
      <c r="I2383" s="30">
        <f t="shared" si="87"/>
        <v>0</v>
      </c>
      <c r="M2383" s="2">
        <v>500</v>
      </c>
    </row>
    <row r="2384" spans="2:13" ht="12.75" hidden="1">
      <c r="B2384" s="12"/>
      <c r="F2384" s="54"/>
      <c r="H2384" s="8">
        <f aca="true" t="shared" si="88" ref="H2384:H2447">H2383-B2384</f>
        <v>0</v>
      </c>
      <c r="I2384" s="30">
        <f t="shared" si="87"/>
        <v>0</v>
      </c>
      <c r="M2384" s="2">
        <v>500</v>
      </c>
    </row>
    <row r="2385" spans="2:13" ht="12.75" hidden="1">
      <c r="B2385" s="12"/>
      <c r="F2385" s="54"/>
      <c r="H2385" s="8">
        <f t="shared" si="88"/>
        <v>0</v>
      </c>
      <c r="I2385" s="30">
        <f t="shared" si="87"/>
        <v>0</v>
      </c>
      <c r="M2385" s="2">
        <v>500</v>
      </c>
    </row>
    <row r="2386" spans="2:13" ht="12.75" hidden="1">
      <c r="B2386" s="12"/>
      <c r="F2386" s="54"/>
      <c r="H2386" s="8">
        <f t="shared" si="88"/>
        <v>0</v>
      </c>
      <c r="I2386" s="30">
        <f t="shared" si="87"/>
        <v>0</v>
      </c>
      <c r="M2386" s="2">
        <v>500</v>
      </c>
    </row>
    <row r="2387" spans="2:13" ht="12.75" hidden="1">
      <c r="B2387" s="12"/>
      <c r="F2387" s="54"/>
      <c r="H2387" s="8">
        <f t="shared" si="88"/>
        <v>0</v>
      </c>
      <c r="I2387" s="30">
        <f t="shared" si="87"/>
        <v>0</v>
      </c>
      <c r="M2387" s="2">
        <v>500</v>
      </c>
    </row>
    <row r="2388" spans="2:13" ht="12.75" hidden="1">
      <c r="B2388" s="12"/>
      <c r="F2388" s="54"/>
      <c r="H2388" s="8">
        <f t="shared" si="88"/>
        <v>0</v>
      </c>
      <c r="I2388" s="30">
        <f t="shared" si="87"/>
        <v>0</v>
      </c>
      <c r="M2388" s="2">
        <v>500</v>
      </c>
    </row>
    <row r="2389" spans="2:13" ht="12.75" hidden="1">
      <c r="B2389" s="12"/>
      <c r="F2389" s="54"/>
      <c r="H2389" s="8">
        <f t="shared" si="88"/>
        <v>0</v>
      </c>
      <c r="I2389" s="30">
        <f t="shared" si="87"/>
        <v>0</v>
      </c>
      <c r="M2389" s="2">
        <v>500</v>
      </c>
    </row>
    <row r="2390" spans="2:13" ht="12.75" hidden="1">
      <c r="B2390" s="12"/>
      <c r="F2390" s="54"/>
      <c r="H2390" s="8">
        <f t="shared" si="88"/>
        <v>0</v>
      </c>
      <c r="I2390" s="30">
        <f t="shared" si="87"/>
        <v>0</v>
      </c>
      <c r="M2390" s="2">
        <v>500</v>
      </c>
    </row>
    <row r="2391" spans="2:13" ht="12.75" hidden="1">
      <c r="B2391" s="12"/>
      <c r="F2391" s="54"/>
      <c r="H2391" s="8">
        <f t="shared" si="88"/>
        <v>0</v>
      </c>
      <c r="I2391" s="30">
        <f t="shared" si="87"/>
        <v>0</v>
      </c>
      <c r="M2391" s="2">
        <v>500</v>
      </c>
    </row>
    <row r="2392" spans="2:13" ht="12.75" hidden="1">
      <c r="B2392" s="12"/>
      <c r="F2392" s="54"/>
      <c r="H2392" s="8">
        <f t="shared" si="88"/>
        <v>0</v>
      </c>
      <c r="I2392" s="30">
        <f t="shared" si="87"/>
        <v>0</v>
      </c>
      <c r="M2392" s="2">
        <v>500</v>
      </c>
    </row>
    <row r="2393" spans="2:13" ht="12.75" hidden="1">
      <c r="B2393" s="12"/>
      <c r="F2393" s="54"/>
      <c r="H2393" s="8">
        <f t="shared" si="88"/>
        <v>0</v>
      </c>
      <c r="I2393" s="30">
        <f t="shared" si="87"/>
        <v>0</v>
      </c>
      <c r="M2393" s="2">
        <v>500</v>
      </c>
    </row>
    <row r="2394" spans="2:13" ht="12.75" hidden="1">
      <c r="B2394" s="12"/>
      <c r="F2394" s="54"/>
      <c r="H2394" s="8">
        <f t="shared" si="88"/>
        <v>0</v>
      </c>
      <c r="I2394" s="30">
        <f t="shared" si="87"/>
        <v>0</v>
      </c>
      <c r="M2394" s="2">
        <v>500</v>
      </c>
    </row>
    <row r="2395" spans="2:13" ht="12.75" hidden="1">
      <c r="B2395" s="12"/>
      <c r="F2395" s="54"/>
      <c r="H2395" s="8">
        <f t="shared" si="88"/>
        <v>0</v>
      </c>
      <c r="I2395" s="30">
        <f t="shared" si="87"/>
        <v>0</v>
      </c>
      <c r="M2395" s="2">
        <v>500</v>
      </c>
    </row>
    <row r="2396" spans="6:13" ht="12.75" hidden="1">
      <c r="F2396" s="54"/>
      <c r="H2396" s="8">
        <f t="shared" si="88"/>
        <v>0</v>
      </c>
      <c r="I2396" s="30">
        <f t="shared" si="87"/>
        <v>0</v>
      </c>
      <c r="M2396" s="2">
        <v>500</v>
      </c>
    </row>
    <row r="2397" spans="2:13" ht="12.75" hidden="1">
      <c r="B2397" s="11"/>
      <c r="F2397" s="54"/>
      <c r="H2397" s="8">
        <f t="shared" si="88"/>
        <v>0</v>
      </c>
      <c r="I2397" s="30">
        <f t="shared" si="87"/>
        <v>0</v>
      </c>
      <c r="M2397" s="2">
        <v>500</v>
      </c>
    </row>
    <row r="2398" spans="6:13" ht="12.75" hidden="1">
      <c r="F2398" s="54"/>
      <c r="H2398" s="8">
        <f t="shared" si="88"/>
        <v>0</v>
      </c>
      <c r="I2398" s="30">
        <f t="shared" si="87"/>
        <v>0</v>
      </c>
      <c r="M2398" s="2">
        <v>500</v>
      </c>
    </row>
    <row r="2399" spans="6:13" ht="12.75" hidden="1">
      <c r="F2399" s="54"/>
      <c r="H2399" s="8">
        <f t="shared" si="88"/>
        <v>0</v>
      </c>
      <c r="I2399" s="30">
        <f t="shared" si="87"/>
        <v>0</v>
      </c>
      <c r="M2399" s="2">
        <v>500</v>
      </c>
    </row>
    <row r="2400" spans="6:13" ht="12.75" hidden="1">
      <c r="F2400" s="54"/>
      <c r="H2400" s="8">
        <f t="shared" si="88"/>
        <v>0</v>
      </c>
      <c r="I2400" s="30">
        <f t="shared" si="87"/>
        <v>0</v>
      </c>
      <c r="M2400" s="2">
        <v>500</v>
      </c>
    </row>
    <row r="2401" spans="6:13" ht="12.75" hidden="1">
      <c r="F2401" s="54"/>
      <c r="H2401" s="8">
        <f t="shared" si="88"/>
        <v>0</v>
      </c>
      <c r="I2401" s="30">
        <f t="shared" si="87"/>
        <v>0</v>
      </c>
      <c r="M2401" s="2">
        <v>500</v>
      </c>
    </row>
    <row r="2402" spans="6:13" ht="12.75" hidden="1">
      <c r="F2402" s="54"/>
      <c r="H2402" s="8">
        <f t="shared" si="88"/>
        <v>0</v>
      </c>
      <c r="I2402" s="30">
        <f t="shared" si="87"/>
        <v>0</v>
      </c>
      <c r="M2402" s="2">
        <v>500</v>
      </c>
    </row>
    <row r="2403" spans="6:13" ht="12.75" hidden="1">
      <c r="F2403" s="54"/>
      <c r="H2403" s="8">
        <f t="shared" si="88"/>
        <v>0</v>
      </c>
      <c r="I2403" s="30">
        <f t="shared" si="87"/>
        <v>0</v>
      </c>
      <c r="M2403" s="2">
        <v>500</v>
      </c>
    </row>
    <row r="2404" spans="6:13" ht="12.75" hidden="1">
      <c r="F2404" s="54"/>
      <c r="H2404" s="8">
        <f t="shared" si="88"/>
        <v>0</v>
      </c>
      <c r="I2404" s="30">
        <f t="shared" si="87"/>
        <v>0</v>
      </c>
      <c r="M2404" s="2">
        <v>500</v>
      </c>
    </row>
    <row r="2405" spans="6:13" ht="12.75" hidden="1">
      <c r="F2405" s="54"/>
      <c r="H2405" s="8">
        <f t="shared" si="88"/>
        <v>0</v>
      </c>
      <c r="I2405" s="30">
        <f t="shared" si="87"/>
        <v>0</v>
      </c>
      <c r="M2405" s="2">
        <v>500</v>
      </c>
    </row>
    <row r="2406" spans="6:13" ht="12.75" hidden="1">
      <c r="F2406" s="54"/>
      <c r="H2406" s="8">
        <f t="shared" si="88"/>
        <v>0</v>
      </c>
      <c r="I2406" s="30">
        <f t="shared" si="87"/>
        <v>0</v>
      </c>
      <c r="M2406" s="2">
        <v>500</v>
      </c>
    </row>
    <row r="2407" spans="6:13" ht="12.75" hidden="1">
      <c r="F2407" s="54"/>
      <c r="H2407" s="8">
        <f t="shared" si="88"/>
        <v>0</v>
      </c>
      <c r="I2407" s="30">
        <f t="shared" si="87"/>
        <v>0</v>
      </c>
      <c r="M2407" s="2">
        <v>500</v>
      </c>
    </row>
    <row r="2408" spans="6:13" ht="12.75" hidden="1">
      <c r="F2408" s="54"/>
      <c r="H2408" s="8">
        <f t="shared" si="88"/>
        <v>0</v>
      </c>
      <c r="I2408" s="30">
        <f t="shared" si="87"/>
        <v>0</v>
      </c>
      <c r="M2408" s="2">
        <v>500</v>
      </c>
    </row>
    <row r="2409" spans="6:13" ht="12.75" hidden="1">
      <c r="F2409" s="54"/>
      <c r="H2409" s="8">
        <f t="shared" si="88"/>
        <v>0</v>
      </c>
      <c r="I2409" s="30">
        <f t="shared" si="87"/>
        <v>0</v>
      </c>
      <c r="M2409" s="2">
        <v>500</v>
      </c>
    </row>
    <row r="2410" spans="6:13" ht="12.75" hidden="1">
      <c r="F2410" s="54"/>
      <c r="H2410" s="8">
        <f t="shared" si="88"/>
        <v>0</v>
      </c>
      <c r="I2410" s="30">
        <f t="shared" si="87"/>
        <v>0</v>
      </c>
      <c r="M2410" s="2">
        <v>500</v>
      </c>
    </row>
    <row r="2411" spans="6:13" ht="12.75" hidden="1">
      <c r="F2411" s="54"/>
      <c r="H2411" s="8">
        <f t="shared" si="88"/>
        <v>0</v>
      </c>
      <c r="I2411" s="30">
        <f t="shared" si="87"/>
        <v>0</v>
      </c>
      <c r="M2411" s="2">
        <v>500</v>
      </c>
    </row>
    <row r="2412" spans="6:13" ht="12.75" hidden="1">
      <c r="F2412" s="54"/>
      <c r="H2412" s="8">
        <f t="shared" si="88"/>
        <v>0</v>
      </c>
      <c r="I2412" s="30">
        <f t="shared" si="87"/>
        <v>0</v>
      </c>
      <c r="M2412" s="2">
        <v>500</v>
      </c>
    </row>
    <row r="2413" spans="6:13" ht="12.75" hidden="1">
      <c r="F2413" s="54"/>
      <c r="H2413" s="8">
        <f t="shared" si="88"/>
        <v>0</v>
      </c>
      <c r="I2413" s="30">
        <f t="shared" si="87"/>
        <v>0</v>
      </c>
      <c r="M2413" s="2">
        <v>500</v>
      </c>
    </row>
    <row r="2414" spans="6:13" ht="12.75" hidden="1">
      <c r="F2414" s="54"/>
      <c r="H2414" s="8">
        <f t="shared" si="88"/>
        <v>0</v>
      </c>
      <c r="I2414" s="30">
        <f t="shared" si="87"/>
        <v>0</v>
      </c>
      <c r="M2414" s="2">
        <v>500</v>
      </c>
    </row>
    <row r="2415" spans="6:13" ht="12.75" hidden="1">
      <c r="F2415" s="54"/>
      <c r="H2415" s="8">
        <f t="shared" si="88"/>
        <v>0</v>
      </c>
      <c r="I2415" s="30">
        <f t="shared" si="87"/>
        <v>0</v>
      </c>
      <c r="M2415" s="2">
        <v>500</v>
      </c>
    </row>
    <row r="2416" spans="6:13" ht="12.75" hidden="1">
      <c r="F2416" s="54"/>
      <c r="H2416" s="8">
        <f t="shared" si="88"/>
        <v>0</v>
      </c>
      <c r="I2416" s="30">
        <f t="shared" si="87"/>
        <v>0</v>
      </c>
      <c r="M2416" s="2">
        <v>500</v>
      </c>
    </row>
    <row r="2417" spans="6:13" ht="12.75" hidden="1">
      <c r="F2417" s="54"/>
      <c r="H2417" s="8">
        <f t="shared" si="88"/>
        <v>0</v>
      </c>
      <c r="I2417" s="30">
        <f t="shared" si="87"/>
        <v>0</v>
      </c>
      <c r="M2417" s="2">
        <v>500</v>
      </c>
    </row>
    <row r="2418" spans="6:13" ht="12.75" hidden="1">
      <c r="F2418" s="54"/>
      <c r="H2418" s="8">
        <f t="shared" si="88"/>
        <v>0</v>
      </c>
      <c r="I2418" s="30">
        <f t="shared" si="87"/>
        <v>0</v>
      </c>
      <c r="M2418" s="2">
        <v>500</v>
      </c>
    </row>
    <row r="2419" spans="6:13" ht="12.75" hidden="1">
      <c r="F2419" s="54"/>
      <c r="H2419" s="8">
        <f t="shared" si="88"/>
        <v>0</v>
      </c>
      <c r="I2419" s="30">
        <f t="shared" si="87"/>
        <v>0</v>
      </c>
      <c r="M2419" s="2">
        <v>500</v>
      </c>
    </row>
    <row r="2420" spans="6:13" ht="12.75" hidden="1">
      <c r="F2420" s="54"/>
      <c r="H2420" s="8">
        <f t="shared" si="88"/>
        <v>0</v>
      </c>
      <c r="I2420" s="30">
        <f t="shared" si="87"/>
        <v>0</v>
      </c>
      <c r="M2420" s="2">
        <v>500</v>
      </c>
    </row>
    <row r="2421" spans="6:13" ht="12.75" hidden="1">
      <c r="F2421" s="54"/>
      <c r="H2421" s="8">
        <f t="shared" si="88"/>
        <v>0</v>
      </c>
      <c r="I2421" s="30">
        <f t="shared" si="87"/>
        <v>0</v>
      </c>
      <c r="M2421" s="2">
        <v>500</v>
      </c>
    </row>
    <row r="2422" spans="6:13" ht="12.75" hidden="1">
      <c r="F2422" s="54"/>
      <c r="H2422" s="8">
        <f t="shared" si="88"/>
        <v>0</v>
      </c>
      <c r="I2422" s="30">
        <f t="shared" si="87"/>
        <v>0</v>
      </c>
      <c r="M2422" s="2">
        <v>500</v>
      </c>
    </row>
    <row r="2423" spans="6:13" ht="12.75" hidden="1">
      <c r="F2423" s="54"/>
      <c r="H2423" s="8">
        <f t="shared" si="88"/>
        <v>0</v>
      </c>
      <c r="I2423" s="30">
        <f t="shared" si="87"/>
        <v>0</v>
      </c>
      <c r="M2423" s="2">
        <v>500</v>
      </c>
    </row>
    <row r="2424" spans="6:13" ht="12.75" hidden="1">
      <c r="F2424" s="54"/>
      <c r="H2424" s="8">
        <f t="shared" si="88"/>
        <v>0</v>
      </c>
      <c r="I2424" s="30">
        <f t="shared" si="87"/>
        <v>0</v>
      </c>
      <c r="M2424" s="2">
        <v>500</v>
      </c>
    </row>
    <row r="2425" spans="6:13" ht="12.75" hidden="1">
      <c r="F2425" s="54"/>
      <c r="H2425" s="8">
        <f t="shared" si="88"/>
        <v>0</v>
      </c>
      <c r="I2425" s="30">
        <f t="shared" si="87"/>
        <v>0</v>
      </c>
      <c r="M2425" s="2">
        <v>500</v>
      </c>
    </row>
    <row r="2426" spans="6:13" ht="12.75" hidden="1">
      <c r="F2426" s="54"/>
      <c r="H2426" s="8">
        <f t="shared" si="88"/>
        <v>0</v>
      </c>
      <c r="I2426" s="30">
        <f t="shared" si="87"/>
        <v>0</v>
      </c>
      <c r="M2426" s="2">
        <v>500</v>
      </c>
    </row>
    <row r="2427" spans="6:13" ht="12.75" hidden="1">
      <c r="F2427" s="54"/>
      <c r="H2427" s="8">
        <f t="shared" si="88"/>
        <v>0</v>
      </c>
      <c r="I2427" s="30">
        <f t="shared" si="87"/>
        <v>0</v>
      </c>
      <c r="M2427" s="2">
        <v>500</v>
      </c>
    </row>
    <row r="2428" spans="6:13" ht="12.75" hidden="1">
      <c r="F2428" s="54"/>
      <c r="H2428" s="8">
        <f t="shared" si="88"/>
        <v>0</v>
      </c>
      <c r="I2428" s="30">
        <f t="shared" si="87"/>
        <v>0</v>
      </c>
      <c r="M2428" s="2">
        <v>500</v>
      </c>
    </row>
    <row r="2429" spans="6:13" ht="12.75" hidden="1">
      <c r="F2429" s="54"/>
      <c r="H2429" s="8">
        <f t="shared" si="88"/>
        <v>0</v>
      </c>
      <c r="I2429" s="30">
        <f t="shared" si="87"/>
        <v>0</v>
      </c>
      <c r="M2429" s="2">
        <v>500</v>
      </c>
    </row>
    <row r="2430" spans="6:13" ht="12.75" hidden="1">
      <c r="F2430" s="54"/>
      <c r="H2430" s="8">
        <f t="shared" si="88"/>
        <v>0</v>
      </c>
      <c r="I2430" s="30">
        <f t="shared" si="87"/>
        <v>0</v>
      </c>
      <c r="M2430" s="2">
        <v>500</v>
      </c>
    </row>
    <row r="2431" spans="6:13" ht="12.75" hidden="1">
      <c r="F2431" s="54"/>
      <c r="H2431" s="8">
        <f t="shared" si="88"/>
        <v>0</v>
      </c>
      <c r="I2431" s="30">
        <f t="shared" si="87"/>
        <v>0</v>
      </c>
      <c r="M2431" s="2">
        <v>500</v>
      </c>
    </row>
    <row r="2432" spans="6:13" ht="12.75" hidden="1">
      <c r="F2432" s="54"/>
      <c r="H2432" s="8">
        <f t="shared" si="88"/>
        <v>0</v>
      </c>
      <c r="I2432" s="30">
        <f t="shared" si="87"/>
        <v>0</v>
      </c>
      <c r="M2432" s="2">
        <v>500</v>
      </c>
    </row>
    <row r="2433" spans="6:13" ht="12.75" hidden="1">
      <c r="F2433" s="54"/>
      <c r="H2433" s="8">
        <f t="shared" si="88"/>
        <v>0</v>
      </c>
      <c r="I2433" s="30">
        <f t="shared" si="87"/>
        <v>0</v>
      </c>
      <c r="M2433" s="2">
        <v>500</v>
      </c>
    </row>
    <row r="2434" spans="6:13" ht="12.75" hidden="1">
      <c r="F2434" s="54"/>
      <c r="H2434" s="8">
        <f t="shared" si="88"/>
        <v>0</v>
      </c>
      <c r="I2434" s="30">
        <f t="shared" si="87"/>
        <v>0</v>
      </c>
      <c r="M2434" s="2">
        <v>500</v>
      </c>
    </row>
    <row r="2435" spans="6:13" ht="12.75" hidden="1">
      <c r="F2435" s="54"/>
      <c r="H2435" s="8">
        <f t="shared" si="88"/>
        <v>0</v>
      </c>
      <c r="I2435" s="30">
        <f t="shared" si="87"/>
        <v>0</v>
      </c>
      <c r="M2435" s="2">
        <v>500</v>
      </c>
    </row>
    <row r="2436" spans="6:13" ht="12.75" hidden="1">
      <c r="F2436" s="54"/>
      <c r="H2436" s="8">
        <f t="shared" si="88"/>
        <v>0</v>
      </c>
      <c r="I2436" s="30">
        <f t="shared" si="87"/>
        <v>0</v>
      </c>
      <c r="M2436" s="2">
        <v>500</v>
      </c>
    </row>
    <row r="2437" spans="6:13" ht="12.75" hidden="1">
      <c r="F2437" s="54"/>
      <c r="H2437" s="8">
        <f t="shared" si="88"/>
        <v>0</v>
      </c>
      <c r="I2437" s="30">
        <f t="shared" si="87"/>
        <v>0</v>
      </c>
      <c r="M2437" s="2">
        <v>500</v>
      </c>
    </row>
    <row r="2438" spans="6:13" ht="12.75" hidden="1">
      <c r="F2438" s="54"/>
      <c r="H2438" s="8">
        <f t="shared" si="88"/>
        <v>0</v>
      </c>
      <c r="I2438" s="30">
        <f t="shared" si="87"/>
        <v>0</v>
      </c>
      <c r="M2438" s="2">
        <v>500</v>
      </c>
    </row>
    <row r="2439" spans="6:13" ht="12.75" hidden="1">
      <c r="F2439" s="54"/>
      <c r="H2439" s="8">
        <f t="shared" si="88"/>
        <v>0</v>
      </c>
      <c r="I2439" s="30">
        <f t="shared" si="87"/>
        <v>0</v>
      </c>
      <c r="M2439" s="2">
        <v>500</v>
      </c>
    </row>
    <row r="2440" spans="6:13" ht="12.75" hidden="1">
      <c r="F2440" s="54"/>
      <c r="H2440" s="8">
        <f t="shared" si="88"/>
        <v>0</v>
      </c>
      <c r="I2440" s="30">
        <f t="shared" si="87"/>
        <v>0</v>
      </c>
      <c r="M2440" s="2">
        <v>500</v>
      </c>
    </row>
    <row r="2441" spans="6:13" ht="12.75" hidden="1">
      <c r="F2441" s="54"/>
      <c r="H2441" s="8">
        <f t="shared" si="88"/>
        <v>0</v>
      </c>
      <c r="I2441" s="30">
        <f t="shared" si="87"/>
        <v>0</v>
      </c>
      <c r="M2441" s="2">
        <v>500</v>
      </c>
    </row>
    <row r="2442" spans="6:13" ht="12.75" hidden="1">
      <c r="F2442" s="54"/>
      <c r="H2442" s="8">
        <f t="shared" si="88"/>
        <v>0</v>
      </c>
      <c r="I2442" s="30">
        <f t="shared" si="87"/>
        <v>0</v>
      </c>
      <c r="M2442" s="2">
        <v>500</v>
      </c>
    </row>
    <row r="2443" spans="6:13" ht="12.75" hidden="1">
      <c r="F2443" s="54"/>
      <c r="H2443" s="8">
        <f t="shared" si="88"/>
        <v>0</v>
      </c>
      <c r="I2443" s="30">
        <f t="shared" si="87"/>
        <v>0</v>
      </c>
      <c r="M2443" s="2">
        <v>500</v>
      </c>
    </row>
    <row r="2444" spans="6:13" ht="12.75" hidden="1">
      <c r="F2444" s="54"/>
      <c r="H2444" s="8">
        <f t="shared" si="88"/>
        <v>0</v>
      </c>
      <c r="I2444" s="30">
        <f t="shared" si="87"/>
        <v>0</v>
      </c>
      <c r="M2444" s="2">
        <v>500</v>
      </c>
    </row>
    <row r="2445" spans="6:13" ht="12.75" hidden="1">
      <c r="F2445" s="54"/>
      <c r="H2445" s="8">
        <f t="shared" si="88"/>
        <v>0</v>
      </c>
      <c r="I2445" s="30">
        <f t="shared" si="87"/>
        <v>0</v>
      </c>
      <c r="M2445" s="2">
        <v>500</v>
      </c>
    </row>
    <row r="2446" spans="6:13" ht="12.75" hidden="1">
      <c r="F2446" s="54"/>
      <c r="H2446" s="8">
        <f t="shared" si="88"/>
        <v>0</v>
      </c>
      <c r="I2446" s="30">
        <f aca="true" t="shared" si="89" ref="I2446:I2509">+B2446/M2446</f>
        <v>0</v>
      </c>
      <c r="M2446" s="2">
        <v>500</v>
      </c>
    </row>
    <row r="2447" spans="6:13" ht="12.75" hidden="1">
      <c r="F2447" s="54"/>
      <c r="H2447" s="8">
        <f t="shared" si="88"/>
        <v>0</v>
      </c>
      <c r="I2447" s="30">
        <f t="shared" si="89"/>
        <v>0</v>
      </c>
      <c r="M2447" s="2">
        <v>500</v>
      </c>
    </row>
    <row r="2448" spans="6:13" ht="12.75" hidden="1">
      <c r="F2448" s="54"/>
      <c r="H2448" s="8">
        <f aca="true" t="shared" si="90" ref="H2448:H2523">H2447-B2448</f>
        <v>0</v>
      </c>
      <c r="I2448" s="30">
        <f t="shared" si="89"/>
        <v>0</v>
      </c>
      <c r="M2448" s="2">
        <v>500</v>
      </c>
    </row>
    <row r="2449" spans="6:13" ht="12.75" hidden="1">
      <c r="F2449" s="54"/>
      <c r="H2449" s="8">
        <f t="shared" si="90"/>
        <v>0</v>
      </c>
      <c r="I2449" s="30">
        <f t="shared" si="89"/>
        <v>0</v>
      </c>
      <c r="M2449" s="2">
        <v>500</v>
      </c>
    </row>
    <row r="2450" spans="6:13" ht="12.75" hidden="1">
      <c r="F2450" s="54"/>
      <c r="H2450" s="8">
        <f t="shared" si="90"/>
        <v>0</v>
      </c>
      <c r="I2450" s="30">
        <f t="shared" si="89"/>
        <v>0</v>
      </c>
      <c r="M2450" s="2">
        <v>500</v>
      </c>
    </row>
    <row r="2451" spans="6:13" ht="12.75" hidden="1">
      <c r="F2451" s="54"/>
      <c r="H2451" s="8">
        <f t="shared" si="90"/>
        <v>0</v>
      </c>
      <c r="I2451" s="30">
        <f t="shared" si="89"/>
        <v>0</v>
      </c>
      <c r="M2451" s="2">
        <v>500</v>
      </c>
    </row>
    <row r="2452" spans="6:13" ht="12.75" hidden="1">
      <c r="F2452" s="54"/>
      <c r="H2452" s="8">
        <f t="shared" si="90"/>
        <v>0</v>
      </c>
      <c r="I2452" s="30">
        <f t="shared" si="89"/>
        <v>0</v>
      </c>
      <c r="M2452" s="2">
        <v>500</v>
      </c>
    </row>
    <row r="2453" spans="6:13" ht="12.75" hidden="1">
      <c r="F2453" s="54"/>
      <c r="H2453" s="8">
        <f t="shared" si="90"/>
        <v>0</v>
      </c>
      <c r="I2453" s="30">
        <f t="shared" si="89"/>
        <v>0</v>
      </c>
      <c r="M2453" s="2">
        <v>500</v>
      </c>
    </row>
    <row r="2454" spans="6:13" ht="12.75" hidden="1">
      <c r="F2454" s="54"/>
      <c r="H2454" s="8">
        <f t="shared" si="90"/>
        <v>0</v>
      </c>
      <c r="I2454" s="30">
        <f t="shared" si="89"/>
        <v>0</v>
      </c>
      <c r="M2454" s="2">
        <v>500</v>
      </c>
    </row>
    <row r="2455" spans="6:13" ht="12.75" hidden="1">
      <c r="F2455" s="54"/>
      <c r="H2455" s="8">
        <f t="shared" si="90"/>
        <v>0</v>
      </c>
      <c r="I2455" s="30">
        <f t="shared" si="89"/>
        <v>0</v>
      </c>
      <c r="M2455" s="2">
        <v>500</v>
      </c>
    </row>
    <row r="2456" spans="6:13" ht="12.75" hidden="1">
      <c r="F2456" s="54"/>
      <c r="H2456" s="8">
        <f t="shared" si="90"/>
        <v>0</v>
      </c>
      <c r="I2456" s="30">
        <f t="shared" si="89"/>
        <v>0</v>
      </c>
      <c r="M2456" s="2">
        <v>500</v>
      </c>
    </row>
    <row r="2457" spans="6:13" ht="12.75" hidden="1">
      <c r="F2457" s="54"/>
      <c r="H2457" s="8">
        <f t="shared" si="90"/>
        <v>0</v>
      </c>
      <c r="I2457" s="30">
        <f t="shared" si="89"/>
        <v>0</v>
      </c>
      <c r="M2457" s="2">
        <v>500</v>
      </c>
    </row>
    <row r="2458" spans="6:13" ht="12.75" hidden="1">
      <c r="F2458" s="54"/>
      <c r="H2458" s="8">
        <f t="shared" si="90"/>
        <v>0</v>
      </c>
      <c r="I2458" s="30">
        <f t="shared" si="89"/>
        <v>0</v>
      </c>
      <c r="M2458" s="2">
        <v>500</v>
      </c>
    </row>
    <row r="2459" spans="6:13" ht="12.75" hidden="1">
      <c r="F2459" s="54"/>
      <c r="H2459" s="8">
        <f t="shared" si="90"/>
        <v>0</v>
      </c>
      <c r="I2459" s="30">
        <f t="shared" si="89"/>
        <v>0</v>
      </c>
      <c r="M2459" s="2">
        <v>500</v>
      </c>
    </row>
    <row r="2460" spans="6:13" ht="12.75" hidden="1">
      <c r="F2460" s="54"/>
      <c r="H2460" s="8">
        <f t="shared" si="90"/>
        <v>0</v>
      </c>
      <c r="I2460" s="30">
        <f t="shared" si="89"/>
        <v>0</v>
      </c>
      <c r="M2460" s="2">
        <v>500</v>
      </c>
    </row>
    <row r="2461" spans="6:13" ht="12.75" hidden="1">
      <c r="F2461" s="54"/>
      <c r="H2461" s="8">
        <f t="shared" si="90"/>
        <v>0</v>
      </c>
      <c r="I2461" s="30">
        <f t="shared" si="89"/>
        <v>0</v>
      </c>
      <c r="M2461" s="2">
        <v>500</v>
      </c>
    </row>
    <row r="2462" spans="6:13" ht="12.75" hidden="1">
      <c r="F2462" s="54"/>
      <c r="H2462" s="8">
        <f t="shared" si="90"/>
        <v>0</v>
      </c>
      <c r="I2462" s="30">
        <f t="shared" si="89"/>
        <v>0</v>
      </c>
      <c r="M2462" s="2">
        <v>500</v>
      </c>
    </row>
    <row r="2463" spans="6:13" ht="12.75" hidden="1">
      <c r="F2463" s="54"/>
      <c r="H2463" s="8">
        <f t="shared" si="90"/>
        <v>0</v>
      </c>
      <c r="I2463" s="30">
        <f t="shared" si="89"/>
        <v>0</v>
      </c>
      <c r="M2463" s="2">
        <v>500</v>
      </c>
    </row>
    <row r="2464" spans="6:13" ht="12.75" hidden="1">
      <c r="F2464" s="54"/>
      <c r="H2464" s="8">
        <f t="shared" si="90"/>
        <v>0</v>
      </c>
      <c r="I2464" s="30">
        <f t="shared" si="89"/>
        <v>0</v>
      </c>
      <c r="M2464" s="2">
        <v>500</v>
      </c>
    </row>
    <row r="2465" spans="6:13" ht="12.75" hidden="1">
      <c r="F2465" s="54"/>
      <c r="H2465" s="8">
        <f t="shared" si="90"/>
        <v>0</v>
      </c>
      <c r="I2465" s="30">
        <f t="shared" si="89"/>
        <v>0</v>
      </c>
      <c r="M2465" s="2">
        <v>500</v>
      </c>
    </row>
    <row r="2466" spans="6:13" ht="12.75" hidden="1">
      <c r="F2466" s="54"/>
      <c r="H2466" s="8">
        <f t="shared" si="90"/>
        <v>0</v>
      </c>
      <c r="I2466" s="30">
        <f t="shared" si="89"/>
        <v>0</v>
      </c>
      <c r="M2466" s="2">
        <v>500</v>
      </c>
    </row>
    <row r="2467" spans="6:13" ht="12.75" hidden="1">
      <c r="F2467" s="54"/>
      <c r="H2467" s="8">
        <f t="shared" si="90"/>
        <v>0</v>
      </c>
      <c r="I2467" s="30">
        <f t="shared" si="89"/>
        <v>0</v>
      </c>
      <c r="M2467" s="2">
        <v>500</v>
      </c>
    </row>
    <row r="2468" spans="6:13" ht="12.75" hidden="1">
      <c r="F2468" s="54"/>
      <c r="H2468" s="8">
        <f t="shared" si="90"/>
        <v>0</v>
      </c>
      <c r="I2468" s="30">
        <f t="shared" si="89"/>
        <v>0</v>
      </c>
      <c r="M2468" s="2">
        <v>500</v>
      </c>
    </row>
    <row r="2469" spans="6:13" ht="12.75" hidden="1">
      <c r="F2469" s="54"/>
      <c r="H2469" s="8">
        <f t="shared" si="90"/>
        <v>0</v>
      </c>
      <c r="I2469" s="30">
        <f t="shared" si="89"/>
        <v>0</v>
      </c>
      <c r="M2469" s="2">
        <v>500</v>
      </c>
    </row>
    <row r="2470" spans="6:13" ht="12.75" hidden="1">
      <c r="F2470" s="54"/>
      <c r="H2470" s="8">
        <f t="shared" si="90"/>
        <v>0</v>
      </c>
      <c r="I2470" s="30">
        <f t="shared" si="89"/>
        <v>0</v>
      </c>
      <c r="M2470" s="2">
        <v>500</v>
      </c>
    </row>
    <row r="2471" spans="6:13" ht="12.75" hidden="1">
      <c r="F2471" s="54"/>
      <c r="H2471" s="8">
        <f t="shared" si="90"/>
        <v>0</v>
      </c>
      <c r="I2471" s="30">
        <f t="shared" si="89"/>
        <v>0</v>
      </c>
      <c r="M2471" s="2">
        <v>500</v>
      </c>
    </row>
    <row r="2472" spans="6:13" ht="12.75" hidden="1">
      <c r="F2472" s="54"/>
      <c r="H2472" s="8">
        <f t="shared" si="90"/>
        <v>0</v>
      </c>
      <c r="I2472" s="30">
        <f t="shared" si="89"/>
        <v>0</v>
      </c>
      <c r="M2472" s="2">
        <v>500</v>
      </c>
    </row>
    <row r="2473" spans="6:13" ht="12.75" hidden="1">
      <c r="F2473" s="54"/>
      <c r="H2473" s="8">
        <f t="shared" si="90"/>
        <v>0</v>
      </c>
      <c r="I2473" s="30">
        <f t="shared" si="89"/>
        <v>0</v>
      </c>
      <c r="M2473" s="2">
        <v>500</v>
      </c>
    </row>
    <row r="2474" spans="6:13" ht="12.75" hidden="1">
      <c r="F2474" s="54"/>
      <c r="H2474" s="8">
        <f t="shared" si="90"/>
        <v>0</v>
      </c>
      <c r="I2474" s="30">
        <f t="shared" si="89"/>
        <v>0</v>
      </c>
      <c r="M2474" s="2">
        <v>500</v>
      </c>
    </row>
    <row r="2475" spans="6:13" ht="12.75" hidden="1">
      <c r="F2475" s="54"/>
      <c r="H2475" s="8">
        <f t="shared" si="90"/>
        <v>0</v>
      </c>
      <c r="I2475" s="30">
        <f t="shared" si="89"/>
        <v>0</v>
      </c>
      <c r="M2475" s="2">
        <v>500</v>
      </c>
    </row>
    <row r="2476" spans="6:13" ht="12.75" hidden="1">
      <c r="F2476" s="54"/>
      <c r="H2476" s="8">
        <f t="shared" si="90"/>
        <v>0</v>
      </c>
      <c r="I2476" s="30">
        <f t="shared" si="89"/>
        <v>0</v>
      </c>
      <c r="M2476" s="2">
        <v>500</v>
      </c>
    </row>
    <row r="2477" spans="6:13" ht="12.75" hidden="1">
      <c r="F2477" s="54"/>
      <c r="H2477" s="8">
        <f t="shared" si="90"/>
        <v>0</v>
      </c>
      <c r="I2477" s="30">
        <f t="shared" si="89"/>
        <v>0</v>
      </c>
      <c r="M2477" s="2">
        <v>500</v>
      </c>
    </row>
    <row r="2478" spans="6:13" ht="12.75" hidden="1">
      <c r="F2478" s="54"/>
      <c r="H2478" s="8">
        <f t="shared" si="90"/>
        <v>0</v>
      </c>
      <c r="I2478" s="30">
        <f t="shared" si="89"/>
        <v>0</v>
      </c>
      <c r="M2478" s="2">
        <v>500</v>
      </c>
    </row>
    <row r="2479" spans="6:13" ht="12.75" hidden="1">
      <c r="F2479" s="54"/>
      <c r="H2479" s="8">
        <f t="shared" si="90"/>
        <v>0</v>
      </c>
      <c r="I2479" s="30">
        <f t="shared" si="89"/>
        <v>0</v>
      </c>
      <c r="M2479" s="2">
        <v>500</v>
      </c>
    </row>
    <row r="2480" spans="6:13" ht="12.75" hidden="1">
      <c r="F2480" s="54"/>
      <c r="H2480" s="8">
        <f t="shared" si="90"/>
        <v>0</v>
      </c>
      <c r="I2480" s="30">
        <f t="shared" si="89"/>
        <v>0</v>
      </c>
      <c r="M2480" s="2">
        <v>500</v>
      </c>
    </row>
    <row r="2481" spans="6:13" ht="12.75" hidden="1">
      <c r="F2481" s="54"/>
      <c r="H2481" s="8">
        <f t="shared" si="90"/>
        <v>0</v>
      </c>
      <c r="I2481" s="30">
        <f t="shared" si="89"/>
        <v>0</v>
      </c>
      <c r="M2481" s="2">
        <v>500</v>
      </c>
    </row>
    <row r="2482" spans="6:13" ht="12.75" hidden="1">
      <c r="F2482" s="54"/>
      <c r="H2482" s="8">
        <f t="shared" si="90"/>
        <v>0</v>
      </c>
      <c r="I2482" s="30">
        <f t="shared" si="89"/>
        <v>0</v>
      </c>
      <c r="M2482" s="2">
        <v>500</v>
      </c>
    </row>
    <row r="2483" spans="6:13" ht="12.75" hidden="1">
      <c r="F2483" s="54"/>
      <c r="H2483" s="8">
        <f t="shared" si="90"/>
        <v>0</v>
      </c>
      <c r="I2483" s="30">
        <f t="shared" si="89"/>
        <v>0</v>
      </c>
      <c r="M2483" s="2">
        <v>500</v>
      </c>
    </row>
    <row r="2484" spans="6:13" ht="12.75" hidden="1">
      <c r="F2484" s="54"/>
      <c r="H2484" s="8">
        <f t="shared" si="90"/>
        <v>0</v>
      </c>
      <c r="I2484" s="30">
        <f t="shared" si="89"/>
        <v>0</v>
      </c>
      <c r="M2484" s="2">
        <v>500</v>
      </c>
    </row>
    <row r="2485" spans="6:13" ht="12.75" hidden="1">
      <c r="F2485" s="54"/>
      <c r="H2485" s="8">
        <f t="shared" si="90"/>
        <v>0</v>
      </c>
      <c r="I2485" s="30">
        <f t="shared" si="89"/>
        <v>0</v>
      </c>
      <c r="M2485" s="2">
        <v>500</v>
      </c>
    </row>
    <row r="2486" spans="6:13" ht="12.75" hidden="1">
      <c r="F2486" s="54"/>
      <c r="H2486" s="8">
        <f t="shared" si="90"/>
        <v>0</v>
      </c>
      <c r="I2486" s="30">
        <f t="shared" si="89"/>
        <v>0</v>
      </c>
      <c r="M2486" s="2">
        <v>500</v>
      </c>
    </row>
    <row r="2487" spans="6:13" ht="12.75" hidden="1">
      <c r="F2487" s="54"/>
      <c r="H2487" s="8">
        <f t="shared" si="90"/>
        <v>0</v>
      </c>
      <c r="I2487" s="30">
        <f t="shared" si="89"/>
        <v>0</v>
      </c>
      <c r="M2487" s="2">
        <v>500</v>
      </c>
    </row>
    <row r="2488" spans="6:13" ht="12.75" hidden="1">
      <c r="F2488" s="54"/>
      <c r="H2488" s="8">
        <f t="shared" si="90"/>
        <v>0</v>
      </c>
      <c r="I2488" s="30">
        <f t="shared" si="89"/>
        <v>0</v>
      </c>
      <c r="M2488" s="2">
        <v>500</v>
      </c>
    </row>
    <row r="2489" spans="6:13" ht="12.75" hidden="1">
      <c r="F2489" s="54"/>
      <c r="H2489" s="8">
        <f t="shared" si="90"/>
        <v>0</v>
      </c>
      <c r="I2489" s="30">
        <f t="shared" si="89"/>
        <v>0</v>
      </c>
      <c r="M2489" s="2">
        <v>500</v>
      </c>
    </row>
    <row r="2490" spans="6:13" ht="12.75" hidden="1">
      <c r="F2490" s="54"/>
      <c r="H2490" s="8">
        <f t="shared" si="90"/>
        <v>0</v>
      </c>
      <c r="I2490" s="30">
        <f t="shared" si="89"/>
        <v>0</v>
      </c>
      <c r="M2490" s="2">
        <v>500</v>
      </c>
    </row>
    <row r="2491" spans="6:13" ht="12.75" hidden="1">
      <c r="F2491" s="54"/>
      <c r="H2491" s="8">
        <f t="shared" si="90"/>
        <v>0</v>
      </c>
      <c r="I2491" s="30">
        <f t="shared" si="89"/>
        <v>0</v>
      </c>
      <c r="M2491" s="2">
        <v>500</v>
      </c>
    </row>
    <row r="2492" spans="6:13" ht="12.75" hidden="1">
      <c r="F2492" s="54"/>
      <c r="H2492" s="8">
        <f t="shared" si="90"/>
        <v>0</v>
      </c>
      <c r="I2492" s="30">
        <f t="shared" si="89"/>
        <v>0</v>
      </c>
      <c r="M2492" s="2">
        <v>500</v>
      </c>
    </row>
    <row r="2493" spans="6:13" ht="12.75" hidden="1">
      <c r="F2493" s="54"/>
      <c r="H2493" s="8">
        <f t="shared" si="90"/>
        <v>0</v>
      </c>
      <c r="I2493" s="30">
        <f t="shared" si="89"/>
        <v>0</v>
      </c>
      <c r="M2493" s="2">
        <v>500</v>
      </c>
    </row>
    <row r="2494" spans="6:13" ht="12.75" hidden="1">
      <c r="F2494" s="54"/>
      <c r="H2494" s="8">
        <f t="shared" si="90"/>
        <v>0</v>
      </c>
      <c r="I2494" s="30">
        <f t="shared" si="89"/>
        <v>0</v>
      </c>
      <c r="M2494" s="2">
        <v>500</v>
      </c>
    </row>
    <row r="2495" spans="6:13" ht="12.75" hidden="1">
      <c r="F2495" s="54"/>
      <c r="H2495" s="8">
        <f t="shared" si="90"/>
        <v>0</v>
      </c>
      <c r="I2495" s="30">
        <f t="shared" si="89"/>
        <v>0</v>
      </c>
      <c r="M2495" s="2">
        <v>500</v>
      </c>
    </row>
    <row r="2496" spans="6:13" ht="12.75" hidden="1">
      <c r="F2496" s="54"/>
      <c r="H2496" s="8">
        <f t="shared" si="90"/>
        <v>0</v>
      </c>
      <c r="I2496" s="30">
        <f t="shared" si="89"/>
        <v>0</v>
      </c>
      <c r="M2496" s="2">
        <v>500</v>
      </c>
    </row>
    <row r="2497" spans="6:13" ht="12.75" hidden="1">
      <c r="F2497" s="54"/>
      <c r="H2497" s="8">
        <f t="shared" si="90"/>
        <v>0</v>
      </c>
      <c r="I2497" s="30">
        <f t="shared" si="89"/>
        <v>0</v>
      </c>
      <c r="M2497" s="2">
        <v>500</v>
      </c>
    </row>
    <row r="2498" spans="6:13" ht="12.75" hidden="1">
      <c r="F2498" s="54"/>
      <c r="H2498" s="8">
        <f t="shared" si="90"/>
        <v>0</v>
      </c>
      <c r="I2498" s="30">
        <f t="shared" si="89"/>
        <v>0</v>
      </c>
      <c r="M2498" s="2">
        <v>500</v>
      </c>
    </row>
    <row r="2499" spans="6:13" ht="12.75" hidden="1">
      <c r="F2499" s="54"/>
      <c r="H2499" s="8">
        <f t="shared" si="90"/>
        <v>0</v>
      </c>
      <c r="I2499" s="30">
        <f t="shared" si="89"/>
        <v>0</v>
      </c>
      <c r="M2499" s="2">
        <v>500</v>
      </c>
    </row>
    <row r="2500" spans="6:13" ht="12.75" hidden="1">
      <c r="F2500" s="54"/>
      <c r="H2500" s="8">
        <f t="shared" si="90"/>
        <v>0</v>
      </c>
      <c r="I2500" s="30">
        <f t="shared" si="89"/>
        <v>0</v>
      </c>
      <c r="M2500" s="2">
        <v>500</v>
      </c>
    </row>
    <row r="2501" spans="6:13" ht="12.75" hidden="1">
      <c r="F2501" s="54"/>
      <c r="H2501" s="8">
        <f t="shared" si="90"/>
        <v>0</v>
      </c>
      <c r="I2501" s="30">
        <f t="shared" si="89"/>
        <v>0</v>
      </c>
      <c r="M2501" s="2">
        <v>500</v>
      </c>
    </row>
    <row r="2502" spans="6:13" ht="12.75" hidden="1">
      <c r="F2502" s="54"/>
      <c r="H2502" s="8">
        <f t="shared" si="90"/>
        <v>0</v>
      </c>
      <c r="I2502" s="30">
        <f t="shared" si="89"/>
        <v>0</v>
      </c>
      <c r="M2502" s="2">
        <v>500</v>
      </c>
    </row>
    <row r="2503" spans="6:13" ht="12.75" hidden="1">
      <c r="F2503" s="54"/>
      <c r="H2503" s="8">
        <f t="shared" si="90"/>
        <v>0</v>
      </c>
      <c r="I2503" s="30">
        <f t="shared" si="89"/>
        <v>0</v>
      </c>
      <c r="M2503" s="2">
        <v>500</v>
      </c>
    </row>
    <row r="2504" spans="6:13" ht="12.75" hidden="1">
      <c r="F2504" s="54"/>
      <c r="H2504" s="8">
        <f t="shared" si="90"/>
        <v>0</v>
      </c>
      <c r="I2504" s="30">
        <f t="shared" si="89"/>
        <v>0</v>
      </c>
      <c r="M2504" s="2">
        <v>500</v>
      </c>
    </row>
    <row r="2505" spans="6:13" ht="12.75" hidden="1">
      <c r="F2505" s="54"/>
      <c r="H2505" s="8">
        <f t="shared" si="90"/>
        <v>0</v>
      </c>
      <c r="I2505" s="30">
        <f t="shared" si="89"/>
        <v>0</v>
      </c>
      <c r="M2505" s="2">
        <v>500</v>
      </c>
    </row>
    <row r="2506" spans="6:13" ht="12.75" hidden="1">
      <c r="F2506" s="54"/>
      <c r="H2506" s="8">
        <f t="shared" si="90"/>
        <v>0</v>
      </c>
      <c r="I2506" s="30">
        <f t="shared" si="89"/>
        <v>0</v>
      </c>
      <c r="M2506" s="2">
        <v>500</v>
      </c>
    </row>
    <row r="2507" spans="6:13" ht="12.75" hidden="1">
      <c r="F2507" s="54"/>
      <c r="H2507" s="8">
        <f t="shared" si="90"/>
        <v>0</v>
      </c>
      <c r="I2507" s="30">
        <f t="shared" si="89"/>
        <v>0</v>
      </c>
      <c r="M2507" s="2">
        <v>500</v>
      </c>
    </row>
    <row r="2508" spans="6:13" ht="12.75" hidden="1">
      <c r="F2508" s="54"/>
      <c r="H2508" s="8">
        <f t="shared" si="90"/>
        <v>0</v>
      </c>
      <c r="I2508" s="30">
        <f t="shared" si="89"/>
        <v>0</v>
      </c>
      <c r="M2508" s="2">
        <v>500</v>
      </c>
    </row>
    <row r="2509" spans="6:13" ht="12.75" hidden="1">
      <c r="F2509" s="54"/>
      <c r="H2509" s="8">
        <f t="shared" si="90"/>
        <v>0</v>
      </c>
      <c r="I2509" s="30">
        <f t="shared" si="89"/>
        <v>0</v>
      </c>
      <c r="M2509" s="2">
        <v>500</v>
      </c>
    </row>
    <row r="2510" spans="6:13" ht="12.75" hidden="1">
      <c r="F2510" s="54"/>
      <c r="H2510" s="8">
        <f t="shared" si="90"/>
        <v>0</v>
      </c>
      <c r="I2510" s="30">
        <f aca="true" t="shared" si="91" ref="I2510:I2564">+B2510/M2510</f>
        <v>0</v>
      </c>
      <c r="M2510" s="2">
        <v>500</v>
      </c>
    </row>
    <row r="2511" spans="6:13" ht="12.75" hidden="1">
      <c r="F2511" s="54"/>
      <c r="H2511" s="8">
        <f t="shared" si="90"/>
        <v>0</v>
      </c>
      <c r="I2511" s="30">
        <f t="shared" si="91"/>
        <v>0</v>
      </c>
      <c r="M2511" s="2">
        <v>500</v>
      </c>
    </row>
    <row r="2512" spans="6:13" ht="12.75" hidden="1">
      <c r="F2512" s="54"/>
      <c r="H2512" s="8">
        <f t="shared" si="90"/>
        <v>0</v>
      </c>
      <c r="I2512" s="30">
        <f t="shared" si="91"/>
        <v>0</v>
      </c>
      <c r="M2512" s="2">
        <v>500</v>
      </c>
    </row>
    <row r="2513" spans="6:13" ht="12.75" hidden="1">
      <c r="F2513" s="54"/>
      <c r="H2513" s="8">
        <f t="shared" si="90"/>
        <v>0</v>
      </c>
      <c r="I2513" s="30">
        <f t="shared" si="91"/>
        <v>0</v>
      </c>
      <c r="M2513" s="2">
        <v>500</v>
      </c>
    </row>
    <row r="2514" spans="6:13" ht="12.75" hidden="1">
      <c r="F2514" s="54"/>
      <c r="H2514" s="8">
        <f t="shared" si="90"/>
        <v>0</v>
      </c>
      <c r="I2514" s="30">
        <f t="shared" si="91"/>
        <v>0</v>
      </c>
      <c r="M2514" s="2">
        <v>500</v>
      </c>
    </row>
    <row r="2515" spans="6:13" ht="12.75" hidden="1">
      <c r="F2515" s="54"/>
      <c r="H2515" s="8">
        <f t="shared" si="90"/>
        <v>0</v>
      </c>
      <c r="I2515" s="30">
        <f t="shared" si="91"/>
        <v>0</v>
      </c>
      <c r="M2515" s="2">
        <v>500</v>
      </c>
    </row>
    <row r="2516" spans="6:13" ht="12.75" hidden="1">
      <c r="F2516" s="54"/>
      <c r="H2516" s="8">
        <f t="shared" si="90"/>
        <v>0</v>
      </c>
      <c r="I2516" s="30">
        <f t="shared" si="91"/>
        <v>0</v>
      </c>
      <c r="M2516" s="2">
        <v>500</v>
      </c>
    </row>
    <row r="2517" spans="6:13" ht="12.75" hidden="1">
      <c r="F2517" s="54"/>
      <c r="H2517" s="8">
        <f t="shared" si="90"/>
        <v>0</v>
      </c>
      <c r="I2517" s="30">
        <f t="shared" si="91"/>
        <v>0</v>
      </c>
      <c r="M2517" s="2">
        <v>500</v>
      </c>
    </row>
    <row r="2518" spans="6:13" ht="12.75" hidden="1">
      <c r="F2518" s="54"/>
      <c r="H2518" s="8">
        <f t="shared" si="90"/>
        <v>0</v>
      </c>
      <c r="I2518" s="30">
        <f t="shared" si="91"/>
        <v>0</v>
      </c>
      <c r="M2518" s="2">
        <v>500</v>
      </c>
    </row>
    <row r="2519" spans="6:13" ht="12.75" hidden="1">
      <c r="F2519" s="54"/>
      <c r="H2519" s="8">
        <f t="shared" si="90"/>
        <v>0</v>
      </c>
      <c r="I2519" s="30">
        <f t="shared" si="91"/>
        <v>0</v>
      </c>
      <c r="M2519" s="2">
        <v>500</v>
      </c>
    </row>
    <row r="2520" spans="6:13" ht="12.75" hidden="1">
      <c r="F2520" s="54"/>
      <c r="H2520" s="8">
        <f t="shared" si="90"/>
        <v>0</v>
      </c>
      <c r="I2520" s="30">
        <f t="shared" si="91"/>
        <v>0</v>
      </c>
      <c r="M2520" s="2">
        <v>500</v>
      </c>
    </row>
    <row r="2521" spans="6:13" ht="12.75" hidden="1">
      <c r="F2521" s="54"/>
      <c r="H2521" s="8">
        <f t="shared" si="90"/>
        <v>0</v>
      </c>
      <c r="I2521" s="30">
        <f t="shared" si="91"/>
        <v>0</v>
      </c>
      <c r="M2521" s="2">
        <v>500</v>
      </c>
    </row>
    <row r="2522" spans="6:13" ht="12.75" hidden="1">
      <c r="F2522" s="54"/>
      <c r="H2522" s="8">
        <f t="shared" si="90"/>
        <v>0</v>
      </c>
      <c r="I2522" s="30">
        <f t="shared" si="91"/>
        <v>0</v>
      </c>
      <c r="M2522" s="2">
        <v>500</v>
      </c>
    </row>
    <row r="2523" spans="6:13" ht="12.75" hidden="1">
      <c r="F2523" s="54"/>
      <c r="H2523" s="8">
        <f t="shared" si="90"/>
        <v>0</v>
      </c>
      <c r="I2523" s="30">
        <f t="shared" si="91"/>
        <v>0</v>
      </c>
      <c r="M2523" s="2">
        <v>500</v>
      </c>
    </row>
    <row r="2524" spans="6:13" ht="12.75" hidden="1">
      <c r="F2524" s="54"/>
      <c r="H2524" s="8">
        <f aca="true" t="shared" si="92" ref="H2524:H2564">H2523-B2524</f>
        <v>0</v>
      </c>
      <c r="I2524" s="30">
        <f t="shared" si="91"/>
        <v>0</v>
      </c>
      <c r="M2524" s="2">
        <v>500</v>
      </c>
    </row>
    <row r="2525" spans="6:13" ht="12.75" hidden="1">
      <c r="F2525" s="54"/>
      <c r="H2525" s="8">
        <f t="shared" si="92"/>
        <v>0</v>
      </c>
      <c r="I2525" s="30">
        <f t="shared" si="91"/>
        <v>0</v>
      </c>
      <c r="M2525" s="2">
        <v>500</v>
      </c>
    </row>
    <row r="2526" spans="6:13" ht="12.75" hidden="1">
      <c r="F2526" s="54"/>
      <c r="H2526" s="8">
        <f t="shared" si="92"/>
        <v>0</v>
      </c>
      <c r="I2526" s="30">
        <f t="shared" si="91"/>
        <v>0</v>
      </c>
      <c r="M2526" s="2">
        <v>500</v>
      </c>
    </row>
    <row r="2527" spans="6:13" ht="12.75" hidden="1">
      <c r="F2527" s="54"/>
      <c r="H2527" s="8">
        <f t="shared" si="92"/>
        <v>0</v>
      </c>
      <c r="I2527" s="30">
        <f t="shared" si="91"/>
        <v>0</v>
      </c>
      <c r="M2527" s="2">
        <v>500</v>
      </c>
    </row>
    <row r="2528" spans="6:13" ht="12.75" hidden="1">
      <c r="F2528" s="54"/>
      <c r="H2528" s="8">
        <f t="shared" si="92"/>
        <v>0</v>
      </c>
      <c r="I2528" s="30">
        <f t="shared" si="91"/>
        <v>0</v>
      </c>
      <c r="M2528" s="2">
        <v>500</v>
      </c>
    </row>
    <row r="2529" spans="6:13" ht="12.75" hidden="1">
      <c r="F2529" s="54"/>
      <c r="H2529" s="8">
        <f t="shared" si="92"/>
        <v>0</v>
      </c>
      <c r="I2529" s="30">
        <f t="shared" si="91"/>
        <v>0</v>
      </c>
      <c r="M2529" s="2">
        <v>500</v>
      </c>
    </row>
    <row r="2530" spans="6:13" ht="12.75" hidden="1">
      <c r="F2530" s="54"/>
      <c r="H2530" s="8">
        <f t="shared" si="92"/>
        <v>0</v>
      </c>
      <c r="I2530" s="30">
        <f t="shared" si="91"/>
        <v>0</v>
      </c>
      <c r="M2530" s="2">
        <v>500</v>
      </c>
    </row>
    <row r="2531" spans="6:13" ht="12.75" hidden="1">
      <c r="F2531" s="54"/>
      <c r="H2531" s="8">
        <f t="shared" si="92"/>
        <v>0</v>
      </c>
      <c r="I2531" s="30">
        <f t="shared" si="91"/>
        <v>0</v>
      </c>
      <c r="M2531" s="2">
        <v>500</v>
      </c>
    </row>
    <row r="2532" spans="6:13" ht="12.75" hidden="1">
      <c r="F2532" s="54"/>
      <c r="H2532" s="8">
        <f t="shared" si="92"/>
        <v>0</v>
      </c>
      <c r="I2532" s="30">
        <f t="shared" si="91"/>
        <v>0</v>
      </c>
      <c r="M2532" s="2">
        <v>500</v>
      </c>
    </row>
    <row r="2533" spans="6:13" ht="12.75" hidden="1">
      <c r="F2533" s="54"/>
      <c r="H2533" s="8">
        <f t="shared" si="92"/>
        <v>0</v>
      </c>
      <c r="I2533" s="30">
        <f t="shared" si="91"/>
        <v>0</v>
      </c>
      <c r="M2533" s="2">
        <v>500</v>
      </c>
    </row>
    <row r="2534" spans="6:13" ht="12.75" hidden="1">
      <c r="F2534" s="54"/>
      <c r="H2534" s="8">
        <f t="shared" si="92"/>
        <v>0</v>
      </c>
      <c r="I2534" s="30">
        <f t="shared" si="91"/>
        <v>0</v>
      </c>
      <c r="M2534" s="2">
        <v>500</v>
      </c>
    </row>
    <row r="2535" spans="6:13" ht="12.75" hidden="1">
      <c r="F2535" s="54"/>
      <c r="H2535" s="8">
        <f t="shared" si="92"/>
        <v>0</v>
      </c>
      <c r="I2535" s="30">
        <f t="shared" si="91"/>
        <v>0</v>
      </c>
      <c r="M2535" s="2">
        <v>500</v>
      </c>
    </row>
    <row r="2536" spans="6:13" ht="12.75" hidden="1">
      <c r="F2536" s="54"/>
      <c r="H2536" s="8">
        <f t="shared" si="92"/>
        <v>0</v>
      </c>
      <c r="I2536" s="30">
        <f t="shared" si="91"/>
        <v>0</v>
      </c>
      <c r="M2536" s="2">
        <v>500</v>
      </c>
    </row>
    <row r="2537" spans="6:13" ht="12.75" hidden="1">
      <c r="F2537" s="54"/>
      <c r="H2537" s="8">
        <f t="shared" si="92"/>
        <v>0</v>
      </c>
      <c r="I2537" s="30">
        <f t="shared" si="91"/>
        <v>0</v>
      </c>
      <c r="M2537" s="2">
        <v>500</v>
      </c>
    </row>
    <row r="2538" spans="6:13" ht="12.75" hidden="1">
      <c r="F2538" s="54"/>
      <c r="H2538" s="8">
        <f t="shared" si="92"/>
        <v>0</v>
      </c>
      <c r="I2538" s="30">
        <f t="shared" si="91"/>
        <v>0</v>
      </c>
      <c r="M2538" s="2">
        <v>500</v>
      </c>
    </row>
    <row r="2539" spans="6:13" ht="12.75" hidden="1">
      <c r="F2539" s="54"/>
      <c r="H2539" s="8">
        <f t="shared" si="92"/>
        <v>0</v>
      </c>
      <c r="I2539" s="30">
        <f t="shared" si="91"/>
        <v>0</v>
      </c>
      <c r="M2539" s="2">
        <v>500</v>
      </c>
    </row>
    <row r="2540" spans="6:13" ht="12.75" hidden="1">
      <c r="F2540" s="54"/>
      <c r="H2540" s="8">
        <f t="shared" si="92"/>
        <v>0</v>
      </c>
      <c r="I2540" s="30">
        <f t="shared" si="91"/>
        <v>0</v>
      </c>
      <c r="M2540" s="2">
        <v>500</v>
      </c>
    </row>
    <row r="2541" spans="6:13" ht="12.75" hidden="1">
      <c r="F2541" s="54"/>
      <c r="H2541" s="8">
        <f t="shared" si="92"/>
        <v>0</v>
      </c>
      <c r="I2541" s="30">
        <f t="shared" si="91"/>
        <v>0</v>
      </c>
      <c r="M2541" s="2">
        <v>500</v>
      </c>
    </row>
    <row r="2542" spans="6:13" ht="12.75" hidden="1">
      <c r="F2542" s="54"/>
      <c r="H2542" s="8">
        <f t="shared" si="92"/>
        <v>0</v>
      </c>
      <c r="I2542" s="30">
        <f t="shared" si="91"/>
        <v>0</v>
      </c>
      <c r="M2542" s="2">
        <v>500</v>
      </c>
    </row>
    <row r="2543" spans="6:13" ht="12.75" hidden="1">
      <c r="F2543" s="54"/>
      <c r="H2543" s="8">
        <f t="shared" si="92"/>
        <v>0</v>
      </c>
      <c r="I2543" s="30">
        <f t="shared" si="91"/>
        <v>0</v>
      </c>
      <c r="M2543" s="2">
        <v>500</v>
      </c>
    </row>
    <row r="2544" spans="6:13" ht="12.75" hidden="1">
      <c r="F2544" s="54"/>
      <c r="H2544" s="8">
        <f t="shared" si="92"/>
        <v>0</v>
      </c>
      <c r="I2544" s="30">
        <f t="shared" si="91"/>
        <v>0</v>
      </c>
      <c r="M2544" s="2">
        <v>500</v>
      </c>
    </row>
    <row r="2545" spans="6:13" ht="12.75" hidden="1">
      <c r="F2545" s="54"/>
      <c r="H2545" s="8">
        <f t="shared" si="92"/>
        <v>0</v>
      </c>
      <c r="I2545" s="30">
        <f t="shared" si="91"/>
        <v>0</v>
      </c>
      <c r="M2545" s="2">
        <v>500</v>
      </c>
    </row>
    <row r="2546" spans="6:13" ht="12.75" hidden="1">
      <c r="F2546" s="54"/>
      <c r="H2546" s="8">
        <f t="shared" si="92"/>
        <v>0</v>
      </c>
      <c r="I2546" s="30">
        <f t="shared" si="91"/>
        <v>0</v>
      </c>
      <c r="M2546" s="2">
        <v>500</v>
      </c>
    </row>
    <row r="2547" spans="6:13" ht="12.75" hidden="1">
      <c r="F2547" s="54"/>
      <c r="H2547" s="8">
        <f t="shared" si="92"/>
        <v>0</v>
      </c>
      <c r="I2547" s="30">
        <f t="shared" si="91"/>
        <v>0</v>
      </c>
      <c r="M2547" s="2">
        <v>500</v>
      </c>
    </row>
    <row r="2548" spans="6:13" ht="12.75" hidden="1">
      <c r="F2548" s="54"/>
      <c r="H2548" s="8">
        <f t="shared" si="92"/>
        <v>0</v>
      </c>
      <c r="I2548" s="30">
        <f t="shared" si="91"/>
        <v>0</v>
      </c>
      <c r="M2548" s="2">
        <v>500</v>
      </c>
    </row>
    <row r="2549" spans="6:13" ht="12.75" hidden="1">
      <c r="F2549" s="54"/>
      <c r="H2549" s="8">
        <f t="shared" si="92"/>
        <v>0</v>
      </c>
      <c r="I2549" s="30">
        <f t="shared" si="91"/>
        <v>0</v>
      </c>
      <c r="M2549" s="2">
        <v>500</v>
      </c>
    </row>
    <row r="2550" spans="6:13" ht="12.75" hidden="1">
      <c r="F2550" s="54"/>
      <c r="H2550" s="8">
        <f t="shared" si="92"/>
        <v>0</v>
      </c>
      <c r="I2550" s="30">
        <f t="shared" si="91"/>
        <v>0</v>
      </c>
      <c r="M2550" s="2">
        <v>500</v>
      </c>
    </row>
    <row r="2551" spans="6:13" ht="12.75" hidden="1">
      <c r="F2551" s="54"/>
      <c r="H2551" s="8">
        <f t="shared" si="92"/>
        <v>0</v>
      </c>
      <c r="I2551" s="30">
        <f t="shared" si="91"/>
        <v>0</v>
      </c>
      <c r="M2551" s="2">
        <v>500</v>
      </c>
    </row>
    <row r="2552" spans="6:13" ht="12.75" hidden="1">
      <c r="F2552" s="54"/>
      <c r="H2552" s="8">
        <f t="shared" si="92"/>
        <v>0</v>
      </c>
      <c r="I2552" s="30">
        <f t="shared" si="91"/>
        <v>0</v>
      </c>
      <c r="M2552" s="2">
        <v>500</v>
      </c>
    </row>
    <row r="2553" spans="6:13" ht="12.75" hidden="1">
      <c r="F2553" s="54"/>
      <c r="H2553" s="8">
        <f t="shared" si="92"/>
        <v>0</v>
      </c>
      <c r="I2553" s="30">
        <f t="shared" si="91"/>
        <v>0</v>
      </c>
      <c r="M2553" s="2">
        <v>500</v>
      </c>
    </row>
    <row r="2554" spans="6:13" ht="12.75" hidden="1">
      <c r="F2554" s="54"/>
      <c r="H2554" s="8">
        <f t="shared" si="92"/>
        <v>0</v>
      </c>
      <c r="I2554" s="30">
        <f t="shared" si="91"/>
        <v>0</v>
      </c>
      <c r="M2554" s="2">
        <v>500</v>
      </c>
    </row>
    <row r="2555" spans="6:13" ht="12.75" hidden="1">
      <c r="F2555" s="54"/>
      <c r="H2555" s="8">
        <f t="shared" si="92"/>
        <v>0</v>
      </c>
      <c r="I2555" s="30">
        <f t="shared" si="91"/>
        <v>0</v>
      </c>
      <c r="M2555" s="2">
        <v>500</v>
      </c>
    </row>
    <row r="2556" spans="6:13" ht="12.75" hidden="1">
      <c r="F2556" s="54"/>
      <c r="H2556" s="8">
        <f t="shared" si="92"/>
        <v>0</v>
      </c>
      <c r="I2556" s="30">
        <f t="shared" si="91"/>
        <v>0</v>
      </c>
      <c r="M2556" s="2">
        <v>500</v>
      </c>
    </row>
    <row r="2557" spans="6:13" ht="12.75" hidden="1">
      <c r="F2557" s="54"/>
      <c r="H2557" s="8">
        <f t="shared" si="92"/>
        <v>0</v>
      </c>
      <c r="I2557" s="30">
        <f t="shared" si="91"/>
        <v>0</v>
      </c>
      <c r="M2557" s="2">
        <v>500</v>
      </c>
    </row>
    <row r="2558" spans="6:13" ht="12.75" hidden="1">
      <c r="F2558" s="54"/>
      <c r="H2558" s="8">
        <f t="shared" si="92"/>
        <v>0</v>
      </c>
      <c r="I2558" s="30">
        <f t="shared" si="91"/>
        <v>0</v>
      </c>
      <c r="M2558" s="2">
        <v>500</v>
      </c>
    </row>
    <row r="2559" spans="6:13" ht="12.75" hidden="1">
      <c r="F2559" s="54"/>
      <c r="H2559" s="8">
        <f t="shared" si="92"/>
        <v>0</v>
      </c>
      <c r="I2559" s="30">
        <f t="shared" si="91"/>
        <v>0</v>
      </c>
      <c r="M2559" s="2">
        <v>500</v>
      </c>
    </row>
    <row r="2560" spans="6:13" ht="12.75" hidden="1">
      <c r="F2560" s="54"/>
      <c r="H2560" s="8">
        <f t="shared" si="92"/>
        <v>0</v>
      </c>
      <c r="I2560" s="30">
        <f t="shared" si="91"/>
        <v>0</v>
      </c>
      <c r="M2560" s="2">
        <v>500</v>
      </c>
    </row>
    <row r="2561" spans="6:13" ht="12.75" hidden="1">
      <c r="F2561" s="54"/>
      <c r="H2561" s="8">
        <f t="shared" si="92"/>
        <v>0</v>
      </c>
      <c r="I2561" s="30">
        <f t="shared" si="91"/>
        <v>0</v>
      </c>
      <c r="M2561" s="2">
        <v>500</v>
      </c>
    </row>
    <row r="2562" spans="6:13" ht="12.75" hidden="1">
      <c r="F2562" s="54"/>
      <c r="H2562" s="8">
        <f t="shared" si="92"/>
        <v>0</v>
      </c>
      <c r="I2562" s="30">
        <f t="shared" si="91"/>
        <v>0</v>
      </c>
      <c r="M2562" s="2">
        <v>500</v>
      </c>
    </row>
    <row r="2563" spans="6:13" ht="12.75" hidden="1">
      <c r="F2563" s="54"/>
      <c r="H2563" s="8">
        <f t="shared" si="92"/>
        <v>0</v>
      </c>
      <c r="I2563" s="30">
        <f t="shared" si="91"/>
        <v>0</v>
      </c>
      <c r="M2563" s="2">
        <v>500</v>
      </c>
    </row>
    <row r="2564" spans="6:13" ht="12.75" hidden="1">
      <c r="F2564" s="54"/>
      <c r="H2564" s="8">
        <f t="shared" si="92"/>
        <v>0</v>
      </c>
      <c r="I2564" s="30">
        <f t="shared" si="91"/>
        <v>0</v>
      </c>
      <c r="M2564" s="2">
        <v>500</v>
      </c>
    </row>
    <row r="2565" ht="12.75" hidden="1">
      <c r="F2565" s="54"/>
    </row>
    <row r="2566" ht="12.75" hidden="1">
      <c r="F2566" s="54"/>
    </row>
    <row r="2567" ht="12.75" hidden="1">
      <c r="F2567" s="54"/>
    </row>
    <row r="2568" ht="12.75" hidden="1">
      <c r="F2568" s="54"/>
    </row>
    <row r="2569" ht="12.75" hidden="1">
      <c r="F2569" s="54"/>
    </row>
    <row r="2570" ht="12.75" hidden="1">
      <c r="F2570" s="54"/>
    </row>
    <row r="2571" ht="12.75" hidden="1">
      <c r="F2571" s="54"/>
    </row>
    <row r="2572" ht="12.75" hidden="1">
      <c r="F2572" s="54"/>
    </row>
    <row r="2573" ht="12.75" hidden="1">
      <c r="F2573" s="54"/>
    </row>
    <row r="2574" ht="12.75" hidden="1">
      <c r="F2574" s="54"/>
    </row>
    <row r="2575" ht="12.75" hidden="1">
      <c r="F2575" s="54"/>
    </row>
    <row r="2576" ht="12.75" hidden="1">
      <c r="F2576" s="54"/>
    </row>
    <row r="2577" ht="12.75" hidden="1">
      <c r="F2577" s="54"/>
    </row>
    <row r="2578" ht="12.75" hidden="1">
      <c r="F2578" s="54"/>
    </row>
    <row r="2579" ht="12.75" hidden="1">
      <c r="F2579" s="54"/>
    </row>
    <row r="2580" ht="12.75" hidden="1">
      <c r="F2580" s="54"/>
    </row>
    <row r="2581" ht="12.75" hidden="1">
      <c r="F2581" s="54"/>
    </row>
    <row r="2582" ht="12.75" hidden="1">
      <c r="F2582" s="54"/>
    </row>
    <row r="2583" ht="12.75" hidden="1">
      <c r="F2583" s="54"/>
    </row>
    <row r="2584" ht="12.75" hidden="1">
      <c r="F2584" s="54"/>
    </row>
    <row r="2585" ht="12.75" hidden="1">
      <c r="F2585" s="54"/>
    </row>
    <row r="2586" ht="12.75" hidden="1">
      <c r="F2586" s="54"/>
    </row>
    <row r="2587" ht="12.75" hidden="1">
      <c r="F2587" s="54"/>
    </row>
    <row r="2588" ht="12.75" hidden="1">
      <c r="F2588" s="54"/>
    </row>
    <row r="2589" ht="12.75" hidden="1">
      <c r="F2589" s="54"/>
    </row>
    <row r="2590" ht="12.75" hidden="1">
      <c r="F2590" s="54"/>
    </row>
    <row r="2591" ht="12.75" hidden="1">
      <c r="F2591" s="54"/>
    </row>
    <row r="2592" ht="12.75" hidden="1">
      <c r="F2592" s="54"/>
    </row>
    <row r="2593" ht="12.75" hidden="1">
      <c r="F2593" s="54"/>
    </row>
    <row r="2594" ht="12.75" hidden="1">
      <c r="F2594" s="54"/>
    </row>
    <row r="2595" ht="12.75" hidden="1">
      <c r="F2595" s="54"/>
    </row>
    <row r="2596" ht="12.75" hidden="1">
      <c r="F2596" s="54"/>
    </row>
    <row r="2597" ht="12.75" hidden="1">
      <c r="F2597" s="54"/>
    </row>
    <row r="2598" ht="12.75" hidden="1">
      <c r="F2598" s="54"/>
    </row>
    <row r="2599" ht="12.75" hidden="1">
      <c r="F2599" s="54"/>
    </row>
    <row r="2600" ht="12.75" hidden="1">
      <c r="F2600" s="54"/>
    </row>
    <row r="2601" ht="12.75" hidden="1">
      <c r="F2601" s="54"/>
    </row>
    <row r="2602" ht="12.75" hidden="1">
      <c r="F2602" s="54"/>
    </row>
    <row r="2603" ht="12.75" hidden="1">
      <c r="F2603" s="54"/>
    </row>
    <row r="2604" ht="12.75" hidden="1">
      <c r="F2604" s="54"/>
    </row>
    <row r="2605" ht="12.75" hidden="1">
      <c r="F2605" s="54"/>
    </row>
    <row r="2606" ht="12.75" hidden="1">
      <c r="F2606" s="54"/>
    </row>
    <row r="2607" ht="12.75" hidden="1">
      <c r="F2607" s="54"/>
    </row>
    <row r="2608" ht="12.75" hidden="1">
      <c r="F2608" s="54"/>
    </row>
    <row r="2609" ht="12.75" hidden="1">
      <c r="F2609" s="54"/>
    </row>
    <row r="2610" ht="12.75" hidden="1">
      <c r="F2610" s="54"/>
    </row>
    <row r="2611" ht="12.75" hidden="1">
      <c r="F2611" s="54"/>
    </row>
    <row r="2612" ht="12.75" hidden="1">
      <c r="F2612" s="54"/>
    </row>
    <row r="2613" ht="12.75" hidden="1">
      <c r="F2613" s="54"/>
    </row>
    <row r="2614" ht="12.75" hidden="1">
      <c r="F2614" s="54"/>
    </row>
    <row r="2615" ht="12.75" hidden="1">
      <c r="F2615" s="54"/>
    </row>
    <row r="2616" ht="12.75" hidden="1">
      <c r="F2616" s="54"/>
    </row>
    <row r="2617" ht="12.75" hidden="1">
      <c r="F2617" s="54"/>
    </row>
    <row r="2618" ht="12.75" hidden="1">
      <c r="F2618" s="54"/>
    </row>
    <row r="2619" ht="12.75" hidden="1">
      <c r="F2619" s="54"/>
    </row>
    <row r="2620" ht="12.75" hidden="1">
      <c r="F2620" s="54"/>
    </row>
    <row r="2621" ht="12.75" hidden="1">
      <c r="F2621" s="54"/>
    </row>
    <row r="2622" ht="12.75" hidden="1">
      <c r="F2622" s="54"/>
    </row>
    <row r="2623" ht="12.75" hidden="1">
      <c r="F2623" s="54"/>
    </row>
    <row r="2624" ht="12.75" hidden="1">
      <c r="F2624" s="54"/>
    </row>
    <row r="2625" ht="12.75" hidden="1">
      <c r="F2625" s="54"/>
    </row>
    <row r="2626" ht="12.75" hidden="1">
      <c r="F2626" s="54"/>
    </row>
    <row r="2627" ht="12.75" hidden="1">
      <c r="F2627" s="54"/>
    </row>
    <row r="2628" ht="12.75" hidden="1">
      <c r="F2628" s="54"/>
    </row>
    <row r="2629" ht="12.75" hidden="1">
      <c r="F2629" s="54"/>
    </row>
    <row r="2630" ht="12.75" hidden="1">
      <c r="F2630" s="54"/>
    </row>
    <row r="2631" ht="12.75" hidden="1">
      <c r="F2631" s="54"/>
    </row>
    <row r="2632" ht="12.75" hidden="1">
      <c r="F2632" s="54"/>
    </row>
    <row r="2633" ht="12.75" hidden="1">
      <c r="F2633" s="54"/>
    </row>
    <row r="2634" ht="12.75">
      <c r="F2634" s="54"/>
    </row>
    <row r="2635" ht="12.75" hidden="1">
      <c r="F2635" s="54"/>
    </row>
    <row r="2636" ht="12.75" hidden="1">
      <c r="F2636" s="54"/>
    </row>
    <row r="2637" ht="12.75" hidden="1">
      <c r="F2637" s="54"/>
    </row>
    <row r="2638" ht="12.75" hidden="1">
      <c r="F2638" s="54"/>
    </row>
    <row r="2639" ht="12.75" hidden="1">
      <c r="F2639" s="54"/>
    </row>
    <row r="2640" ht="12.75" hidden="1">
      <c r="F2640" s="54"/>
    </row>
    <row r="2641" ht="12.75" hidden="1">
      <c r="F2641" s="54"/>
    </row>
    <row r="2642" ht="12.75" hidden="1">
      <c r="F2642" s="54"/>
    </row>
    <row r="2643" ht="12.75" hidden="1">
      <c r="F2643" s="54"/>
    </row>
    <row r="2644" ht="12.75" hidden="1">
      <c r="F2644" s="54"/>
    </row>
    <row r="2645" ht="12.75" hidden="1">
      <c r="F2645" s="54"/>
    </row>
    <row r="2646" ht="12.75" hidden="1">
      <c r="F2646" s="54"/>
    </row>
    <row r="2647" ht="12.75" hidden="1">
      <c r="F2647" s="54"/>
    </row>
    <row r="2648" ht="12.75" hidden="1">
      <c r="F2648" s="54"/>
    </row>
    <row r="2649" spans="1:13" s="238" customFormat="1" ht="12.75">
      <c r="A2649" s="292"/>
      <c r="B2649" s="293">
        <v>449678</v>
      </c>
      <c r="C2649" s="292" t="s">
        <v>884</v>
      </c>
      <c r="D2649" s="292" t="s">
        <v>877</v>
      </c>
      <c r="E2649" s="292"/>
      <c r="F2649" s="294"/>
      <c r="G2649" s="295"/>
      <c r="H2649" s="293">
        <f>H2647-B2649</f>
        <v>-449678</v>
      </c>
      <c r="I2649" s="296">
        <f aca="true" t="shared" si="93" ref="I2649:I2656">+B2649/M2649</f>
        <v>977.5608695652174</v>
      </c>
      <c r="K2649" s="238">
        <v>460</v>
      </c>
      <c r="M2649" s="238">
        <v>460</v>
      </c>
    </row>
    <row r="2650" spans="1:13" s="238" customFormat="1" ht="12.75">
      <c r="A2650" s="292"/>
      <c r="B2650" s="293">
        <v>-911400</v>
      </c>
      <c r="C2650" s="292" t="s">
        <v>884</v>
      </c>
      <c r="D2650" s="292" t="s">
        <v>844</v>
      </c>
      <c r="E2650" s="292"/>
      <c r="F2650" s="294"/>
      <c r="G2650" s="295"/>
      <c r="H2650" s="293">
        <f>H2647-B2650</f>
        <v>911400</v>
      </c>
      <c r="I2650" s="296">
        <f t="shared" si="93"/>
        <v>-1981.304347826087</v>
      </c>
      <c r="K2650" s="238">
        <v>460</v>
      </c>
      <c r="M2650" s="238">
        <v>460</v>
      </c>
    </row>
    <row r="2651" spans="1:13" s="246" customFormat="1" ht="12.75">
      <c r="A2651" s="292"/>
      <c r="B2651" s="293">
        <v>891400</v>
      </c>
      <c r="C2651" s="292" t="s">
        <v>884</v>
      </c>
      <c r="D2651" s="292" t="s">
        <v>842</v>
      </c>
      <c r="E2651" s="292"/>
      <c r="F2651" s="294"/>
      <c r="G2651" s="295"/>
      <c r="H2651" s="297">
        <f>H2650-B2651</f>
        <v>20000</v>
      </c>
      <c r="I2651" s="298">
        <f t="shared" si="93"/>
        <v>1937.8260869565217</v>
      </c>
      <c r="J2651" s="238"/>
      <c r="K2651" s="238">
        <v>460</v>
      </c>
      <c r="L2651" s="239"/>
      <c r="M2651" s="238">
        <v>460</v>
      </c>
    </row>
    <row r="2652" spans="1:13" s="246" customFormat="1" ht="12.75">
      <c r="A2652" s="292"/>
      <c r="B2652" s="293">
        <v>0</v>
      </c>
      <c r="C2652" s="292" t="s">
        <v>884</v>
      </c>
      <c r="D2652" s="292" t="s">
        <v>835</v>
      </c>
      <c r="E2652" s="292"/>
      <c r="F2652" s="294"/>
      <c r="G2652" s="295"/>
      <c r="H2652" s="297">
        <f>H2651-B2652</f>
        <v>20000</v>
      </c>
      <c r="I2652" s="298">
        <f t="shared" si="93"/>
        <v>0</v>
      </c>
      <c r="J2652" s="238"/>
      <c r="K2652" s="238">
        <v>480</v>
      </c>
      <c r="L2652" s="239"/>
      <c r="M2652" s="238">
        <v>480</v>
      </c>
    </row>
    <row r="2653" spans="1:13" s="246" customFormat="1" ht="12.75">
      <c r="A2653" s="292"/>
      <c r="B2653" s="293">
        <v>-150000</v>
      </c>
      <c r="C2653" s="292" t="s">
        <v>884</v>
      </c>
      <c r="D2653" s="292" t="s">
        <v>836</v>
      </c>
      <c r="E2653" s="292"/>
      <c r="F2653" s="294"/>
      <c r="G2653" s="295"/>
      <c r="H2653" s="297">
        <f>H2652-B2653</f>
        <v>170000</v>
      </c>
      <c r="I2653" s="298">
        <f t="shared" si="93"/>
        <v>-309.2783505154639</v>
      </c>
      <c r="J2653" s="238"/>
      <c r="K2653" s="238">
        <v>485</v>
      </c>
      <c r="L2653" s="239"/>
      <c r="M2653" s="238">
        <v>485</v>
      </c>
    </row>
    <row r="2654" spans="1:13" s="246" customFormat="1" ht="12.75">
      <c r="A2654" s="292"/>
      <c r="B2654" s="293">
        <v>-305500</v>
      </c>
      <c r="C2654" s="292" t="s">
        <v>884</v>
      </c>
      <c r="D2654" s="292" t="s">
        <v>836</v>
      </c>
      <c r="E2654" s="292"/>
      <c r="F2654" s="294"/>
      <c r="G2654" s="295"/>
      <c r="H2654" s="297">
        <f>H2653-B2654</f>
        <v>475500</v>
      </c>
      <c r="I2654" s="298">
        <f t="shared" si="93"/>
        <v>-629.8969072164948</v>
      </c>
      <c r="J2654" s="238"/>
      <c r="K2654" s="238">
        <v>485</v>
      </c>
      <c r="L2654" s="239"/>
      <c r="M2654" s="238">
        <v>485</v>
      </c>
    </row>
    <row r="2655" spans="1:13" s="246" customFormat="1" ht="12.75">
      <c r="A2655" s="292"/>
      <c r="B2655" s="293">
        <f>+B2047</f>
        <v>1526621</v>
      </c>
      <c r="C2655" s="292" t="s">
        <v>884</v>
      </c>
      <c r="D2655" s="292" t="s">
        <v>837</v>
      </c>
      <c r="E2655" s="292"/>
      <c r="F2655" s="294"/>
      <c r="G2655" s="295"/>
      <c r="H2655" s="297">
        <f>H2652-B2655</f>
        <v>-1506621</v>
      </c>
      <c r="I2655" s="298">
        <f t="shared" si="93"/>
        <v>3147.6721649484534</v>
      </c>
      <c r="J2655" s="238"/>
      <c r="K2655" s="238">
        <v>485</v>
      </c>
      <c r="L2655" s="239"/>
      <c r="M2655" s="238">
        <v>485</v>
      </c>
    </row>
    <row r="2656" spans="1:13" s="238" customFormat="1" ht="12.75">
      <c r="A2656" s="299"/>
      <c r="B2656" s="300">
        <f>SUM(B2649:B2655)</f>
        <v>1500799</v>
      </c>
      <c r="C2656" s="299" t="s">
        <v>884</v>
      </c>
      <c r="D2656" s="299" t="s">
        <v>838</v>
      </c>
      <c r="E2656" s="299"/>
      <c r="F2656" s="301"/>
      <c r="G2656" s="302"/>
      <c r="H2656" s="300">
        <f>H2651-B2656</f>
        <v>-1480799</v>
      </c>
      <c r="I2656" s="303">
        <f t="shared" si="93"/>
        <v>3094.4309278350515</v>
      </c>
      <c r="J2656" s="246"/>
      <c r="K2656" s="246">
        <v>485</v>
      </c>
      <c r="L2656" s="246"/>
      <c r="M2656" s="246">
        <v>485</v>
      </c>
    </row>
    <row r="2657" ht="12.75">
      <c r="F2657" s="54"/>
    </row>
    <row r="2658" ht="12.75">
      <c r="F2658" s="54"/>
    </row>
    <row r="2659" spans="1:13" s="309" customFormat="1" ht="12.75">
      <c r="A2659" s="304"/>
      <c r="B2659" s="305">
        <v>-426787</v>
      </c>
      <c r="C2659" s="304" t="s">
        <v>822</v>
      </c>
      <c r="D2659" s="304" t="s">
        <v>845</v>
      </c>
      <c r="E2659" s="304"/>
      <c r="F2659" s="306"/>
      <c r="G2659" s="307"/>
      <c r="H2659" s="305">
        <f>H2658-B2659</f>
        <v>426787</v>
      </c>
      <c r="I2659" s="308">
        <f>+B2659/M2659</f>
        <v>-927.7978260869565</v>
      </c>
      <c r="K2659" s="309">
        <v>460</v>
      </c>
      <c r="M2659" s="309">
        <v>460</v>
      </c>
    </row>
    <row r="2660" spans="1:13" s="313" customFormat="1" ht="12.75">
      <c r="A2660" s="304"/>
      <c r="B2660" s="305">
        <v>175000</v>
      </c>
      <c r="C2660" s="304" t="s">
        <v>822</v>
      </c>
      <c r="D2660" s="304" t="s">
        <v>835</v>
      </c>
      <c r="E2660" s="304"/>
      <c r="F2660" s="306"/>
      <c r="G2660" s="307"/>
      <c r="H2660" s="310">
        <f>H2659-B2660</f>
        <v>251787</v>
      </c>
      <c r="I2660" s="311">
        <f>+B2660/M2660</f>
        <v>364.5833333333333</v>
      </c>
      <c r="J2660" s="309"/>
      <c r="K2660" s="309">
        <v>480</v>
      </c>
      <c r="L2660" s="312"/>
      <c r="M2660" s="309">
        <v>480</v>
      </c>
    </row>
    <row r="2661" spans="1:13" s="313" customFormat="1" ht="12.75">
      <c r="A2661" s="304"/>
      <c r="B2661" s="305">
        <v>-1162029</v>
      </c>
      <c r="C2661" s="304" t="s">
        <v>822</v>
      </c>
      <c r="D2661" s="304" t="s">
        <v>836</v>
      </c>
      <c r="E2661" s="304"/>
      <c r="F2661" s="306"/>
      <c r="G2661" s="307"/>
      <c r="H2661" s="310">
        <f>H2660-B2661</f>
        <v>1413816</v>
      </c>
      <c r="I2661" s="311">
        <f>+B2661/M2661</f>
        <v>-2395.9360824742266</v>
      </c>
      <c r="J2661" s="309"/>
      <c r="K2661" s="309">
        <v>485</v>
      </c>
      <c r="L2661" s="312"/>
      <c r="M2661" s="309">
        <v>485</v>
      </c>
    </row>
    <row r="2662" spans="1:13" s="313" customFormat="1" ht="12.75">
      <c r="A2662" s="304"/>
      <c r="B2662" s="305"/>
      <c r="C2662" s="304" t="s">
        <v>822</v>
      </c>
      <c r="D2662" s="304" t="s">
        <v>837</v>
      </c>
      <c r="E2662" s="304"/>
      <c r="F2662" s="306"/>
      <c r="G2662" s="307"/>
      <c r="H2662" s="310">
        <f>H2660-B2662</f>
        <v>251787</v>
      </c>
      <c r="I2662" s="311">
        <f>+B2662/M2662</f>
        <v>0</v>
      </c>
      <c r="J2662" s="309"/>
      <c r="K2662" s="309">
        <v>485</v>
      </c>
      <c r="L2662" s="312"/>
      <c r="M2662" s="309">
        <v>485</v>
      </c>
    </row>
    <row r="2663" spans="1:13" s="309" customFormat="1" ht="12.75">
      <c r="A2663" s="314"/>
      <c r="B2663" s="315">
        <f>SUM(B2659:B2662)</f>
        <v>-1413816</v>
      </c>
      <c r="C2663" s="314" t="s">
        <v>822</v>
      </c>
      <c r="D2663" s="314" t="s">
        <v>843</v>
      </c>
      <c r="E2663" s="314"/>
      <c r="F2663" s="316"/>
      <c r="G2663" s="317"/>
      <c r="H2663" s="315">
        <f>H2660-B2663</f>
        <v>1665603</v>
      </c>
      <c r="I2663" s="318">
        <f>+B2663/M2663</f>
        <v>-2915.084536082474</v>
      </c>
      <c r="J2663" s="313"/>
      <c r="K2663" s="313">
        <v>485</v>
      </c>
      <c r="L2663" s="313"/>
      <c r="M2663" s="313">
        <v>485</v>
      </c>
    </row>
    <row r="2664" ht="12.75">
      <c r="F2664" s="54"/>
    </row>
    <row r="2665" ht="12.75">
      <c r="F2665" s="54"/>
    </row>
    <row r="2666" spans="1:13" s="462" customFormat="1" ht="12.75">
      <c r="A2666" s="456"/>
      <c r="B2666" s="457">
        <v>-426787</v>
      </c>
      <c r="C2666" s="458" t="s">
        <v>883</v>
      </c>
      <c r="D2666" s="458" t="s">
        <v>845</v>
      </c>
      <c r="E2666" s="458"/>
      <c r="F2666" s="459"/>
      <c r="G2666" s="460"/>
      <c r="H2666" s="457">
        <f>H2663-B2666</f>
        <v>2092390</v>
      </c>
      <c r="I2666" s="461">
        <f>+B2666/M2666</f>
        <v>-927.7978260869565</v>
      </c>
      <c r="K2666" s="462">
        <v>460</v>
      </c>
      <c r="M2666" s="462">
        <v>460</v>
      </c>
    </row>
    <row r="2667" spans="1:13" s="466" customFormat="1" ht="12.75">
      <c r="A2667" s="456"/>
      <c r="B2667" s="457">
        <v>285000</v>
      </c>
      <c r="C2667" s="458" t="s">
        <v>883</v>
      </c>
      <c r="D2667" s="458" t="s">
        <v>835</v>
      </c>
      <c r="E2667" s="458"/>
      <c r="F2667" s="459"/>
      <c r="G2667" s="460"/>
      <c r="H2667" s="463">
        <f>H2666-B2667</f>
        <v>1807390</v>
      </c>
      <c r="I2667" s="464">
        <f>+B2667/M2667</f>
        <v>619.5652173913044</v>
      </c>
      <c r="J2667" s="462"/>
      <c r="K2667" s="462">
        <v>460</v>
      </c>
      <c r="L2667" s="465"/>
      <c r="M2667" s="462">
        <v>460</v>
      </c>
    </row>
    <row r="2668" spans="1:13" s="466" customFormat="1" ht="12.75">
      <c r="A2668" s="456"/>
      <c r="B2668" s="457">
        <v>0</v>
      </c>
      <c r="C2668" s="458" t="s">
        <v>883</v>
      </c>
      <c r="D2668" s="458" t="s">
        <v>837</v>
      </c>
      <c r="E2668" s="458"/>
      <c r="F2668" s="459"/>
      <c r="G2668" s="460"/>
      <c r="H2668" s="463">
        <f>H2667-B2668</f>
        <v>1807390</v>
      </c>
      <c r="I2668" s="464">
        <f>+B2668/M2668</f>
        <v>0</v>
      </c>
      <c r="J2668" s="462"/>
      <c r="K2668" s="462">
        <v>485</v>
      </c>
      <c r="L2668" s="465"/>
      <c r="M2668" s="462">
        <v>485</v>
      </c>
    </row>
    <row r="2669" spans="1:13" s="462" customFormat="1" ht="12.75">
      <c r="A2669" s="467"/>
      <c r="B2669" s="468">
        <f>SUM(B2666:B2668)</f>
        <v>-141787</v>
      </c>
      <c r="C2669" s="467" t="s">
        <v>883</v>
      </c>
      <c r="D2669" s="467" t="s">
        <v>843</v>
      </c>
      <c r="E2669" s="467"/>
      <c r="F2669" s="469"/>
      <c r="G2669" s="470"/>
      <c r="H2669" s="468">
        <f>H2667-B2669</f>
        <v>1949177</v>
      </c>
      <c r="I2669" s="471">
        <f>+B2669/M2669</f>
        <v>-292.3443298969072</v>
      </c>
      <c r="J2669" s="466"/>
      <c r="K2669" s="466">
        <v>485</v>
      </c>
      <c r="L2669" s="466"/>
      <c r="M2669" s="466">
        <v>485</v>
      </c>
    </row>
    <row r="2670" ht="12.75">
      <c r="F2670" s="54"/>
    </row>
    <row r="2671" ht="12.75">
      <c r="F2671" s="54"/>
    </row>
    <row r="2672" spans="1:13" s="425" customFormat="1" ht="12.75">
      <c r="A2672" s="420"/>
      <c r="B2672" s="421">
        <v>-644032</v>
      </c>
      <c r="C2672" s="420" t="s">
        <v>846</v>
      </c>
      <c r="D2672" s="420" t="s">
        <v>836</v>
      </c>
      <c r="E2672" s="420"/>
      <c r="F2672" s="422"/>
      <c r="G2672" s="423"/>
      <c r="H2672" s="287">
        <f>H2670-B2672</f>
        <v>644032</v>
      </c>
      <c r="I2672" s="290">
        <f>+B2672/M2672</f>
        <v>-1327.901030927835</v>
      </c>
      <c r="J2672" s="424"/>
      <c r="K2672" s="424">
        <v>485</v>
      </c>
      <c r="L2672" s="291"/>
      <c r="M2672" s="424">
        <v>485</v>
      </c>
    </row>
    <row r="2673" spans="1:13" s="425" customFormat="1" ht="12.75">
      <c r="A2673" s="420"/>
      <c r="B2673" s="421">
        <f>+B2048</f>
        <v>32000</v>
      </c>
      <c r="C2673" s="420" t="s">
        <v>846</v>
      </c>
      <c r="D2673" s="420" t="s">
        <v>837</v>
      </c>
      <c r="E2673" s="420"/>
      <c r="F2673" s="422"/>
      <c r="G2673" s="423"/>
      <c r="H2673" s="287">
        <f>H2672-B2673</f>
        <v>612032</v>
      </c>
      <c r="I2673" s="290">
        <f>+B2673/M2673</f>
        <v>65.97938144329896</v>
      </c>
      <c r="J2673" s="424"/>
      <c r="K2673" s="424">
        <v>485</v>
      </c>
      <c r="L2673" s="291"/>
      <c r="M2673" s="424">
        <v>485</v>
      </c>
    </row>
    <row r="2674" spans="1:13" s="424" customFormat="1" ht="12.75">
      <c r="A2674" s="426"/>
      <c r="B2674" s="427">
        <f>SUM(B2672:B2673)</f>
        <v>-612032</v>
      </c>
      <c r="C2674" s="426" t="s">
        <v>846</v>
      </c>
      <c r="D2674" s="426" t="s">
        <v>843</v>
      </c>
      <c r="E2674" s="426"/>
      <c r="F2674" s="428"/>
      <c r="G2674" s="429"/>
      <c r="H2674" s="427">
        <f>H2673-B2674</f>
        <v>1224064</v>
      </c>
      <c r="I2674" s="430">
        <f>+B2674/M2674</f>
        <v>-1261.9216494845361</v>
      </c>
      <c r="J2674" s="425"/>
      <c r="K2674" s="425">
        <v>485</v>
      </c>
      <c r="L2674" s="425"/>
      <c r="M2674" s="425">
        <v>485</v>
      </c>
    </row>
    <row r="2675" spans="1:9" s="424" customFormat="1" ht="12.75">
      <c r="A2675" s="420"/>
      <c r="B2675" s="421"/>
      <c r="C2675" s="420"/>
      <c r="D2675" s="420"/>
      <c r="E2675" s="420"/>
      <c r="F2675" s="422"/>
      <c r="G2675" s="423"/>
      <c r="H2675" s="421"/>
      <c r="I2675" s="431"/>
    </row>
    <row r="2676" ht="12.75">
      <c r="F2676" s="54"/>
    </row>
    <row r="2677" spans="1:13" s="325" customFormat="1" ht="12.75">
      <c r="A2677" s="319"/>
      <c r="B2677" s="320"/>
      <c r="C2677" s="319"/>
      <c r="D2677" s="321" t="s">
        <v>847</v>
      </c>
      <c r="E2677" s="319"/>
      <c r="F2677" s="322"/>
      <c r="G2677" s="322"/>
      <c r="H2677" s="323"/>
      <c r="I2677" s="324"/>
      <c r="M2677" s="326"/>
    </row>
    <row r="2678" spans="1:11" s="330" customFormat="1" ht="12.75">
      <c r="A2678" s="321" t="s">
        <v>848</v>
      </c>
      <c r="B2678" s="323"/>
      <c r="C2678" s="327"/>
      <c r="D2678" s="321"/>
      <c r="E2678" s="321"/>
      <c r="F2678" s="328"/>
      <c r="G2678" s="328"/>
      <c r="H2678" s="323"/>
      <c r="I2678" s="329"/>
      <c r="K2678" s="331"/>
    </row>
    <row r="2679" spans="1:11" s="330" customFormat="1" ht="12.75">
      <c r="A2679" s="321"/>
      <c r="B2679" s="323"/>
      <c r="C2679" s="321"/>
      <c r="D2679" s="321"/>
      <c r="E2679" s="321" t="s">
        <v>876</v>
      </c>
      <c r="F2679" s="328"/>
      <c r="G2679" s="328"/>
      <c r="H2679" s="323"/>
      <c r="I2679" s="329"/>
      <c r="K2679" s="331"/>
    </row>
    <row r="2680" spans="1:13" s="330" customFormat="1" ht="12.75">
      <c r="A2680" s="321"/>
      <c r="B2680" s="332">
        <v>-7609628</v>
      </c>
      <c r="C2680" s="323" t="s">
        <v>849</v>
      </c>
      <c r="D2680" s="321"/>
      <c r="E2680" s="321" t="s">
        <v>850</v>
      </c>
      <c r="F2680" s="328"/>
      <c r="G2680" s="328"/>
      <c r="H2680" s="323">
        <f>H2679-B2680</f>
        <v>7609628</v>
      </c>
      <c r="I2680" s="333">
        <v>15962</v>
      </c>
      <c r="K2680" s="334"/>
      <c r="M2680" s="335">
        <f>-B2680/I2680</f>
        <v>476.73399323393056</v>
      </c>
    </row>
    <row r="2681" spans="1:13" s="330" customFormat="1" ht="12.75">
      <c r="A2681" s="321"/>
      <c r="B2681" s="323">
        <v>48224</v>
      </c>
      <c r="C2681" s="321" t="s">
        <v>851</v>
      </c>
      <c r="D2681" s="321"/>
      <c r="E2681" s="321"/>
      <c r="F2681" s="328"/>
      <c r="G2681" s="328" t="s">
        <v>80</v>
      </c>
      <c r="H2681" s="323">
        <f>H2680-B2681</f>
        <v>7561404</v>
      </c>
      <c r="I2681" s="333">
        <f>+B2681/M2681</f>
        <v>99.43092783505155</v>
      </c>
      <c r="K2681" s="334"/>
      <c r="M2681" s="323">
        <v>485</v>
      </c>
    </row>
    <row r="2682" spans="1:13" s="330" customFormat="1" ht="12.75">
      <c r="A2682" s="321"/>
      <c r="B2682" s="332">
        <f>SUM(B2680:B2681)</f>
        <v>-7561404</v>
      </c>
      <c r="C2682" s="327" t="s">
        <v>852</v>
      </c>
      <c r="D2682" s="321"/>
      <c r="E2682" s="321"/>
      <c r="F2682" s="328"/>
      <c r="G2682" s="328" t="s">
        <v>80</v>
      </c>
      <c r="H2682" s="323">
        <v>0</v>
      </c>
      <c r="I2682" s="333">
        <f>B2682/M2682</f>
        <v>-15590.523711340205</v>
      </c>
      <c r="K2682" s="331"/>
      <c r="M2682" s="323">
        <v>485</v>
      </c>
    </row>
    <row r="2683" spans="9:13" ht="12.75">
      <c r="I2683" s="30"/>
      <c r="M2683" s="49"/>
    </row>
    <row r="2684" spans="2:8" ht="12.75" hidden="1">
      <c r="B2684" s="50"/>
      <c r="H2684" s="8">
        <f aca="true" t="shared" si="94" ref="H2684:H2747">H2683-B2684</f>
        <v>0</v>
      </c>
    </row>
    <row r="2685" spans="2:8" ht="12.75" hidden="1">
      <c r="B2685" s="50"/>
      <c r="H2685" s="8">
        <f t="shared" si="94"/>
        <v>0</v>
      </c>
    </row>
    <row r="2686" spans="2:8" ht="12.75" hidden="1">
      <c r="B2686" s="50"/>
      <c r="H2686" s="8">
        <f t="shared" si="94"/>
        <v>0</v>
      </c>
    </row>
    <row r="2687" spans="2:8" ht="12.75" hidden="1">
      <c r="B2687" s="50"/>
      <c r="H2687" s="8">
        <f t="shared" si="94"/>
        <v>0</v>
      </c>
    </row>
    <row r="2688" spans="2:8" ht="12.75" hidden="1">
      <c r="B2688" s="50"/>
      <c r="H2688" s="8">
        <f t="shared" si="94"/>
        <v>0</v>
      </c>
    </row>
    <row r="2689" spans="2:8" ht="12.75" hidden="1">
      <c r="B2689" s="50"/>
      <c r="H2689" s="8">
        <f t="shared" si="94"/>
        <v>0</v>
      </c>
    </row>
    <row r="2690" spans="2:8" ht="12.75" hidden="1">
      <c r="B2690" s="50"/>
      <c r="H2690" s="8">
        <f t="shared" si="94"/>
        <v>0</v>
      </c>
    </row>
    <row r="2691" spans="2:8" ht="12.75" hidden="1">
      <c r="B2691" s="50"/>
      <c r="H2691" s="8">
        <f t="shared" si="94"/>
        <v>0</v>
      </c>
    </row>
    <row r="2692" spans="2:8" ht="12.75" hidden="1">
      <c r="B2692" s="50"/>
      <c r="H2692" s="8">
        <f t="shared" si="94"/>
        <v>0</v>
      </c>
    </row>
    <row r="2693" spans="2:8" ht="12.75" hidden="1">
      <c r="B2693" s="50"/>
      <c r="H2693" s="8">
        <f t="shared" si="94"/>
        <v>0</v>
      </c>
    </row>
    <row r="2694" spans="2:8" ht="12.75" hidden="1">
      <c r="B2694" s="50"/>
      <c r="H2694" s="8">
        <f t="shared" si="94"/>
        <v>0</v>
      </c>
    </row>
    <row r="2695" spans="2:8" ht="12.75" hidden="1">
      <c r="B2695" s="50"/>
      <c r="H2695" s="8">
        <f t="shared" si="94"/>
        <v>0</v>
      </c>
    </row>
    <row r="2696" spans="2:8" ht="12.75" hidden="1">
      <c r="B2696" s="50"/>
      <c r="H2696" s="8">
        <f t="shared" si="94"/>
        <v>0</v>
      </c>
    </row>
    <row r="2697" spans="2:8" ht="12.75" hidden="1">
      <c r="B2697" s="50"/>
      <c r="H2697" s="8">
        <f t="shared" si="94"/>
        <v>0</v>
      </c>
    </row>
    <row r="2698" spans="2:8" ht="12.75" hidden="1">
      <c r="B2698" s="50"/>
      <c r="H2698" s="8">
        <f t="shared" si="94"/>
        <v>0</v>
      </c>
    </row>
    <row r="2699" spans="2:8" ht="12.75" hidden="1">
      <c r="B2699" s="50"/>
      <c r="H2699" s="8">
        <f t="shared" si="94"/>
        <v>0</v>
      </c>
    </row>
    <row r="2700" spans="2:8" ht="12.75" hidden="1">
      <c r="B2700" s="50"/>
      <c r="H2700" s="8">
        <f t="shared" si="94"/>
        <v>0</v>
      </c>
    </row>
    <row r="2701" spans="2:8" ht="12.75" hidden="1">
      <c r="B2701" s="50"/>
      <c r="H2701" s="8">
        <f t="shared" si="94"/>
        <v>0</v>
      </c>
    </row>
    <row r="2702" spans="2:8" ht="12.75" hidden="1">
      <c r="B2702" s="50"/>
      <c r="H2702" s="8">
        <f t="shared" si="94"/>
        <v>0</v>
      </c>
    </row>
    <row r="2703" spans="2:8" ht="12.75" hidden="1">
      <c r="B2703" s="50"/>
      <c r="H2703" s="8">
        <f t="shared" si="94"/>
        <v>0</v>
      </c>
    </row>
    <row r="2704" spans="2:8" ht="12.75" hidden="1">
      <c r="B2704" s="50"/>
      <c r="H2704" s="8">
        <f t="shared" si="94"/>
        <v>0</v>
      </c>
    </row>
    <row r="2705" spans="2:8" ht="12.75" hidden="1">
      <c r="B2705" s="50"/>
      <c r="H2705" s="8">
        <f t="shared" si="94"/>
        <v>0</v>
      </c>
    </row>
    <row r="2706" spans="2:8" ht="12.75" hidden="1">
      <c r="B2706" s="50"/>
      <c r="H2706" s="8">
        <f t="shared" si="94"/>
        <v>0</v>
      </c>
    </row>
    <row r="2707" spans="2:8" ht="12.75" hidden="1">
      <c r="B2707" s="50"/>
      <c r="H2707" s="8">
        <f t="shared" si="94"/>
        <v>0</v>
      </c>
    </row>
    <row r="2708" spans="2:8" ht="12.75" hidden="1">
      <c r="B2708" s="50"/>
      <c r="H2708" s="8">
        <f t="shared" si="94"/>
        <v>0</v>
      </c>
    </row>
    <row r="2709" spans="2:8" ht="12.75" hidden="1">
      <c r="B2709" s="50"/>
      <c r="H2709" s="8">
        <f t="shared" si="94"/>
        <v>0</v>
      </c>
    </row>
    <row r="2710" spans="2:8" ht="12.75" hidden="1">
      <c r="B2710" s="50"/>
      <c r="H2710" s="8">
        <f t="shared" si="94"/>
        <v>0</v>
      </c>
    </row>
    <row r="2711" spans="2:8" ht="12.75" hidden="1">
      <c r="B2711" s="50"/>
      <c r="H2711" s="8">
        <f t="shared" si="94"/>
        <v>0</v>
      </c>
    </row>
    <row r="2712" spans="2:8" ht="12.75" hidden="1">
      <c r="B2712" s="50"/>
      <c r="H2712" s="8">
        <f t="shared" si="94"/>
        <v>0</v>
      </c>
    </row>
    <row r="2713" spans="2:8" ht="12.75" hidden="1">
      <c r="B2713" s="50"/>
      <c r="H2713" s="8">
        <f t="shared" si="94"/>
        <v>0</v>
      </c>
    </row>
    <row r="2714" spans="2:8" ht="12.75" hidden="1">
      <c r="B2714" s="50"/>
      <c r="H2714" s="8">
        <f t="shared" si="94"/>
        <v>0</v>
      </c>
    </row>
    <row r="2715" spans="2:8" ht="12.75" hidden="1">
      <c r="B2715" s="50"/>
      <c r="H2715" s="8">
        <f t="shared" si="94"/>
        <v>0</v>
      </c>
    </row>
    <row r="2716" spans="2:8" ht="12.75" hidden="1">
      <c r="B2716" s="50"/>
      <c r="H2716" s="8">
        <f t="shared" si="94"/>
        <v>0</v>
      </c>
    </row>
    <row r="2717" spans="2:8" ht="12.75" hidden="1">
      <c r="B2717" s="50"/>
      <c r="H2717" s="8">
        <f t="shared" si="94"/>
        <v>0</v>
      </c>
    </row>
    <row r="2718" spans="2:8" ht="12.75" hidden="1">
      <c r="B2718" s="50"/>
      <c r="H2718" s="8">
        <f t="shared" si="94"/>
        <v>0</v>
      </c>
    </row>
    <row r="2719" spans="2:8" ht="12.75" hidden="1">
      <c r="B2719" s="50"/>
      <c r="H2719" s="8">
        <f t="shared" si="94"/>
        <v>0</v>
      </c>
    </row>
    <row r="2720" spans="2:8" ht="12.75" hidden="1">
      <c r="B2720" s="50"/>
      <c r="H2720" s="8">
        <f t="shared" si="94"/>
        <v>0</v>
      </c>
    </row>
    <row r="2721" spans="2:8" ht="12.75" hidden="1">
      <c r="B2721" s="50"/>
      <c r="H2721" s="8">
        <f t="shared" si="94"/>
        <v>0</v>
      </c>
    </row>
    <row r="2722" spans="2:8" ht="12.75" hidden="1">
      <c r="B2722" s="50"/>
      <c r="H2722" s="8">
        <f t="shared" si="94"/>
        <v>0</v>
      </c>
    </row>
    <row r="2723" spans="2:8" ht="12.75" hidden="1">
      <c r="B2723" s="50"/>
      <c r="H2723" s="8">
        <f t="shared" si="94"/>
        <v>0</v>
      </c>
    </row>
    <row r="2724" spans="2:8" ht="12.75" hidden="1">
      <c r="B2724" s="50"/>
      <c r="H2724" s="8">
        <f t="shared" si="94"/>
        <v>0</v>
      </c>
    </row>
    <row r="2725" spans="2:8" ht="12.75" hidden="1">
      <c r="B2725" s="50"/>
      <c r="H2725" s="8">
        <f t="shared" si="94"/>
        <v>0</v>
      </c>
    </row>
    <row r="2726" spans="2:8" ht="12.75" hidden="1">
      <c r="B2726" s="50"/>
      <c r="H2726" s="8">
        <f t="shared" si="94"/>
        <v>0</v>
      </c>
    </row>
    <row r="2727" spans="2:8" ht="12.75" hidden="1">
      <c r="B2727" s="50"/>
      <c r="H2727" s="8">
        <f t="shared" si="94"/>
        <v>0</v>
      </c>
    </row>
    <row r="2728" spans="2:8" ht="12.75" hidden="1">
      <c r="B2728" s="50"/>
      <c r="H2728" s="8">
        <f t="shared" si="94"/>
        <v>0</v>
      </c>
    </row>
    <row r="2729" spans="2:8" ht="12.75" hidden="1">
      <c r="B2729" s="50"/>
      <c r="H2729" s="8">
        <f t="shared" si="94"/>
        <v>0</v>
      </c>
    </row>
    <row r="2730" spans="2:8" ht="12.75" hidden="1">
      <c r="B2730" s="50"/>
      <c r="H2730" s="8">
        <f t="shared" si="94"/>
        <v>0</v>
      </c>
    </row>
    <row r="2731" spans="2:8" ht="12.75" hidden="1">
      <c r="B2731" s="50"/>
      <c r="H2731" s="8">
        <f t="shared" si="94"/>
        <v>0</v>
      </c>
    </row>
    <row r="2732" spans="2:8" ht="12.75" hidden="1">
      <c r="B2732" s="50"/>
      <c r="H2732" s="8">
        <f t="shared" si="94"/>
        <v>0</v>
      </c>
    </row>
    <row r="2733" spans="2:8" ht="12.75" hidden="1">
      <c r="B2733" s="50"/>
      <c r="H2733" s="8">
        <f t="shared" si="94"/>
        <v>0</v>
      </c>
    </row>
    <row r="2734" spans="2:8" ht="12.75" hidden="1">
      <c r="B2734" s="50"/>
      <c r="H2734" s="8">
        <f t="shared" si="94"/>
        <v>0</v>
      </c>
    </row>
    <row r="2735" spans="2:8" ht="12.75" hidden="1">
      <c r="B2735" s="50"/>
      <c r="H2735" s="8">
        <f t="shared" si="94"/>
        <v>0</v>
      </c>
    </row>
    <row r="2736" spans="2:8" ht="12.75" hidden="1">
      <c r="B2736" s="50"/>
      <c r="H2736" s="8">
        <f t="shared" si="94"/>
        <v>0</v>
      </c>
    </row>
    <row r="2737" spans="2:8" ht="12.75" hidden="1">
      <c r="B2737" s="50"/>
      <c r="H2737" s="8">
        <f t="shared" si="94"/>
        <v>0</v>
      </c>
    </row>
    <row r="2738" spans="2:8" ht="12.75" hidden="1">
      <c r="B2738" s="50"/>
      <c r="H2738" s="8">
        <f t="shared" si="94"/>
        <v>0</v>
      </c>
    </row>
    <row r="2739" spans="2:8" ht="12.75" hidden="1">
      <c r="B2739" s="50"/>
      <c r="H2739" s="8">
        <f t="shared" si="94"/>
        <v>0</v>
      </c>
    </row>
    <row r="2740" spans="2:8" ht="12.75" hidden="1">
      <c r="B2740" s="50"/>
      <c r="H2740" s="8">
        <f t="shared" si="94"/>
        <v>0</v>
      </c>
    </row>
    <row r="2741" spans="2:8" ht="12.75" hidden="1">
      <c r="B2741" s="50"/>
      <c r="H2741" s="8">
        <f t="shared" si="94"/>
        <v>0</v>
      </c>
    </row>
    <row r="2742" spans="2:8" ht="12.75" hidden="1">
      <c r="B2742" s="50"/>
      <c r="H2742" s="8">
        <f t="shared" si="94"/>
        <v>0</v>
      </c>
    </row>
    <row r="2743" spans="2:8" ht="12.75" hidden="1">
      <c r="B2743" s="50"/>
      <c r="H2743" s="8">
        <f t="shared" si="94"/>
        <v>0</v>
      </c>
    </row>
    <row r="2744" spans="2:8" ht="12.75" hidden="1">
      <c r="B2744" s="50"/>
      <c r="H2744" s="8">
        <f t="shared" si="94"/>
        <v>0</v>
      </c>
    </row>
    <row r="2745" spans="2:8" ht="12.75" hidden="1">
      <c r="B2745" s="50"/>
      <c r="H2745" s="8">
        <f t="shared" si="94"/>
        <v>0</v>
      </c>
    </row>
    <row r="2746" spans="2:8" ht="12.75" hidden="1">
      <c r="B2746" s="50"/>
      <c r="H2746" s="8">
        <f t="shared" si="94"/>
        <v>0</v>
      </c>
    </row>
    <row r="2747" spans="2:8" ht="12.75" hidden="1">
      <c r="B2747" s="50"/>
      <c r="H2747" s="8">
        <f t="shared" si="94"/>
        <v>0</v>
      </c>
    </row>
    <row r="2748" spans="2:8" ht="12.75" hidden="1">
      <c r="B2748" s="50"/>
      <c r="H2748" s="8">
        <f aca="true" t="shared" si="95" ref="H2748:H2823">H2747-B2748</f>
        <v>0</v>
      </c>
    </row>
    <row r="2749" spans="2:8" ht="12.75" hidden="1">
      <c r="B2749" s="50"/>
      <c r="H2749" s="8">
        <f t="shared" si="95"/>
        <v>0</v>
      </c>
    </row>
    <row r="2750" spans="2:8" ht="12.75" hidden="1">
      <c r="B2750" s="50"/>
      <c r="H2750" s="8">
        <f t="shared" si="95"/>
        <v>0</v>
      </c>
    </row>
    <row r="2751" spans="2:8" ht="12.75" hidden="1">
      <c r="B2751" s="50"/>
      <c r="H2751" s="8">
        <f t="shared" si="95"/>
        <v>0</v>
      </c>
    </row>
    <row r="2752" spans="2:8" ht="12.75" hidden="1">
      <c r="B2752" s="50"/>
      <c r="H2752" s="8">
        <f t="shared" si="95"/>
        <v>0</v>
      </c>
    </row>
    <row r="2753" spans="2:8" ht="12.75" hidden="1">
      <c r="B2753" s="50"/>
      <c r="H2753" s="8">
        <f t="shared" si="95"/>
        <v>0</v>
      </c>
    </row>
    <row r="2754" spans="2:8" ht="12.75" hidden="1">
      <c r="B2754" s="50"/>
      <c r="H2754" s="8">
        <f t="shared" si="95"/>
        <v>0</v>
      </c>
    </row>
    <row r="2755" spans="2:8" ht="12.75" hidden="1">
      <c r="B2755" s="50"/>
      <c r="H2755" s="8">
        <f t="shared" si="95"/>
        <v>0</v>
      </c>
    </row>
    <row r="2756" spans="2:8" ht="12.75" hidden="1">
      <c r="B2756" s="50"/>
      <c r="H2756" s="8">
        <f t="shared" si="95"/>
        <v>0</v>
      </c>
    </row>
    <row r="2757" spans="2:8" ht="12.75" hidden="1">
      <c r="B2757" s="50"/>
      <c r="H2757" s="8">
        <f t="shared" si="95"/>
        <v>0</v>
      </c>
    </row>
    <row r="2758" spans="2:8" ht="12.75" hidden="1">
      <c r="B2758" s="50"/>
      <c r="H2758" s="8">
        <f t="shared" si="95"/>
        <v>0</v>
      </c>
    </row>
    <row r="2759" spans="2:8" ht="12.75" hidden="1">
      <c r="B2759" s="50"/>
      <c r="H2759" s="8">
        <f t="shared" si="95"/>
        <v>0</v>
      </c>
    </row>
    <row r="2760" spans="2:8" ht="12.75" hidden="1">
      <c r="B2760" s="50"/>
      <c r="H2760" s="8">
        <f t="shared" si="95"/>
        <v>0</v>
      </c>
    </row>
    <row r="2761" spans="2:8" ht="12.75" hidden="1">
      <c r="B2761" s="50"/>
      <c r="H2761" s="8">
        <f t="shared" si="95"/>
        <v>0</v>
      </c>
    </row>
    <row r="2762" spans="2:8" ht="12.75" hidden="1">
      <c r="B2762" s="50"/>
      <c r="H2762" s="8">
        <f t="shared" si="95"/>
        <v>0</v>
      </c>
    </row>
    <row r="2763" spans="2:8" ht="12.75" hidden="1">
      <c r="B2763" s="50"/>
      <c r="H2763" s="8">
        <f t="shared" si="95"/>
        <v>0</v>
      </c>
    </row>
    <row r="2764" spans="2:8" ht="12.75" hidden="1">
      <c r="B2764" s="50"/>
      <c r="H2764" s="8">
        <f t="shared" si="95"/>
        <v>0</v>
      </c>
    </row>
    <row r="2765" spans="2:8" ht="12.75" hidden="1">
      <c r="B2765" s="50"/>
      <c r="H2765" s="8">
        <f t="shared" si="95"/>
        <v>0</v>
      </c>
    </row>
    <row r="2766" spans="2:8" ht="12.75" hidden="1">
      <c r="B2766" s="50"/>
      <c r="H2766" s="8">
        <f t="shared" si="95"/>
        <v>0</v>
      </c>
    </row>
    <row r="2767" spans="2:8" ht="12.75" hidden="1">
      <c r="B2767" s="50"/>
      <c r="H2767" s="8">
        <f t="shared" si="95"/>
        <v>0</v>
      </c>
    </row>
    <row r="2768" spans="2:8" ht="12.75" hidden="1">
      <c r="B2768" s="50"/>
      <c r="H2768" s="8">
        <f t="shared" si="95"/>
        <v>0</v>
      </c>
    </row>
    <row r="2769" spans="2:8" ht="12.75" hidden="1">
      <c r="B2769" s="50"/>
      <c r="H2769" s="8">
        <f t="shared" si="95"/>
        <v>0</v>
      </c>
    </row>
    <row r="2770" spans="2:8" ht="12.75" hidden="1">
      <c r="B2770" s="50"/>
      <c r="H2770" s="8">
        <f t="shared" si="95"/>
        <v>0</v>
      </c>
    </row>
    <row r="2771" spans="2:8" ht="12.75" hidden="1">
      <c r="B2771" s="50"/>
      <c r="H2771" s="8">
        <f t="shared" si="95"/>
        <v>0</v>
      </c>
    </row>
    <row r="2772" spans="2:8" ht="12.75" hidden="1">
      <c r="B2772" s="50"/>
      <c r="H2772" s="8">
        <f t="shared" si="95"/>
        <v>0</v>
      </c>
    </row>
    <row r="2773" spans="2:8" ht="12.75" hidden="1">
      <c r="B2773" s="50"/>
      <c r="H2773" s="8">
        <f t="shared" si="95"/>
        <v>0</v>
      </c>
    </row>
    <row r="2774" spans="2:8" ht="12.75" hidden="1">
      <c r="B2774" s="50"/>
      <c r="H2774" s="8">
        <f t="shared" si="95"/>
        <v>0</v>
      </c>
    </row>
    <row r="2775" spans="2:8" ht="12.75" hidden="1">
      <c r="B2775" s="50"/>
      <c r="H2775" s="8">
        <f t="shared" si="95"/>
        <v>0</v>
      </c>
    </row>
    <row r="2776" spans="2:8" ht="12.75" hidden="1">
      <c r="B2776" s="50"/>
      <c r="H2776" s="8">
        <f t="shared" si="95"/>
        <v>0</v>
      </c>
    </row>
    <row r="2777" spans="2:8" ht="12.75" hidden="1">
      <c r="B2777" s="50"/>
      <c r="H2777" s="8">
        <f t="shared" si="95"/>
        <v>0</v>
      </c>
    </row>
    <row r="2778" spans="2:8" ht="12.75" hidden="1">
      <c r="B2778" s="50"/>
      <c r="H2778" s="8">
        <f t="shared" si="95"/>
        <v>0</v>
      </c>
    </row>
    <row r="2779" spans="2:8" ht="12.75" hidden="1">
      <c r="B2779" s="50"/>
      <c r="H2779" s="8">
        <f t="shared" si="95"/>
        <v>0</v>
      </c>
    </row>
    <row r="2780" spans="2:8" ht="12.75" hidden="1">
      <c r="B2780" s="50"/>
      <c r="H2780" s="8">
        <f t="shared" si="95"/>
        <v>0</v>
      </c>
    </row>
    <row r="2781" spans="2:8" ht="12.75" hidden="1">
      <c r="B2781" s="50"/>
      <c r="H2781" s="8">
        <f t="shared" si="95"/>
        <v>0</v>
      </c>
    </row>
    <row r="2782" spans="2:8" ht="12.75" hidden="1">
      <c r="B2782" s="50"/>
      <c r="H2782" s="8">
        <f t="shared" si="95"/>
        <v>0</v>
      </c>
    </row>
    <row r="2783" spans="2:8" ht="12.75" hidden="1">
      <c r="B2783" s="50"/>
      <c r="H2783" s="8">
        <f t="shared" si="95"/>
        <v>0</v>
      </c>
    </row>
    <row r="2784" spans="2:8" ht="12.75" hidden="1">
      <c r="B2784" s="50"/>
      <c r="H2784" s="8">
        <f t="shared" si="95"/>
        <v>0</v>
      </c>
    </row>
    <row r="2785" spans="2:8" ht="12.75" hidden="1">
      <c r="B2785" s="50"/>
      <c r="H2785" s="8">
        <f t="shared" si="95"/>
        <v>0</v>
      </c>
    </row>
    <row r="2786" spans="2:8" ht="12.75" hidden="1">
      <c r="B2786" s="50"/>
      <c r="H2786" s="8">
        <f t="shared" si="95"/>
        <v>0</v>
      </c>
    </row>
    <row r="2787" spans="2:8" ht="12.75" hidden="1">
      <c r="B2787" s="50"/>
      <c r="H2787" s="8">
        <f t="shared" si="95"/>
        <v>0</v>
      </c>
    </row>
    <row r="2788" spans="2:8" ht="12.75" hidden="1">
      <c r="B2788" s="50"/>
      <c r="H2788" s="8">
        <f t="shared" si="95"/>
        <v>0</v>
      </c>
    </row>
    <row r="2789" spans="2:8" ht="12.75" hidden="1">
      <c r="B2789" s="50"/>
      <c r="H2789" s="8">
        <f t="shared" si="95"/>
        <v>0</v>
      </c>
    </row>
    <row r="2790" spans="2:8" ht="12.75" hidden="1">
      <c r="B2790" s="50"/>
      <c r="H2790" s="8">
        <f t="shared" si="95"/>
        <v>0</v>
      </c>
    </row>
    <row r="2791" spans="2:8" ht="12.75" hidden="1">
      <c r="B2791" s="50"/>
      <c r="H2791" s="8">
        <f t="shared" si="95"/>
        <v>0</v>
      </c>
    </row>
    <row r="2792" spans="2:8" ht="12.75" hidden="1">
      <c r="B2792" s="50"/>
      <c r="H2792" s="8">
        <f t="shared" si="95"/>
        <v>0</v>
      </c>
    </row>
    <row r="2793" spans="2:8" ht="12.75" hidden="1">
      <c r="B2793" s="50"/>
      <c r="H2793" s="8">
        <f t="shared" si="95"/>
        <v>0</v>
      </c>
    </row>
    <row r="2794" spans="2:8" ht="12.75" hidden="1">
      <c r="B2794" s="50"/>
      <c r="H2794" s="8">
        <f t="shared" si="95"/>
        <v>0</v>
      </c>
    </row>
    <row r="2795" spans="2:8" ht="12.75" hidden="1">
      <c r="B2795" s="50"/>
      <c r="H2795" s="8">
        <f t="shared" si="95"/>
        <v>0</v>
      </c>
    </row>
    <row r="2796" spans="2:8" ht="12.75" hidden="1">
      <c r="B2796" s="50"/>
      <c r="H2796" s="8">
        <f t="shared" si="95"/>
        <v>0</v>
      </c>
    </row>
    <row r="2797" spans="2:8" ht="12.75" hidden="1">
      <c r="B2797" s="50"/>
      <c r="H2797" s="8">
        <f t="shared" si="95"/>
        <v>0</v>
      </c>
    </row>
    <row r="2798" spans="2:8" ht="12.75" hidden="1">
      <c r="B2798" s="50"/>
      <c r="H2798" s="8">
        <f t="shared" si="95"/>
        <v>0</v>
      </c>
    </row>
    <row r="2799" spans="2:8" ht="12.75" hidden="1">
      <c r="B2799" s="50"/>
      <c r="H2799" s="8">
        <f t="shared" si="95"/>
        <v>0</v>
      </c>
    </row>
    <row r="2800" spans="2:8" ht="12.75" hidden="1">
      <c r="B2800" s="50"/>
      <c r="H2800" s="8">
        <f t="shared" si="95"/>
        <v>0</v>
      </c>
    </row>
    <row r="2801" spans="2:8" ht="12.75" hidden="1">
      <c r="B2801" s="50"/>
      <c r="H2801" s="8">
        <f t="shared" si="95"/>
        <v>0</v>
      </c>
    </row>
    <row r="2802" spans="2:8" ht="12.75" hidden="1">
      <c r="B2802" s="50"/>
      <c r="H2802" s="8">
        <f t="shared" si="95"/>
        <v>0</v>
      </c>
    </row>
    <row r="2803" spans="2:8" ht="12.75" hidden="1">
      <c r="B2803" s="50"/>
      <c r="H2803" s="8">
        <f t="shared" si="95"/>
        <v>0</v>
      </c>
    </row>
    <row r="2804" spans="2:8" ht="12.75" hidden="1">
      <c r="B2804" s="50"/>
      <c r="H2804" s="8">
        <f t="shared" si="95"/>
        <v>0</v>
      </c>
    </row>
    <row r="2805" spans="2:8" ht="12.75" hidden="1">
      <c r="B2805" s="50"/>
      <c r="H2805" s="8">
        <f t="shared" si="95"/>
        <v>0</v>
      </c>
    </row>
    <row r="2806" spans="2:8" ht="12.75" hidden="1">
      <c r="B2806" s="50"/>
      <c r="H2806" s="8">
        <f t="shared" si="95"/>
        <v>0</v>
      </c>
    </row>
    <row r="2807" spans="2:8" ht="12.75" hidden="1">
      <c r="B2807" s="50"/>
      <c r="H2807" s="8">
        <f t="shared" si="95"/>
        <v>0</v>
      </c>
    </row>
    <row r="2808" spans="2:8" ht="12.75" hidden="1">
      <c r="B2808" s="50"/>
      <c r="H2808" s="8">
        <f t="shared" si="95"/>
        <v>0</v>
      </c>
    </row>
    <row r="2809" spans="2:8" ht="12.75" hidden="1">
      <c r="B2809" s="50"/>
      <c r="H2809" s="8">
        <f t="shared" si="95"/>
        <v>0</v>
      </c>
    </row>
    <row r="2810" spans="2:8" ht="12.75" hidden="1">
      <c r="B2810" s="50"/>
      <c r="H2810" s="8">
        <f t="shared" si="95"/>
        <v>0</v>
      </c>
    </row>
    <row r="2811" spans="2:8" ht="12.75" hidden="1">
      <c r="B2811" s="50"/>
      <c r="H2811" s="8">
        <f t="shared" si="95"/>
        <v>0</v>
      </c>
    </row>
    <row r="2812" spans="2:8" ht="12.75" hidden="1">
      <c r="B2812" s="50"/>
      <c r="H2812" s="8">
        <f t="shared" si="95"/>
        <v>0</v>
      </c>
    </row>
    <row r="2813" spans="2:8" ht="12.75" hidden="1">
      <c r="B2813" s="50"/>
      <c r="H2813" s="8">
        <f t="shared" si="95"/>
        <v>0</v>
      </c>
    </row>
    <row r="2814" spans="2:8" ht="12.75" hidden="1">
      <c r="B2814" s="50"/>
      <c r="H2814" s="8">
        <f t="shared" si="95"/>
        <v>0</v>
      </c>
    </row>
    <row r="2815" spans="2:8" ht="12.75" hidden="1">
      <c r="B2815" s="50"/>
      <c r="H2815" s="8">
        <f t="shared" si="95"/>
        <v>0</v>
      </c>
    </row>
    <row r="2816" spans="2:8" ht="12.75" hidden="1">
      <c r="B2816" s="50"/>
      <c r="H2816" s="8">
        <f t="shared" si="95"/>
        <v>0</v>
      </c>
    </row>
    <row r="2817" spans="2:8" ht="12.75" hidden="1">
      <c r="B2817" s="50"/>
      <c r="H2817" s="8">
        <f t="shared" si="95"/>
        <v>0</v>
      </c>
    </row>
    <row r="2818" spans="2:8" ht="12.75" hidden="1">
      <c r="B2818" s="50"/>
      <c r="H2818" s="8">
        <f t="shared" si="95"/>
        <v>0</v>
      </c>
    </row>
    <row r="2819" spans="2:8" ht="12.75" hidden="1">
      <c r="B2819" s="50"/>
      <c r="H2819" s="8">
        <f t="shared" si="95"/>
        <v>0</v>
      </c>
    </row>
    <row r="2820" spans="2:8" ht="12.75" hidden="1">
      <c r="B2820" s="50"/>
      <c r="H2820" s="8">
        <f t="shared" si="95"/>
        <v>0</v>
      </c>
    </row>
    <row r="2821" spans="2:8" ht="12.75" hidden="1">
      <c r="B2821" s="50"/>
      <c r="H2821" s="8">
        <f t="shared" si="95"/>
        <v>0</v>
      </c>
    </row>
    <row r="2822" spans="2:8" ht="12.75" hidden="1">
      <c r="B2822" s="50"/>
      <c r="H2822" s="8">
        <f t="shared" si="95"/>
        <v>0</v>
      </c>
    </row>
    <row r="2823" spans="2:8" ht="12.75" hidden="1">
      <c r="B2823" s="50"/>
      <c r="H2823" s="8">
        <f t="shared" si="95"/>
        <v>0</v>
      </c>
    </row>
    <row r="2824" spans="2:8" ht="12.75" hidden="1">
      <c r="B2824" s="50"/>
      <c r="H2824" s="8">
        <f aca="true" t="shared" si="96" ref="H2824:H2871">H2823-B2824</f>
        <v>0</v>
      </c>
    </row>
    <row r="2825" spans="2:8" ht="12.75" hidden="1">
      <c r="B2825" s="50"/>
      <c r="H2825" s="8">
        <f t="shared" si="96"/>
        <v>0</v>
      </c>
    </row>
    <row r="2826" spans="2:8" ht="12.75" hidden="1">
      <c r="B2826" s="50"/>
      <c r="H2826" s="8">
        <f t="shared" si="96"/>
        <v>0</v>
      </c>
    </row>
    <row r="2827" spans="2:8" ht="12.75" hidden="1">
      <c r="B2827" s="50"/>
      <c r="H2827" s="8">
        <f t="shared" si="96"/>
        <v>0</v>
      </c>
    </row>
    <row r="2828" spans="2:8" ht="12.75" hidden="1">
      <c r="B2828" s="50"/>
      <c r="H2828" s="8">
        <f t="shared" si="96"/>
        <v>0</v>
      </c>
    </row>
    <row r="2829" spans="2:8" ht="12.75" hidden="1">
      <c r="B2829" s="50"/>
      <c r="H2829" s="8">
        <f t="shared" si="96"/>
        <v>0</v>
      </c>
    </row>
    <row r="2830" spans="2:8" ht="12.75" hidden="1">
      <c r="B2830" s="50"/>
      <c r="H2830" s="8">
        <f t="shared" si="96"/>
        <v>0</v>
      </c>
    </row>
    <row r="2831" spans="2:8" ht="12.75" hidden="1">
      <c r="B2831" s="50"/>
      <c r="H2831" s="8">
        <f t="shared" si="96"/>
        <v>0</v>
      </c>
    </row>
    <row r="2832" spans="2:8" ht="12.75" hidden="1">
      <c r="B2832" s="50"/>
      <c r="H2832" s="8">
        <f t="shared" si="96"/>
        <v>0</v>
      </c>
    </row>
    <row r="2833" spans="2:8" ht="12.75" hidden="1">
      <c r="B2833" s="50"/>
      <c r="H2833" s="8">
        <f t="shared" si="96"/>
        <v>0</v>
      </c>
    </row>
    <row r="2834" spans="2:8" ht="12.75" hidden="1">
      <c r="B2834" s="50"/>
      <c r="H2834" s="8">
        <f t="shared" si="96"/>
        <v>0</v>
      </c>
    </row>
    <row r="2835" spans="2:8" ht="12.75" hidden="1">
      <c r="B2835" s="50"/>
      <c r="H2835" s="8">
        <f t="shared" si="96"/>
        <v>0</v>
      </c>
    </row>
    <row r="2836" spans="2:8" ht="12.75" hidden="1">
      <c r="B2836" s="50"/>
      <c r="H2836" s="8">
        <f t="shared" si="96"/>
        <v>0</v>
      </c>
    </row>
    <row r="2837" spans="2:8" ht="12.75" hidden="1">
      <c r="B2837" s="50"/>
      <c r="H2837" s="8">
        <f t="shared" si="96"/>
        <v>0</v>
      </c>
    </row>
    <row r="2838" spans="2:8" ht="12.75" hidden="1">
      <c r="B2838" s="50"/>
      <c r="H2838" s="8">
        <f t="shared" si="96"/>
        <v>0</v>
      </c>
    </row>
    <row r="2839" spans="2:8" ht="12.75" hidden="1">
      <c r="B2839" s="50"/>
      <c r="H2839" s="8">
        <f t="shared" si="96"/>
        <v>0</v>
      </c>
    </row>
    <row r="2840" spans="2:8" ht="12.75" hidden="1">
      <c r="B2840" s="50"/>
      <c r="H2840" s="8">
        <f t="shared" si="96"/>
        <v>0</v>
      </c>
    </row>
    <row r="2841" spans="2:8" ht="12.75" hidden="1">
      <c r="B2841" s="50"/>
      <c r="H2841" s="8">
        <f t="shared" si="96"/>
        <v>0</v>
      </c>
    </row>
    <row r="2842" spans="2:8" ht="12.75" hidden="1">
      <c r="B2842" s="50"/>
      <c r="H2842" s="8">
        <f t="shared" si="96"/>
        <v>0</v>
      </c>
    </row>
    <row r="2843" spans="2:8" ht="12.75" hidden="1">
      <c r="B2843" s="50"/>
      <c r="H2843" s="8">
        <f t="shared" si="96"/>
        <v>0</v>
      </c>
    </row>
    <row r="2844" spans="2:8" ht="12.75" hidden="1">
      <c r="B2844" s="50"/>
      <c r="H2844" s="8">
        <f t="shared" si="96"/>
        <v>0</v>
      </c>
    </row>
    <row r="2845" spans="2:8" ht="12.75" hidden="1">
      <c r="B2845" s="50"/>
      <c r="H2845" s="8">
        <f t="shared" si="96"/>
        <v>0</v>
      </c>
    </row>
    <row r="2846" spans="2:8" ht="12.75" hidden="1">
      <c r="B2846" s="50"/>
      <c r="H2846" s="8">
        <f t="shared" si="96"/>
        <v>0</v>
      </c>
    </row>
    <row r="2847" spans="2:8" ht="12.75" hidden="1">
      <c r="B2847" s="50"/>
      <c r="H2847" s="8">
        <f t="shared" si="96"/>
        <v>0</v>
      </c>
    </row>
    <row r="2848" spans="2:8" ht="12.75" hidden="1">
      <c r="B2848" s="50"/>
      <c r="H2848" s="8">
        <f t="shared" si="96"/>
        <v>0</v>
      </c>
    </row>
    <row r="2849" spans="2:8" ht="12.75" hidden="1">
      <c r="B2849" s="50"/>
      <c r="H2849" s="8">
        <f t="shared" si="96"/>
        <v>0</v>
      </c>
    </row>
    <row r="2850" spans="2:8" ht="12.75" hidden="1">
      <c r="B2850" s="50"/>
      <c r="H2850" s="8">
        <f t="shared" si="96"/>
        <v>0</v>
      </c>
    </row>
    <row r="2851" spans="2:8" ht="12.75" hidden="1">
      <c r="B2851" s="50"/>
      <c r="H2851" s="8">
        <f t="shared" si="96"/>
        <v>0</v>
      </c>
    </row>
    <row r="2852" spans="2:8" ht="12.75" hidden="1">
      <c r="B2852" s="50"/>
      <c r="H2852" s="8">
        <f t="shared" si="96"/>
        <v>0</v>
      </c>
    </row>
    <row r="2853" spans="2:8" ht="12.75" hidden="1">
      <c r="B2853" s="50"/>
      <c r="H2853" s="8">
        <f t="shared" si="96"/>
        <v>0</v>
      </c>
    </row>
    <row r="2854" spans="2:8" ht="12.75" hidden="1">
      <c r="B2854" s="50"/>
      <c r="H2854" s="8">
        <f t="shared" si="96"/>
        <v>0</v>
      </c>
    </row>
    <row r="2855" spans="2:8" ht="12.75" hidden="1">
      <c r="B2855" s="50"/>
      <c r="H2855" s="8">
        <f t="shared" si="96"/>
        <v>0</v>
      </c>
    </row>
    <row r="2856" spans="2:8" ht="12.75" hidden="1">
      <c r="B2856" s="50"/>
      <c r="H2856" s="8">
        <f t="shared" si="96"/>
        <v>0</v>
      </c>
    </row>
    <row r="2857" spans="2:8" ht="12.75" hidden="1">
      <c r="B2857" s="50"/>
      <c r="H2857" s="8">
        <f t="shared" si="96"/>
        <v>0</v>
      </c>
    </row>
    <row r="2858" spans="2:8" ht="12.75" hidden="1">
      <c r="B2858" s="50"/>
      <c r="H2858" s="8">
        <f t="shared" si="96"/>
        <v>0</v>
      </c>
    </row>
    <row r="2859" spans="2:8" ht="12.75" hidden="1">
      <c r="B2859" s="50"/>
      <c r="H2859" s="8">
        <f t="shared" si="96"/>
        <v>0</v>
      </c>
    </row>
    <row r="2860" spans="2:8" ht="12.75" hidden="1">
      <c r="B2860" s="50"/>
      <c r="H2860" s="8">
        <f t="shared" si="96"/>
        <v>0</v>
      </c>
    </row>
    <row r="2861" spans="2:8" ht="12.75" hidden="1">
      <c r="B2861" s="50"/>
      <c r="H2861" s="8">
        <f t="shared" si="96"/>
        <v>0</v>
      </c>
    </row>
    <row r="2862" spans="2:8" ht="12.75" hidden="1">
      <c r="B2862" s="50"/>
      <c r="H2862" s="8">
        <f t="shared" si="96"/>
        <v>0</v>
      </c>
    </row>
    <row r="2863" spans="2:8" ht="12.75" hidden="1">
      <c r="B2863" s="50"/>
      <c r="H2863" s="8">
        <f t="shared" si="96"/>
        <v>0</v>
      </c>
    </row>
    <row r="2864" spans="2:8" ht="12.75" hidden="1">
      <c r="B2864" s="50"/>
      <c r="H2864" s="8">
        <f t="shared" si="96"/>
        <v>0</v>
      </c>
    </row>
    <row r="2865" spans="2:8" ht="12.75" hidden="1">
      <c r="B2865" s="50"/>
      <c r="H2865" s="8">
        <f t="shared" si="96"/>
        <v>0</v>
      </c>
    </row>
    <row r="2866" spans="2:8" ht="12.75" hidden="1">
      <c r="B2866" s="50"/>
      <c r="H2866" s="8">
        <f t="shared" si="96"/>
        <v>0</v>
      </c>
    </row>
    <row r="2867" spans="2:8" ht="12.75" hidden="1">
      <c r="B2867" s="50"/>
      <c r="H2867" s="8">
        <f t="shared" si="96"/>
        <v>0</v>
      </c>
    </row>
    <row r="2868" spans="2:8" ht="12.75" hidden="1">
      <c r="B2868" s="50"/>
      <c r="H2868" s="8">
        <f t="shared" si="96"/>
        <v>0</v>
      </c>
    </row>
    <row r="2869" spans="2:8" ht="12.75" hidden="1">
      <c r="B2869" s="50"/>
      <c r="H2869" s="8">
        <f t="shared" si="96"/>
        <v>0</v>
      </c>
    </row>
    <row r="2870" spans="2:8" ht="12.75" hidden="1">
      <c r="B2870" s="50"/>
      <c r="H2870" s="8">
        <f t="shared" si="96"/>
        <v>0</v>
      </c>
    </row>
    <row r="2871" spans="2:8" ht="12.75" hidden="1">
      <c r="B2871" s="50"/>
      <c r="H2871" s="8">
        <f t="shared" si="96"/>
        <v>0</v>
      </c>
    </row>
    <row r="2872" spans="2:8" ht="12.75" hidden="1">
      <c r="B2872" s="50"/>
      <c r="H2872" s="8">
        <f>H2871-B2872</f>
        <v>0</v>
      </c>
    </row>
    <row r="2873" spans="2:8" ht="12.75" hidden="1">
      <c r="B2873" s="50"/>
      <c r="H2873" s="8">
        <f aca="true" t="shared" si="97" ref="H2873:H2936">H2872-B2873</f>
        <v>0</v>
      </c>
    </row>
    <row r="2874" spans="2:8" ht="12.75" hidden="1">
      <c r="B2874" s="50"/>
      <c r="H2874" s="8">
        <f t="shared" si="97"/>
        <v>0</v>
      </c>
    </row>
    <row r="2875" spans="2:8" ht="12.75" hidden="1">
      <c r="B2875" s="50"/>
      <c r="H2875" s="8">
        <f t="shared" si="97"/>
        <v>0</v>
      </c>
    </row>
    <row r="2876" spans="2:8" ht="12.75" hidden="1">
      <c r="B2876" s="50"/>
      <c r="H2876" s="8">
        <f t="shared" si="97"/>
        <v>0</v>
      </c>
    </row>
    <row r="2877" spans="2:8" ht="12.75" hidden="1">
      <c r="B2877" s="50"/>
      <c r="H2877" s="8">
        <f t="shared" si="97"/>
        <v>0</v>
      </c>
    </row>
    <row r="2878" spans="2:8" ht="12.75" hidden="1">
      <c r="B2878" s="50"/>
      <c r="H2878" s="8">
        <f t="shared" si="97"/>
        <v>0</v>
      </c>
    </row>
    <row r="2879" spans="2:8" ht="12.75" hidden="1">
      <c r="B2879" s="50"/>
      <c r="H2879" s="8">
        <f t="shared" si="97"/>
        <v>0</v>
      </c>
    </row>
    <row r="2880" spans="2:8" ht="12.75" hidden="1">
      <c r="B2880" s="50"/>
      <c r="H2880" s="8">
        <f t="shared" si="97"/>
        <v>0</v>
      </c>
    </row>
    <row r="2881" spans="2:8" ht="12.75" hidden="1">
      <c r="B2881" s="50"/>
      <c r="H2881" s="8">
        <f t="shared" si="97"/>
        <v>0</v>
      </c>
    </row>
    <row r="2882" spans="2:8" ht="12.75" hidden="1">
      <c r="B2882" s="50"/>
      <c r="H2882" s="8">
        <f t="shared" si="97"/>
        <v>0</v>
      </c>
    </row>
    <row r="2883" spans="2:8" ht="12.75" hidden="1">
      <c r="B2883" s="50"/>
      <c r="H2883" s="8">
        <f t="shared" si="97"/>
        <v>0</v>
      </c>
    </row>
    <row r="2884" spans="2:8" ht="12.75" hidden="1">
      <c r="B2884" s="50"/>
      <c r="H2884" s="8">
        <f t="shared" si="97"/>
        <v>0</v>
      </c>
    </row>
    <row r="2885" spans="2:8" ht="12.75" hidden="1">
      <c r="B2885" s="50"/>
      <c r="H2885" s="8">
        <f t="shared" si="97"/>
        <v>0</v>
      </c>
    </row>
    <row r="2886" spans="2:8" ht="12.75" hidden="1">
      <c r="B2886" s="50"/>
      <c r="H2886" s="8">
        <f t="shared" si="97"/>
        <v>0</v>
      </c>
    </row>
    <row r="2887" spans="2:8" ht="12.75" hidden="1">
      <c r="B2887" s="50"/>
      <c r="H2887" s="8">
        <f t="shared" si="97"/>
        <v>0</v>
      </c>
    </row>
    <row r="2888" spans="2:8" ht="12.75" hidden="1">
      <c r="B2888" s="50"/>
      <c r="H2888" s="8">
        <f t="shared" si="97"/>
        <v>0</v>
      </c>
    </row>
    <row r="2889" spans="2:8" ht="12.75" hidden="1">
      <c r="B2889" s="50"/>
      <c r="H2889" s="8">
        <f t="shared" si="97"/>
        <v>0</v>
      </c>
    </row>
    <row r="2890" spans="2:8" ht="12.75" hidden="1">
      <c r="B2890" s="50"/>
      <c r="H2890" s="8">
        <f t="shared" si="97"/>
        <v>0</v>
      </c>
    </row>
    <row r="2891" spans="2:8" ht="12.75" hidden="1">
      <c r="B2891" s="50"/>
      <c r="H2891" s="8">
        <f t="shared" si="97"/>
        <v>0</v>
      </c>
    </row>
    <row r="2892" spans="2:8" ht="12.75" hidden="1">
      <c r="B2892" s="50"/>
      <c r="H2892" s="8">
        <f t="shared" si="97"/>
        <v>0</v>
      </c>
    </row>
    <row r="2893" spans="2:8" ht="12.75" hidden="1">
      <c r="B2893" s="50"/>
      <c r="H2893" s="8">
        <f t="shared" si="97"/>
        <v>0</v>
      </c>
    </row>
    <row r="2894" spans="2:8" ht="12.75" hidden="1">
      <c r="B2894" s="50"/>
      <c r="H2894" s="8">
        <f t="shared" si="97"/>
        <v>0</v>
      </c>
    </row>
    <row r="2895" spans="2:8" ht="12.75" hidden="1">
      <c r="B2895" s="50"/>
      <c r="H2895" s="8">
        <f t="shared" si="97"/>
        <v>0</v>
      </c>
    </row>
    <row r="2896" spans="2:8" ht="12.75" hidden="1">
      <c r="B2896" s="50"/>
      <c r="H2896" s="8">
        <f t="shared" si="97"/>
        <v>0</v>
      </c>
    </row>
    <row r="2897" spans="2:8" ht="12.75" hidden="1">
      <c r="B2897" s="50"/>
      <c r="H2897" s="8">
        <f t="shared" si="97"/>
        <v>0</v>
      </c>
    </row>
    <row r="2898" spans="2:8" ht="12.75" hidden="1">
      <c r="B2898" s="50"/>
      <c r="H2898" s="8">
        <f t="shared" si="97"/>
        <v>0</v>
      </c>
    </row>
    <row r="2899" spans="2:8" ht="12.75" hidden="1">
      <c r="B2899" s="50"/>
      <c r="H2899" s="8">
        <f t="shared" si="97"/>
        <v>0</v>
      </c>
    </row>
    <row r="2900" spans="2:8" ht="12.75" hidden="1">
      <c r="B2900" s="50"/>
      <c r="H2900" s="8">
        <f t="shared" si="97"/>
        <v>0</v>
      </c>
    </row>
    <row r="2901" spans="2:8" ht="12.75" hidden="1">
      <c r="B2901" s="50"/>
      <c r="H2901" s="8">
        <f t="shared" si="97"/>
        <v>0</v>
      </c>
    </row>
    <row r="2902" spans="2:8" ht="12.75" hidden="1">
      <c r="B2902" s="50"/>
      <c r="H2902" s="8">
        <f t="shared" si="97"/>
        <v>0</v>
      </c>
    </row>
    <row r="2903" spans="2:8" ht="12.75" hidden="1">
      <c r="B2903" s="50"/>
      <c r="H2903" s="8">
        <f t="shared" si="97"/>
        <v>0</v>
      </c>
    </row>
    <row r="2904" spans="2:8" ht="12.75" hidden="1">
      <c r="B2904" s="50"/>
      <c r="H2904" s="8">
        <f t="shared" si="97"/>
        <v>0</v>
      </c>
    </row>
    <row r="2905" spans="2:8" ht="12.75" hidden="1">
      <c r="B2905" s="50"/>
      <c r="H2905" s="8">
        <f t="shared" si="97"/>
        <v>0</v>
      </c>
    </row>
    <row r="2906" spans="2:8" ht="12.75" hidden="1">
      <c r="B2906" s="50"/>
      <c r="H2906" s="8">
        <f t="shared" si="97"/>
        <v>0</v>
      </c>
    </row>
    <row r="2907" spans="2:8" ht="12.75" hidden="1">
      <c r="B2907" s="50"/>
      <c r="H2907" s="8">
        <f t="shared" si="97"/>
        <v>0</v>
      </c>
    </row>
    <row r="2908" spans="2:8" ht="12.75" hidden="1">
      <c r="B2908" s="50"/>
      <c r="H2908" s="8">
        <f t="shared" si="97"/>
        <v>0</v>
      </c>
    </row>
    <row r="2909" spans="2:8" ht="12.75" hidden="1">
      <c r="B2909" s="50"/>
      <c r="H2909" s="8">
        <f t="shared" si="97"/>
        <v>0</v>
      </c>
    </row>
    <row r="2910" spans="2:8" ht="12.75" hidden="1">
      <c r="B2910" s="50"/>
      <c r="H2910" s="8">
        <f t="shared" si="97"/>
        <v>0</v>
      </c>
    </row>
    <row r="2911" spans="2:8" ht="12.75" hidden="1">
      <c r="B2911" s="50"/>
      <c r="H2911" s="8">
        <f t="shared" si="97"/>
        <v>0</v>
      </c>
    </row>
    <row r="2912" spans="2:8" ht="12.75" hidden="1">
      <c r="B2912" s="50"/>
      <c r="H2912" s="8">
        <f t="shared" si="97"/>
        <v>0</v>
      </c>
    </row>
    <row r="2913" spans="2:8" ht="12.75" hidden="1">
      <c r="B2913" s="50"/>
      <c r="H2913" s="8">
        <f t="shared" si="97"/>
        <v>0</v>
      </c>
    </row>
    <row r="2914" spans="2:8" ht="12.75" hidden="1">
      <c r="B2914" s="50"/>
      <c r="H2914" s="8">
        <f t="shared" si="97"/>
        <v>0</v>
      </c>
    </row>
    <row r="2915" spans="2:8" ht="12.75" hidden="1">
      <c r="B2915" s="50"/>
      <c r="H2915" s="8">
        <f t="shared" si="97"/>
        <v>0</v>
      </c>
    </row>
    <row r="2916" spans="2:8" ht="12.75" hidden="1">
      <c r="B2916" s="50"/>
      <c r="H2916" s="8">
        <f t="shared" si="97"/>
        <v>0</v>
      </c>
    </row>
    <row r="2917" spans="2:8" ht="12.75" hidden="1">
      <c r="B2917" s="50"/>
      <c r="H2917" s="8">
        <f t="shared" si="97"/>
        <v>0</v>
      </c>
    </row>
    <row r="2918" spans="2:8" ht="12.75" hidden="1">
      <c r="B2918" s="50"/>
      <c r="H2918" s="8">
        <f t="shared" si="97"/>
        <v>0</v>
      </c>
    </row>
    <row r="2919" spans="2:8" ht="12.75" hidden="1">
      <c r="B2919" s="50"/>
      <c r="H2919" s="8">
        <f t="shared" si="97"/>
        <v>0</v>
      </c>
    </row>
    <row r="2920" spans="2:8" ht="12.75" hidden="1">
      <c r="B2920" s="50"/>
      <c r="H2920" s="8">
        <f t="shared" si="97"/>
        <v>0</v>
      </c>
    </row>
    <row r="2921" spans="2:8" ht="12.75" hidden="1">
      <c r="B2921" s="50"/>
      <c r="H2921" s="8">
        <f t="shared" si="97"/>
        <v>0</v>
      </c>
    </row>
    <row r="2922" spans="2:8" ht="12.75" hidden="1">
      <c r="B2922" s="50"/>
      <c r="H2922" s="8">
        <f t="shared" si="97"/>
        <v>0</v>
      </c>
    </row>
    <row r="2923" spans="2:8" ht="12.75" hidden="1">
      <c r="B2923" s="50"/>
      <c r="H2923" s="8">
        <f t="shared" si="97"/>
        <v>0</v>
      </c>
    </row>
    <row r="2924" spans="2:8" ht="12.75" hidden="1">
      <c r="B2924" s="50"/>
      <c r="H2924" s="8">
        <f t="shared" si="97"/>
        <v>0</v>
      </c>
    </row>
    <row r="2925" spans="2:8" ht="12.75" hidden="1">
      <c r="B2925" s="50"/>
      <c r="H2925" s="8">
        <f t="shared" si="97"/>
        <v>0</v>
      </c>
    </row>
    <row r="2926" spans="2:8" ht="12.75" hidden="1">
      <c r="B2926" s="50"/>
      <c r="H2926" s="8">
        <f t="shared" si="97"/>
        <v>0</v>
      </c>
    </row>
    <row r="2927" spans="2:8" ht="12.75" hidden="1">
      <c r="B2927" s="50"/>
      <c r="H2927" s="8">
        <f t="shared" si="97"/>
        <v>0</v>
      </c>
    </row>
    <row r="2928" spans="2:8" ht="12.75" hidden="1">
      <c r="B2928" s="50"/>
      <c r="H2928" s="8">
        <f t="shared" si="97"/>
        <v>0</v>
      </c>
    </row>
    <row r="2929" spans="2:8" ht="12.75" hidden="1">
      <c r="B2929" s="50"/>
      <c r="H2929" s="8">
        <f t="shared" si="97"/>
        <v>0</v>
      </c>
    </row>
    <row r="2930" spans="2:8" ht="12.75" hidden="1">
      <c r="B2930" s="50"/>
      <c r="H2930" s="8">
        <f t="shared" si="97"/>
        <v>0</v>
      </c>
    </row>
    <row r="2931" spans="2:8" ht="12.75" hidden="1">
      <c r="B2931" s="50"/>
      <c r="H2931" s="8">
        <f t="shared" si="97"/>
        <v>0</v>
      </c>
    </row>
    <row r="2932" spans="2:8" ht="12.75" hidden="1">
      <c r="B2932" s="50"/>
      <c r="H2932" s="8">
        <f t="shared" si="97"/>
        <v>0</v>
      </c>
    </row>
    <row r="2933" spans="2:8" ht="12.75" hidden="1">
      <c r="B2933" s="50"/>
      <c r="H2933" s="8">
        <f t="shared" si="97"/>
        <v>0</v>
      </c>
    </row>
    <row r="2934" spans="2:8" ht="12.75" hidden="1">
      <c r="B2934" s="50"/>
      <c r="H2934" s="8">
        <f t="shared" si="97"/>
        <v>0</v>
      </c>
    </row>
    <row r="2935" spans="2:8" ht="12.75" hidden="1">
      <c r="B2935" s="50"/>
      <c r="H2935" s="8">
        <f t="shared" si="97"/>
        <v>0</v>
      </c>
    </row>
    <row r="2936" spans="2:8" ht="12.75" hidden="1">
      <c r="B2936" s="50"/>
      <c r="H2936" s="8">
        <f t="shared" si="97"/>
        <v>0</v>
      </c>
    </row>
    <row r="2937" spans="2:8" ht="12.75" hidden="1">
      <c r="B2937" s="50"/>
      <c r="H2937" s="8">
        <f aca="true" t="shared" si="98" ref="H2937:H3012">H2936-B2937</f>
        <v>0</v>
      </c>
    </row>
    <row r="2938" spans="2:8" ht="12.75" hidden="1">
      <c r="B2938" s="50"/>
      <c r="H2938" s="8">
        <f t="shared" si="98"/>
        <v>0</v>
      </c>
    </row>
    <row r="2939" spans="2:8" ht="12.75" hidden="1">
      <c r="B2939" s="50"/>
      <c r="H2939" s="8">
        <f t="shared" si="98"/>
        <v>0</v>
      </c>
    </row>
    <row r="2940" spans="2:8" ht="12.75" hidden="1">
      <c r="B2940" s="50"/>
      <c r="H2940" s="8">
        <f t="shared" si="98"/>
        <v>0</v>
      </c>
    </row>
    <row r="2941" spans="2:8" ht="12.75" hidden="1">
      <c r="B2941" s="50"/>
      <c r="H2941" s="8">
        <f t="shared" si="98"/>
        <v>0</v>
      </c>
    </row>
    <row r="2942" spans="2:8" ht="12.75" hidden="1">
      <c r="B2942" s="50"/>
      <c r="H2942" s="8">
        <f t="shared" si="98"/>
        <v>0</v>
      </c>
    </row>
    <row r="2943" spans="2:8" ht="12.75" hidden="1">
      <c r="B2943" s="50"/>
      <c r="H2943" s="8">
        <f t="shared" si="98"/>
        <v>0</v>
      </c>
    </row>
    <row r="2944" spans="2:8" ht="12.75" hidden="1">
      <c r="B2944" s="50"/>
      <c r="H2944" s="8">
        <f t="shared" si="98"/>
        <v>0</v>
      </c>
    </row>
    <row r="2945" spans="2:8" ht="12.75" hidden="1">
      <c r="B2945" s="50"/>
      <c r="H2945" s="8">
        <f t="shared" si="98"/>
        <v>0</v>
      </c>
    </row>
    <row r="2946" spans="2:8" ht="12.75" hidden="1">
      <c r="B2946" s="50"/>
      <c r="H2946" s="8">
        <f t="shared" si="98"/>
        <v>0</v>
      </c>
    </row>
    <row r="2947" spans="2:8" ht="12.75" hidden="1">
      <c r="B2947" s="50"/>
      <c r="H2947" s="8">
        <f t="shared" si="98"/>
        <v>0</v>
      </c>
    </row>
    <row r="2948" spans="2:8" ht="12.75" hidden="1">
      <c r="B2948" s="50"/>
      <c r="H2948" s="8">
        <f t="shared" si="98"/>
        <v>0</v>
      </c>
    </row>
    <row r="2949" spans="2:8" ht="12.75" hidden="1">
      <c r="B2949" s="50"/>
      <c r="H2949" s="8">
        <f t="shared" si="98"/>
        <v>0</v>
      </c>
    </row>
    <row r="2950" spans="2:8" ht="12.75" hidden="1">
      <c r="B2950" s="50"/>
      <c r="H2950" s="8">
        <f t="shared" si="98"/>
        <v>0</v>
      </c>
    </row>
    <row r="2951" spans="2:8" ht="12.75" hidden="1">
      <c r="B2951" s="50"/>
      <c r="H2951" s="8">
        <f t="shared" si="98"/>
        <v>0</v>
      </c>
    </row>
    <row r="2952" spans="2:8" ht="12.75" hidden="1">
      <c r="B2952" s="50"/>
      <c r="H2952" s="8">
        <f t="shared" si="98"/>
        <v>0</v>
      </c>
    </row>
    <row r="2953" spans="2:8" ht="12.75" hidden="1">
      <c r="B2953" s="50"/>
      <c r="H2953" s="8">
        <f t="shared" si="98"/>
        <v>0</v>
      </c>
    </row>
    <row r="2954" spans="2:8" ht="12.75" hidden="1">
      <c r="B2954" s="50"/>
      <c r="H2954" s="8">
        <f t="shared" si="98"/>
        <v>0</v>
      </c>
    </row>
    <row r="2955" spans="2:8" ht="12.75" hidden="1">
      <c r="B2955" s="50"/>
      <c r="H2955" s="8">
        <f t="shared" si="98"/>
        <v>0</v>
      </c>
    </row>
    <row r="2956" spans="2:8" ht="12.75" hidden="1">
      <c r="B2956" s="50"/>
      <c r="H2956" s="8">
        <f t="shared" si="98"/>
        <v>0</v>
      </c>
    </row>
    <row r="2957" spans="2:8" ht="12.75" hidden="1">
      <c r="B2957" s="50"/>
      <c r="H2957" s="8">
        <f t="shared" si="98"/>
        <v>0</v>
      </c>
    </row>
    <row r="2958" spans="2:8" ht="12.75" hidden="1">
      <c r="B2958" s="50"/>
      <c r="H2958" s="8">
        <f t="shared" si="98"/>
        <v>0</v>
      </c>
    </row>
    <row r="2959" spans="2:8" ht="12.75" hidden="1">
      <c r="B2959" s="50"/>
      <c r="H2959" s="8">
        <f t="shared" si="98"/>
        <v>0</v>
      </c>
    </row>
    <row r="2960" spans="2:8" ht="12.75" hidden="1">
      <c r="B2960" s="50"/>
      <c r="H2960" s="8">
        <f t="shared" si="98"/>
        <v>0</v>
      </c>
    </row>
    <row r="2961" spans="2:8" ht="12.75" hidden="1">
      <c r="B2961" s="50"/>
      <c r="H2961" s="8">
        <f t="shared" si="98"/>
        <v>0</v>
      </c>
    </row>
    <row r="2962" spans="2:8" ht="12.75" hidden="1">
      <c r="B2962" s="50"/>
      <c r="H2962" s="8">
        <f t="shared" si="98"/>
        <v>0</v>
      </c>
    </row>
    <row r="2963" spans="2:8" ht="12.75" hidden="1">
      <c r="B2963" s="50"/>
      <c r="H2963" s="8">
        <f t="shared" si="98"/>
        <v>0</v>
      </c>
    </row>
    <row r="2964" spans="2:8" ht="12.75" hidden="1">
      <c r="B2964" s="50"/>
      <c r="H2964" s="8">
        <f t="shared" si="98"/>
        <v>0</v>
      </c>
    </row>
    <row r="2965" spans="2:8" ht="12.75" hidden="1">
      <c r="B2965" s="50"/>
      <c r="H2965" s="8">
        <f t="shared" si="98"/>
        <v>0</v>
      </c>
    </row>
    <row r="2966" spans="2:8" ht="12.75" hidden="1">
      <c r="B2966" s="50"/>
      <c r="H2966" s="8">
        <f t="shared" si="98"/>
        <v>0</v>
      </c>
    </row>
    <row r="2967" spans="2:8" ht="12.75" hidden="1">
      <c r="B2967" s="50"/>
      <c r="H2967" s="8">
        <f t="shared" si="98"/>
        <v>0</v>
      </c>
    </row>
    <row r="2968" spans="2:8" ht="12.75" hidden="1">
      <c r="B2968" s="50"/>
      <c r="H2968" s="8">
        <f t="shared" si="98"/>
        <v>0</v>
      </c>
    </row>
    <row r="2969" spans="2:8" ht="12.75" hidden="1">
      <c r="B2969" s="50"/>
      <c r="H2969" s="8">
        <f t="shared" si="98"/>
        <v>0</v>
      </c>
    </row>
    <row r="2970" spans="2:8" ht="12.75" hidden="1">
      <c r="B2970" s="50"/>
      <c r="H2970" s="8">
        <f t="shared" si="98"/>
        <v>0</v>
      </c>
    </row>
    <row r="2971" spans="2:8" ht="12.75" hidden="1">
      <c r="B2971" s="50"/>
      <c r="H2971" s="8">
        <f t="shared" si="98"/>
        <v>0</v>
      </c>
    </row>
    <row r="2972" spans="2:8" ht="12.75" hidden="1">
      <c r="B2972" s="50"/>
      <c r="H2972" s="8">
        <f t="shared" si="98"/>
        <v>0</v>
      </c>
    </row>
    <row r="2973" spans="2:8" ht="12.75" hidden="1">
      <c r="B2973" s="50"/>
      <c r="H2973" s="8">
        <f t="shared" si="98"/>
        <v>0</v>
      </c>
    </row>
    <row r="2974" spans="2:8" ht="12.75" hidden="1">
      <c r="B2974" s="50"/>
      <c r="H2974" s="8">
        <f t="shared" si="98"/>
        <v>0</v>
      </c>
    </row>
    <row r="2975" spans="2:8" ht="12.75" hidden="1">
      <c r="B2975" s="50"/>
      <c r="H2975" s="8">
        <f t="shared" si="98"/>
        <v>0</v>
      </c>
    </row>
    <row r="2976" spans="2:8" ht="12.75" hidden="1">
      <c r="B2976" s="50"/>
      <c r="H2976" s="8">
        <f t="shared" si="98"/>
        <v>0</v>
      </c>
    </row>
    <row r="2977" spans="2:8" ht="12.75" hidden="1">
      <c r="B2977" s="50"/>
      <c r="H2977" s="8">
        <f t="shared" si="98"/>
        <v>0</v>
      </c>
    </row>
    <row r="2978" spans="2:8" ht="12.75" hidden="1">
      <c r="B2978" s="50"/>
      <c r="H2978" s="8">
        <f t="shared" si="98"/>
        <v>0</v>
      </c>
    </row>
    <row r="2979" spans="2:8" ht="12.75" hidden="1">
      <c r="B2979" s="50"/>
      <c r="H2979" s="8">
        <f t="shared" si="98"/>
        <v>0</v>
      </c>
    </row>
    <row r="2980" spans="2:8" ht="12.75" hidden="1">
      <c r="B2980" s="50"/>
      <c r="H2980" s="8">
        <f t="shared" si="98"/>
        <v>0</v>
      </c>
    </row>
    <row r="2981" spans="2:8" ht="12.75" hidden="1">
      <c r="B2981" s="50"/>
      <c r="H2981" s="8">
        <f t="shared" si="98"/>
        <v>0</v>
      </c>
    </row>
    <row r="2982" spans="2:8" ht="12.75" hidden="1">
      <c r="B2982" s="50"/>
      <c r="H2982" s="8">
        <f t="shared" si="98"/>
        <v>0</v>
      </c>
    </row>
    <row r="2983" spans="2:8" ht="12.75" hidden="1">
      <c r="B2983" s="50"/>
      <c r="H2983" s="8">
        <f t="shared" si="98"/>
        <v>0</v>
      </c>
    </row>
    <row r="2984" spans="2:8" ht="12.75" hidden="1">
      <c r="B2984" s="50"/>
      <c r="H2984" s="8">
        <f t="shared" si="98"/>
        <v>0</v>
      </c>
    </row>
    <row r="2985" spans="2:8" ht="12.75" hidden="1">
      <c r="B2985" s="50"/>
      <c r="H2985" s="8">
        <f t="shared" si="98"/>
        <v>0</v>
      </c>
    </row>
    <row r="2986" spans="2:8" ht="12.75" hidden="1">
      <c r="B2986" s="50"/>
      <c r="H2986" s="8">
        <f t="shared" si="98"/>
        <v>0</v>
      </c>
    </row>
    <row r="2987" spans="2:8" ht="12.75" hidden="1">
      <c r="B2987" s="50"/>
      <c r="H2987" s="8">
        <f t="shared" si="98"/>
        <v>0</v>
      </c>
    </row>
    <row r="2988" spans="2:8" ht="12.75" hidden="1">
      <c r="B2988" s="50"/>
      <c r="H2988" s="8">
        <f t="shared" si="98"/>
        <v>0</v>
      </c>
    </row>
    <row r="2989" spans="2:8" ht="12.75" hidden="1">
      <c r="B2989" s="50"/>
      <c r="H2989" s="8">
        <f t="shared" si="98"/>
        <v>0</v>
      </c>
    </row>
    <row r="2990" spans="2:8" ht="12.75" hidden="1">
      <c r="B2990" s="50"/>
      <c r="H2990" s="8">
        <f t="shared" si="98"/>
        <v>0</v>
      </c>
    </row>
    <row r="2991" spans="2:8" ht="12.75" hidden="1">
      <c r="B2991" s="50"/>
      <c r="H2991" s="8">
        <f t="shared" si="98"/>
        <v>0</v>
      </c>
    </row>
    <row r="2992" spans="2:8" ht="12.75" hidden="1">
      <c r="B2992" s="50"/>
      <c r="H2992" s="8">
        <f t="shared" si="98"/>
        <v>0</v>
      </c>
    </row>
    <row r="2993" spans="2:8" ht="12.75" hidden="1">
      <c r="B2993" s="50"/>
      <c r="H2993" s="8">
        <f t="shared" si="98"/>
        <v>0</v>
      </c>
    </row>
    <row r="2994" spans="2:8" ht="12.75" hidden="1">
      <c r="B2994" s="50"/>
      <c r="H2994" s="8">
        <f t="shared" si="98"/>
        <v>0</v>
      </c>
    </row>
    <row r="2995" spans="2:8" ht="12.75" hidden="1">
      <c r="B2995" s="50"/>
      <c r="H2995" s="8">
        <f t="shared" si="98"/>
        <v>0</v>
      </c>
    </row>
    <row r="2996" spans="2:8" ht="12.75" hidden="1">
      <c r="B2996" s="50"/>
      <c r="H2996" s="8">
        <f t="shared" si="98"/>
        <v>0</v>
      </c>
    </row>
    <row r="2997" spans="2:8" ht="12.75" hidden="1">
      <c r="B2997" s="50"/>
      <c r="H2997" s="8">
        <f t="shared" si="98"/>
        <v>0</v>
      </c>
    </row>
    <row r="2998" spans="2:8" ht="12.75" hidden="1">
      <c r="B2998" s="50"/>
      <c r="H2998" s="8">
        <f t="shared" si="98"/>
        <v>0</v>
      </c>
    </row>
    <row r="2999" spans="2:8" ht="12.75" hidden="1">
      <c r="B2999" s="50"/>
      <c r="H2999" s="8">
        <f t="shared" si="98"/>
        <v>0</v>
      </c>
    </row>
    <row r="3000" spans="2:8" ht="12.75" hidden="1">
      <c r="B3000" s="50"/>
      <c r="H3000" s="8">
        <f t="shared" si="98"/>
        <v>0</v>
      </c>
    </row>
    <row r="3001" spans="2:8" ht="12.75" hidden="1">
      <c r="B3001" s="50"/>
      <c r="H3001" s="8">
        <f t="shared" si="98"/>
        <v>0</v>
      </c>
    </row>
    <row r="3002" spans="2:8" ht="12.75" hidden="1">
      <c r="B3002" s="50"/>
      <c r="H3002" s="8">
        <f t="shared" si="98"/>
        <v>0</v>
      </c>
    </row>
    <row r="3003" spans="2:8" ht="12.75" hidden="1">
      <c r="B3003" s="50"/>
      <c r="H3003" s="8">
        <f t="shared" si="98"/>
        <v>0</v>
      </c>
    </row>
    <row r="3004" spans="2:8" ht="12.75" hidden="1">
      <c r="B3004" s="50"/>
      <c r="H3004" s="8">
        <f t="shared" si="98"/>
        <v>0</v>
      </c>
    </row>
    <row r="3005" spans="2:8" ht="12.75" hidden="1">
      <c r="B3005" s="50"/>
      <c r="H3005" s="8">
        <f t="shared" si="98"/>
        <v>0</v>
      </c>
    </row>
    <row r="3006" spans="2:8" ht="12.75" hidden="1">
      <c r="B3006" s="50"/>
      <c r="H3006" s="8">
        <f t="shared" si="98"/>
        <v>0</v>
      </c>
    </row>
    <row r="3007" spans="2:8" ht="12.75" hidden="1">
      <c r="B3007" s="50"/>
      <c r="H3007" s="8">
        <f t="shared" si="98"/>
        <v>0</v>
      </c>
    </row>
    <row r="3008" spans="2:8" ht="12.75" hidden="1">
      <c r="B3008" s="50"/>
      <c r="H3008" s="8">
        <f t="shared" si="98"/>
        <v>0</v>
      </c>
    </row>
    <row r="3009" spans="2:8" ht="12.75" hidden="1">
      <c r="B3009" s="50"/>
      <c r="H3009" s="8">
        <f t="shared" si="98"/>
        <v>0</v>
      </c>
    </row>
    <row r="3010" spans="2:8" ht="12.75" hidden="1">
      <c r="B3010" s="50"/>
      <c r="H3010" s="8">
        <f t="shared" si="98"/>
        <v>0</v>
      </c>
    </row>
    <row r="3011" spans="2:8" ht="12.75" hidden="1">
      <c r="B3011" s="50"/>
      <c r="H3011" s="8">
        <f t="shared" si="98"/>
        <v>0</v>
      </c>
    </row>
    <row r="3012" spans="2:8" ht="12.75" hidden="1">
      <c r="B3012" s="50"/>
      <c r="H3012" s="8">
        <f t="shared" si="98"/>
        <v>0</v>
      </c>
    </row>
    <row r="3013" spans="2:8" ht="12.75" hidden="1">
      <c r="B3013" s="50"/>
      <c r="H3013" s="8">
        <f aca="true" t="shared" si="99" ref="H3013:H3076">H3012-B3013</f>
        <v>0</v>
      </c>
    </row>
    <row r="3014" spans="2:8" ht="12.75" hidden="1">
      <c r="B3014" s="50"/>
      <c r="H3014" s="8">
        <f t="shared" si="99"/>
        <v>0</v>
      </c>
    </row>
    <row r="3015" spans="2:8" ht="12.75" hidden="1">
      <c r="B3015" s="50"/>
      <c r="H3015" s="8">
        <f t="shared" si="99"/>
        <v>0</v>
      </c>
    </row>
    <row r="3016" spans="2:8" ht="12.75" hidden="1">
      <c r="B3016" s="50"/>
      <c r="H3016" s="8">
        <f t="shared" si="99"/>
        <v>0</v>
      </c>
    </row>
    <row r="3017" spans="2:8" ht="12.75" hidden="1">
      <c r="B3017" s="50"/>
      <c r="H3017" s="8">
        <f t="shared" si="99"/>
        <v>0</v>
      </c>
    </row>
    <row r="3018" spans="2:8" ht="12.75" hidden="1">
      <c r="B3018" s="50"/>
      <c r="H3018" s="8">
        <f t="shared" si="99"/>
        <v>0</v>
      </c>
    </row>
    <row r="3019" spans="2:8" ht="12.75" hidden="1">
      <c r="B3019" s="50"/>
      <c r="H3019" s="8">
        <f t="shared" si="99"/>
        <v>0</v>
      </c>
    </row>
    <row r="3020" spans="2:8" ht="12.75" hidden="1">
      <c r="B3020" s="50"/>
      <c r="H3020" s="8">
        <f t="shared" si="99"/>
        <v>0</v>
      </c>
    </row>
    <row r="3021" spans="2:8" ht="12.75" hidden="1">
      <c r="B3021" s="50"/>
      <c r="H3021" s="8">
        <f t="shared" si="99"/>
        <v>0</v>
      </c>
    </row>
    <row r="3022" spans="2:8" ht="12.75" hidden="1">
      <c r="B3022" s="50"/>
      <c r="H3022" s="8">
        <f t="shared" si="99"/>
        <v>0</v>
      </c>
    </row>
    <row r="3023" spans="2:8" ht="12.75" hidden="1">
      <c r="B3023" s="50"/>
      <c r="H3023" s="8">
        <f t="shared" si="99"/>
        <v>0</v>
      </c>
    </row>
    <row r="3024" spans="2:8" ht="12.75" hidden="1">
      <c r="B3024" s="50"/>
      <c r="H3024" s="8">
        <f t="shared" si="99"/>
        <v>0</v>
      </c>
    </row>
    <row r="3025" spans="2:8" ht="12.75" hidden="1">
      <c r="B3025" s="50"/>
      <c r="H3025" s="8">
        <f t="shared" si="99"/>
        <v>0</v>
      </c>
    </row>
    <row r="3026" spans="2:8" ht="12.75" hidden="1">
      <c r="B3026" s="50"/>
      <c r="H3026" s="8">
        <f t="shared" si="99"/>
        <v>0</v>
      </c>
    </row>
    <row r="3027" spans="2:8" ht="12.75" hidden="1">
      <c r="B3027" s="50"/>
      <c r="H3027" s="8">
        <f t="shared" si="99"/>
        <v>0</v>
      </c>
    </row>
    <row r="3028" spans="2:8" ht="12.75" hidden="1">
      <c r="B3028" s="50"/>
      <c r="H3028" s="8">
        <f t="shared" si="99"/>
        <v>0</v>
      </c>
    </row>
    <row r="3029" spans="2:8" ht="12.75" hidden="1">
      <c r="B3029" s="50"/>
      <c r="H3029" s="8">
        <f t="shared" si="99"/>
        <v>0</v>
      </c>
    </row>
    <row r="3030" spans="2:8" ht="12.75" hidden="1">
      <c r="B3030" s="50"/>
      <c r="H3030" s="8">
        <f t="shared" si="99"/>
        <v>0</v>
      </c>
    </row>
    <row r="3031" spans="2:8" ht="12.75" hidden="1">
      <c r="B3031" s="50"/>
      <c r="H3031" s="8">
        <f t="shared" si="99"/>
        <v>0</v>
      </c>
    </row>
    <row r="3032" spans="2:8" ht="12.75" hidden="1">
      <c r="B3032" s="50"/>
      <c r="H3032" s="8">
        <f t="shared" si="99"/>
        <v>0</v>
      </c>
    </row>
    <row r="3033" spans="2:8" ht="12.75" hidden="1">
      <c r="B3033" s="50"/>
      <c r="H3033" s="8">
        <f t="shared" si="99"/>
        <v>0</v>
      </c>
    </row>
    <row r="3034" spans="2:8" ht="12.75" hidden="1">
      <c r="B3034" s="50"/>
      <c r="H3034" s="8">
        <f t="shared" si="99"/>
        <v>0</v>
      </c>
    </row>
    <row r="3035" spans="2:8" ht="12.75" hidden="1">
      <c r="B3035" s="50"/>
      <c r="H3035" s="8">
        <f t="shared" si="99"/>
        <v>0</v>
      </c>
    </row>
    <row r="3036" spans="2:8" ht="12.75" hidden="1">
      <c r="B3036" s="50"/>
      <c r="H3036" s="8">
        <f t="shared" si="99"/>
        <v>0</v>
      </c>
    </row>
    <row r="3037" spans="2:8" ht="12.75" hidden="1">
      <c r="B3037" s="50"/>
      <c r="H3037" s="8">
        <f t="shared" si="99"/>
        <v>0</v>
      </c>
    </row>
    <row r="3038" spans="2:8" ht="12.75" hidden="1">
      <c r="B3038" s="50"/>
      <c r="H3038" s="8">
        <f t="shared" si="99"/>
        <v>0</v>
      </c>
    </row>
    <row r="3039" spans="2:8" ht="12.75" hidden="1">
      <c r="B3039" s="50"/>
      <c r="H3039" s="8">
        <f t="shared" si="99"/>
        <v>0</v>
      </c>
    </row>
    <row r="3040" spans="2:8" ht="12.75" hidden="1">
      <c r="B3040" s="50"/>
      <c r="H3040" s="8">
        <f t="shared" si="99"/>
        <v>0</v>
      </c>
    </row>
    <row r="3041" spans="2:8" ht="12.75" hidden="1">
      <c r="B3041" s="50"/>
      <c r="H3041" s="8">
        <f t="shared" si="99"/>
        <v>0</v>
      </c>
    </row>
    <row r="3042" spans="2:8" ht="12.75" hidden="1">
      <c r="B3042" s="50"/>
      <c r="H3042" s="8">
        <f t="shared" si="99"/>
        <v>0</v>
      </c>
    </row>
    <row r="3043" spans="2:8" ht="12.75" hidden="1">
      <c r="B3043" s="50"/>
      <c r="H3043" s="8">
        <f t="shared" si="99"/>
        <v>0</v>
      </c>
    </row>
    <row r="3044" spans="2:8" ht="12.75" hidden="1">
      <c r="B3044" s="50"/>
      <c r="H3044" s="8">
        <f t="shared" si="99"/>
        <v>0</v>
      </c>
    </row>
    <row r="3045" spans="2:8" ht="12.75" hidden="1">
      <c r="B3045" s="50"/>
      <c r="H3045" s="8">
        <f t="shared" si="99"/>
        <v>0</v>
      </c>
    </row>
    <row r="3046" spans="2:8" ht="12.75" hidden="1">
      <c r="B3046" s="50"/>
      <c r="H3046" s="8">
        <f t="shared" si="99"/>
        <v>0</v>
      </c>
    </row>
    <row r="3047" spans="2:8" ht="12.75" hidden="1">
      <c r="B3047" s="50"/>
      <c r="H3047" s="8">
        <f t="shared" si="99"/>
        <v>0</v>
      </c>
    </row>
    <row r="3048" spans="2:8" ht="12.75" hidden="1">
      <c r="B3048" s="50"/>
      <c r="H3048" s="8">
        <f t="shared" si="99"/>
        <v>0</v>
      </c>
    </row>
    <row r="3049" spans="2:8" ht="12.75" hidden="1">
      <c r="B3049" s="50"/>
      <c r="H3049" s="8">
        <f t="shared" si="99"/>
        <v>0</v>
      </c>
    </row>
    <row r="3050" spans="2:8" ht="12.75" hidden="1">
      <c r="B3050" s="50"/>
      <c r="H3050" s="8">
        <f t="shared" si="99"/>
        <v>0</v>
      </c>
    </row>
    <row r="3051" spans="2:8" ht="12.75" hidden="1">
      <c r="B3051" s="50"/>
      <c r="H3051" s="8">
        <f t="shared" si="99"/>
        <v>0</v>
      </c>
    </row>
    <row r="3052" spans="2:8" ht="12.75" hidden="1">
      <c r="B3052" s="50"/>
      <c r="H3052" s="8">
        <f t="shared" si="99"/>
        <v>0</v>
      </c>
    </row>
    <row r="3053" spans="2:8" ht="12.75" hidden="1">
      <c r="B3053" s="50"/>
      <c r="H3053" s="8">
        <f t="shared" si="99"/>
        <v>0</v>
      </c>
    </row>
    <row r="3054" spans="2:8" ht="12.75" hidden="1">
      <c r="B3054" s="50"/>
      <c r="H3054" s="8">
        <f t="shared" si="99"/>
        <v>0</v>
      </c>
    </row>
    <row r="3055" spans="2:8" ht="12.75" hidden="1">
      <c r="B3055" s="50"/>
      <c r="H3055" s="8">
        <f t="shared" si="99"/>
        <v>0</v>
      </c>
    </row>
    <row r="3056" spans="2:8" ht="12.75" hidden="1">
      <c r="B3056" s="50"/>
      <c r="H3056" s="8">
        <f t="shared" si="99"/>
        <v>0</v>
      </c>
    </row>
    <row r="3057" spans="2:8" ht="12.75" hidden="1">
      <c r="B3057" s="50"/>
      <c r="H3057" s="8">
        <f t="shared" si="99"/>
        <v>0</v>
      </c>
    </row>
    <row r="3058" spans="2:8" ht="12.75" hidden="1">
      <c r="B3058" s="50"/>
      <c r="H3058" s="8">
        <f t="shared" si="99"/>
        <v>0</v>
      </c>
    </row>
    <row r="3059" spans="2:8" ht="12.75" hidden="1">
      <c r="B3059" s="50"/>
      <c r="H3059" s="8">
        <f t="shared" si="99"/>
        <v>0</v>
      </c>
    </row>
    <row r="3060" spans="2:8" ht="12.75" hidden="1">
      <c r="B3060" s="50"/>
      <c r="H3060" s="8">
        <f t="shared" si="99"/>
        <v>0</v>
      </c>
    </row>
    <row r="3061" spans="2:8" ht="12.75" hidden="1">
      <c r="B3061" s="50"/>
      <c r="H3061" s="8">
        <f t="shared" si="99"/>
        <v>0</v>
      </c>
    </row>
    <row r="3062" spans="2:8" ht="12.75" hidden="1">
      <c r="B3062" s="50"/>
      <c r="H3062" s="8">
        <f t="shared" si="99"/>
        <v>0</v>
      </c>
    </row>
    <row r="3063" spans="2:8" ht="12.75" hidden="1">
      <c r="B3063" s="50"/>
      <c r="H3063" s="8">
        <f t="shared" si="99"/>
        <v>0</v>
      </c>
    </row>
    <row r="3064" spans="2:8" ht="12.75" hidden="1">
      <c r="B3064" s="50"/>
      <c r="H3064" s="8">
        <f t="shared" si="99"/>
        <v>0</v>
      </c>
    </row>
    <row r="3065" spans="2:8" ht="12.75" hidden="1">
      <c r="B3065" s="50"/>
      <c r="H3065" s="8">
        <f t="shared" si="99"/>
        <v>0</v>
      </c>
    </row>
    <row r="3066" spans="2:8" ht="12.75" hidden="1">
      <c r="B3066" s="50"/>
      <c r="H3066" s="8">
        <f t="shared" si="99"/>
        <v>0</v>
      </c>
    </row>
    <row r="3067" spans="2:8" ht="12.75" hidden="1">
      <c r="B3067" s="50"/>
      <c r="H3067" s="8">
        <f t="shared" si="99"/>
        <v>0</v>
      </c>
    </row>
    <row r="3068" spans="2:8" ht="12.75" hidden="1">
      <c r="B3068" s="50"/>
      <c r="H3068" s="8">
        <f t="shared" si="99"/>
        <v>0</v>
      </c>
    </row>
    <row r="3069" spans="2:8" ht="12.75" hidden="1">
      <c r="B3069" s="50"/>
      <c r="H3069" s="8">
        <f t="shared" si="99"/>
        <v>0</v>
      </c>
    </row>
    <row r="3070" spans="2:8" ht="12.75" hidden="1">
      <c r="B3070" s="50"/>
      <c r="H3070" s="8">
        <f t="shared" si="99"/>
        <v>0</v>
      </c>
    </row>
    <row r="3071" spans="2:8" ht="12.75" hidden="1">
      <c r="B3071" s="50"/>
      <c r="H3071" s="8">
        <f t="shared" si="99"/>
        <v>0</v>
      </c>
    </row>
    <row r="3072" spans="2:8" ht="12.75" hidden="1">
      <c r="B3072" s="50"/>
      <c r="H3072" s="8">
        <f t="shared" si="99"/>
        <v>0</v>
      </c>
    </row>
    <row r="3073" spans="2:8" ht="12.75" hidden="1">
      <c r="B3073" s="50"/>
      <c r="H3073" s="8">
        <f t="shared" si="99"/>
        <v>0</v>
      </c>
    </row>
    <row r="3074" spans="2:8" ht="12.75" hidden="1">
      <c r="B3074" s="50"/>
      <c r="H3074" s="8">
        <f t="shared" si="99"/>
        <v>0</v>
      </c>
    </row>
    <row r="3075" spans="2:8" ht="12.75" hidden="1">
      <c r="B3075" s="50"/>
      <c r="H3075" s="8">
        <f t="shared" si="99"/>
        <v>0</v>
      </c>
    </row>
    <row r="3076" spans="2:8" ht="12.75" hidden="1">
      <c r="B3076" s="50"/>
      <c r="H3076" s="8">
        <f t="shared" si="99"/>
        <v>0</v>
      </c>
    </row>
    <row r="3077" spans="2:8" ht="12.75" hidden="1">
      <c r="B3077" s="50"/>
      <c r="H3077" s="8">
        <f>H3076-B3077</f>
        <v>0</v>
      </c>
    </row>
    <row r="3078" spans="2:8" ht="12.75" hidden="1">
      <c r="B3078" s="50"/>
      <c r="H3078" s="8">
        <f>H3077-B3078</f>
        <v>0</v>
      </c>
    </row>
    <row r="3079" spans="2:8" ht="12.75" hidden="1">
      <c r="B3079" s="50"/>
      <c r="H3079" s="15">
        <f>H3078-B3079</f>
        <v>0</v>
      </c>
    </row>
    <row r="3080" spans="2:8" ht="13.5" hidden="1" thickBot="1">
      <c r="B3080" s="50"/>
      <c r="H3080" s="13">
        <f>H3079-B3080</f>
        <v>0</v>
      </c>
    </row>
    <row r="3081" spans="2:8" ht="13.5" hidden="1" thickBot="1">
      <c r="B3081" s="336"/>
      <c r="H3081" s="11"/>
    </row>
    <row r="3082" spans="2:8" ht="13.5" hidden="1" thickBot="1">
      <c r="B3082" s="14" t="e">
        <f>SUM(#REF!)</f>
        <v>#REF!</v>
      </c>
      <c r="H3082" s="11"/>
    </row>
    <row r="3083" spans="2:8" ht="12.75" hidden="1">
      <c r="B3083" s="337"/>
      <c r="H3083" s="11"/>
    </row>
    <row r="3084" spans="1:9" ht="13.5" hidden="1" thickBot="1">
      <c r="A3084" s="3"/>
      <c r="B3084" s="14"/>
      <c r="C3084" s="3"/>
      <c r="D3084" s="3"/>
      <c r="E3084" s="3"/>
      <c r="F3084" s="36"/>
      <c r="G3084" s="36"/>
      <c r="H3084" s="13"/>
      <c r="I3084" s="7"/>
    </row>
    <row r="3085" ht="12.75" hidden="1">
      <c r="B3085" s="50"/>
    </row>
    <row r="3086" spans="2:5" ht="12.75" hidden="1">
      <c r="B3086" s="50">
        <v>0</v>
      </c>
      <c r="C3086" s="1" t="s">
        <v>0</v>
      </c>
      <c r="E3086" s="1" t="s">
        <v>2</v>
      </c>
    </row>
    <row r="3087" spans="2:5" ht="12.75" hidden="1">
      <c r="B3087" s="50">
        <v>0</v>
      </c>
      <c r="C3087" s="1" t="s">
        <v>1</v>
      </c>
      <c r="E3087" s="1" t="s">
        <v>2</v>
      </c>
    </row>
    <row r="3088" ht="12.75" hidden="1">
      <c r="B3088" s="50"/>
    </row>
    <row r="3089" ht="12.75" hidden="1">
      <c r="B3089" s="50"/>
    </row>
    <row r="3090" ht="12.75" hidden="1">
      <c r="B3090" s="50">
        <v>0</v>
      </c>
    </row>
    <row r="3091" ht="12.75" hidden="1">
      <c r="B3091" s="50">
        <v>0</v>
      </c>
    </row>
    <row r="3092" ht="12.75" hidden="1">
      <c r="B3092" s="50">
        <v>0</v>
      </c>
    </row>
    <row r="3093" ht="12.75" hidden="1">
      <c r="B3093" s="50">
        <v>0</v>
      </c>
    </row>
    <row r="3094" ht="12.75" hidden="1">
      <c r="B3094" s="50">
        <v>0</v>
      </c>
    </row>
    <row r="3095" ht="12.75" hidden="1">
      <c r="B3095" s="50">
        <v>0</v>
      </c>
    </row>
    <row r="3096" ht="12.75" hidden="1">
      <c r="B3096" s="50">
        <v>0</v>
      </c>
    </row>
    <row r="3097" ht="12.75" hidden="1">
      <c r="B3097" s="50">
        <v>0</v>
      </c>
    </row>
    <row r="3098" ht="12.75" hidden="1">
      <c r="B3098" s="50">
        <v>0</v>
      </c>
    </row>
    <row r="3099" ht="12.75" hidden="1">
      <c r="B3099" s="50">
        <v>0</v>
      </c>
    </row>
    <row r="3100" ht="12.75" hidden="1">
      <c r="B3100" s="50">
        <v>0</v>
      </c>
    </row>
    <row r="3101" ht="12.75" hidden="1">
      <c r="B3101" s="50">
        <v>0</v>
      </c>
    </row>
    <row r="3102" ht="12.75" hidden="1">
      <c r="B3102" s="50">
        <v>0</v>
      </c>
    </row>
    <row r="3103" ht="12.75" hidden="1">
      <c r="B3103" s="50">
        <v>0</v>
      </c>
    </row>
    <row r="3104" ht="12.75" hidden="1">
      <c r="B3104" s="50"/>
    </row>
    <row r="3105" ht="13.5" hidden="1" thickBot="1">
      <c r="B3105" s="14"/>
    </row>
    <row r="3106" ht="13.5" hidden="1" thickBot="1">
      <c r="B3106" s="338"/>
    </row>
    <row r="3107" ht="12.75">
      <c r="B3107" s="50"/>
    </row>
    <row r="3108" spans="1:13" s="239" customFormat="1" ht="12.75">
      <c r="A3108" s="339"/>
      <c r="B3108" s="340"/>
      <c r="C3108" s="339"/>
      <c r="D3108" s="339"/>
      <c r="E3108" s="339"/>
      <c r="F3108" s="341"/>
      <c r="G3108" s="341"/>
      <c r="H3108" s="297"/>
      <c r="I3108" s="342"/>
      <c r="M3108" s="343"/>
    </row>
    <row r="3109" spans="1:13" s="309" customFormat="1" ht="12.75">
      <c r="A3109" s="304"/>
      <c r="B3109" s="344"/>
      <c r="C3109" s="304"/>
      <c r="D3109" s="345" t="s">
        <v>822</v>
      </c>
      <c r="E3109" s="304"/>
      <c r="F3109" s="307"/>
      <c r="G3109" s="307"/>
      <c r="H3109" s="310"/>
      <c r="I3109" s="346"/>
      <c r="M3109" s="347"/>
    </row>
    <row r="3110" spans="1:11" s="312" customFormat="1" ht="12.75">
      <c r="A3110" s="345" t="s">
        <v>848</v>
      </c>
      <c r="B3110" s="310"/>
      <c r="C3110" s="348"/>
      <c r="D3110" s="345"/>
      <c r="E3110" s="345"/>
      <c r="F3110" s="349"/>
      <c r="G3110" s="349"/>
      <c r="H3110" s="310"/>
      <c r="I3110" s="350"/>
      <c r="K3110" s="351"/>
    </row>
    <row r="3111" spans="1:11" s="312" customFormat="1" ht="12.75">
      <c r="A3111" s="345"/>
      <c r="B3111" s="310"/>
      <c r="C3111" s="345"/>
      <c r="D3111" s="345"/>
      <c r="E3111" s="345" t="s">
        <v>876</v>
      </c>
      <c r="F3111" s="349"/>
      <c r="G3111" s="349"/>
      <c r="H3111" s="310"/>
      <c r="I3111" s="350"/>
      <c r="K3111" s="351"/>
    </row>
    <row r="3112" spans="1:13" s="312" customFormat="1" ht="12.75">
      <c r="A3112" s="345"/>
      <c r="B3112" s="352">
        <v>-1179917</v>
      </c>
      <c r="C3112" s="310" t="s">
        <v>849</v>
      </c>
      <c r="D3112" s="345"/>
      <c r="E3112" s="345" t="s">
        <v>853</v>
      </c>
      <c r="F3112" s="349"/>
      <c r="G3112" s="349"/>
      <c r="H3112" s="310">
        <f>H3111-B3112</f>
        <v>1179917</v>
      </c>
      <c r="I3112" s="353">
        <v>2475</v>
      </c>
      <c r="K3112" s="354"/>
      <c r="M3112" s="355">
        <f>-B3112/I3112</f>
        <v>476.7341414141414</v>
      </c>
    </row>
    <row r="3113" spans="1:13" s="312" customFormat="1" ht="12.75">
      <c r="A3113" s="345"/>
      <c r="B3113" s="310">
        <v>17888</v>
      </c>
      <c r="C3113" s="345" t="s">
        <v>851</v>
      </c>
      <c r="D3113" s="345"/>
      <c r="E3113" s="345"/>
      <c r="F3113" s="349"/>
      <c r="G3113" s="349" t="s">
        <v>215</v>
      </c>
      <c r="H3113" s="310">
        <f>H3112-B3113</f>
        <v>1162029</v>
      </c>
      <c r="I3113" s="353">
        <f>+B3113/M3113</f>
        <v>36.88247422680412</v>
      </c>
      <c r="K3113" s="354"/>
      <c r="M3113" s="310">
        <v>485</v>
      </c>
    </row>
    <row r="3114" spans="1:13" s="312" customFormat="1" ht="12.75">
      <c r="A3114" s="345"/>
      <c r="B3114" s="352">
        <f>SUM(B3112:B3113)</f>
        <v>-1162029</v>
      </c>
      <c r="C3114" s="348" t="s">
        <v>852</v>
      </c>
      <c r="D3114" s="345"/>
      <c r="E3114" s="345"/>
      <c r="F3114" s="349"/>
      <c r="G3114" s="349" t="s">
        <v>215</v>
      </c>
      <c r="H3114" s="310">
        <v>0</v>
      </c>
      <c r="I3114" s="353">
        <f>B3114/M3114</f>
        <v>-2395.9360824742266</v>
      </c>
      <c r="K3114" s="351"/>
      <c r="M3114" s="310">
        <v>485</v>
      </c>
    </row>
    <row r="3115" spans="2:8" ht="12.75" hidden="1">
      <c r="B3115" s="50"/>
      <c r="H3115" s="8">
        <f aca="true" t="shared" si="100" ref="H3115:H3129">H3114-B3115</f>
        <v>0</v>
      </c>
    </row>
    <row r="3116" spans="2:8" ht="12.75" hidden="1">
      <c r="B3116" s="50"/>
      <c r="H3116" s="8">
        <f t="shared" si="100"/>
        <v>0</v>
      </c>
    </row>
    <row r="3117" spans="2:8" ht="12.75" hidden="1">
      <c r="B3117" s="50"/>
      <c r="H3117" s="8">
        <f t="shared" si="100"/>
        <v>0</v>
      </c>
    </row>
    <row r="3118" spans="2:8" ht="12.75" hidden="1">
      <c r="B3118" s="50"/>
      <c r="H3118" s="8">
        <f t="shared" si="100"/>
        <v>0</v>
      </c>
    </row>
    <row r="3119" spans="2:8" ht="12.75" hidden="1">
      <c r="B3119" s="50"/>
      <c r="H3119" s="8">
        <f t="shared" si="100"/>
        <v>0</v>
      </c>
    </row>
    <row r="3120" spans="2:8" ht="12.75" hidden="1">
      <c r="B3120" s="50"/>
      <c r="H3120" s="8">
        <f t="shared" si="100"/>
        <v>0</v>
      </c>
    </row>
    <row r="3121" spans="2:8" ht="12.75" hidden="1">
      <c r="B3121" s="50"/>
      <c r="H3121" s="8">
        <f t="shared" si="100"/>
        <v>0</v>
      </c>
    </row>
    <row r="3122" spans="2:8" ht="12.75" hidden="1">
      <c r="B3122" s="50"/>
      <c r="H3122" s="8">
        <f t="shared" si="100"/>
        <v>0</v>
      </c>
    </row>
    <row r="3123" spans="2:8" ht="12.75" hidden="1">
      <c r="B3123" s="50"/>
      <c r="H3123" s="8">
        <f t="shared" si="100"/>
        <v>0</v>
      </c>
    </row>
    <row r="3124" spans="2:8" ht="12.75" hidden="1">
      <c r="B3124" s="50"/>
      <c r="H3124" s="8">
        <f t="shared" si="100"/>
        <v>0</v>
      </c>
    </row>
    <row r="3125" spans="2:8" ht="12.75" hidden="1">
      <c r="B3125" s="50"/>
      <c r="H3125" s="8">
        <f t="shared" si="100"/>
        <v>0</v>
      </c>
    </row>
    <row r="3126" spans="2:8" ht="12.75" hidden="1">
      <c r="B3126" s="50"/>
      <c r="H3126" s="8">
        <f t="shared" si="100"/>
        <v>0</v>
      </c>
    </row>
    <row r="3127" spans="2:8" ht="12.75" hidden="1">
      <c r="B3127" s="50"/>
      <c r="H3127" s="8">
        <f t="shared" si="100"/>
        <v>0</v>
      </c>
    </row>
    <row r="3128" spans="2:8" ht="12.75" hidden="1">
      <c r="B3128" s="50"/>
      <c r="H3128" s="15">
        <f t="shared" si="100"/>
        <v>0</v>
      </c>
    </row>
    <row r="3129" spans="2:8" ht="13.5" hidden="1" thickBot="1">
      <c r="B3129" s="50"/>
      <c r="H3129" s="13">
        <f t="shared" si="100"/>
        <v>0</v>
      </c>
    </row>
    <row r="3130" spans="2:8" ht="13.5" hidden="1" thickBot="1">
      <c r="B3130" s="336"/>
      <c r="H3130" s="11"/>
    </row>
    <row r="3131" spans="2:8" ht="13.5" hidden="1" thickBot="1">
      <c r="B3131" s="14" t="e">
        <f>SUM(B1822:B3130)</f>
        <v>#REF!</v>
      </c>
      <c r="H3131" s="11"/>
    </row>
    <row r="3132" spans="2:8" ht="12.75" hidden="1">
      <c r="B3132" s="337"/>
      <c r="H3132" s="11"/>
    </row>
    <row r="3133" spans="1:9" ht="13.5" hidden="1" thickBot="1">
      <c r="A3133" s="3"/>
      <c r="B3133" s="14"/>
      <c r="C3133" s="3"/>
      <c r="D3133" s="3"/>
      <c r="E3133" s="3"/>
      <c r="F3133" s="36"/>
      <c r="G3133" s="36"/>
      <c r="H3133" s="13"/>
      <c r="I3133" s="7"/>
    </row>
    <row r="3134" ht="12.75" hidden="1">
      <c r="B3134" s="50"/>
    </row>
    <row r="3135" spans="2:5" ht="12.75" hidden="1">
      <c r="B3135" s="50">
        <v>0</v>
      </c>
      <c r="C3135" s="1" t="s">
        <v>0</v>
      </c>
      <c r="E3135" s="1" t="s">
        <v>2</v>
      </c>
    </row>
    <row r="3136" spans="2:5" ht="12.75" hidden="1">
      <c r="B3136" s="50">
        <v>0</v>
      </c>
      <c r="C3136" s="1" t="s">
        <v>1</v>
      </c>
      <c r="E3136" s="1" t="s">
        <v>2</v>
      </c>
    </row>
    <row r="3137" ht="12.75" hidden="1">
      <c r="B3137" s="50"/>
    </row>
    <row r="3138" ht="12.75" hidden="1">
      <c r="B3138" s="50"/>
    </row>
    <row r="3139" ht="12.75" hidden="1">
      <c r="B3139" s="50">
        <v>0</v>
      </c>
    </row>
    <row r="3140" ht="12.75" hidden="1">
      <c r="B3140" s="50">
        <v>0</v>
      </c>
    </row>
    <row r="3141" ht="12.75" hidden="1">
      <c r="B3141" s="50">
        <v>0</v>
      </c>
    </row>
    <row r="3142" ht="12.75" hidden="1">
      <c r="B3142" s="50">
        <v>0</v>
      </c>
    </row>
    <row r="3143" ht="12.75" hidden="1">
      <c r="B3143" s="50">
        <v>0</v>
      </c>
    </row>
    <row r="3144" ht="12.75" hidden="1">
      <c r="B3144" s="50">
        <v>0</v>
      </c>
    </row>
    <row r="3145" ht="12.75" hidden="1">
      <c r="B3145" s="50">
        <v>0</v>
      </c>
    </row>
    <row r="3146" ht="12.75" hidden="1">
      <c r="B3146" s="50">
        <v>0</v>
      </c>
    </row>
    <row r="3147" ht="12.75" hidden="1">
      <c r="B3147" s="50">
        <v>0</v>
      </c>
    </row>
    <row r="3148" ht="12.75" hidden="1">
      <c r="B3148" s="50">
        <v>0</v>
      </c>
    </row>
    <row r="3149" ht="12.75" hidden="1">
      <c r="B3149" s="50">
        <v>0</v>
      </c>
    </row>
    <row r="3150" ht="12.75" hidden="1">
      <c r="B3150" s="50">
        <v>0</v>
      </c>
    </row>
    <row r="3151" ht="12.75" hidden="1">
      <c r="B3151" s="50">
        <v>0</v>
      </c>
    </row>
    <row r="3152" ht="12.75" hidden="1">
      <c r="B3152" s="50">
        <v>0</v>
      </c>
    </row>
    <row r="3153" ht="12.75" hidden="1">
      <c r="B3153" s="50"/>
    </row>
    <row r="3154" ht="13.5" hidden="1" thickBot="1">
      <c r="B3154" s="14"/>
    </row>
    <row r="3155" ht="13.5" hidden="1" thickBot="1">
      <c r="B3155" s="338"/>
    </row>
    <row r="3156" ht="12.75">
      <c r="B3156" s="50"/>
    </row>
    <row r="3157" spans="1:13" s="239" customFormat="1" ht="12.75">
      <c r="A3157" s="339"/>
      <c r="B3157" s="340"/>
      <c r="C3157" s="339"/>
      <c r="D3157" s="339"/>
      <c r="E3157" s="339"/>
      <c r="F3157" s="341"/>
      <c r="G3157" s="341"/>
      <c r="H3157" s="297"/>
      <c r="I3157" s="342"/>
      <c r="M3157" s="343"/>
    </row>
    <row r="3158" spans="1:13" s="424" customFormat="1" ht="12.75">
      <c r="A3158" s="420"/>
      <c r="B3158" s="446"/>
      <c r="C3158" s="420"/>
      <c r="D3158" s="286" t="s">
        <v>846</v>
      </c>
      <c r="E3158" s="420"/>
      <c r="F3158" s="423"/>
      <c r="G3158" s="423"/>
      <c r="H3158" s="287"/>
      <c r="I3158" s="447"/>
      <c r="M3158" s="448"/>
    </row>
    <row r="3159" spans="1:11" s="291" customFormat="1" ht="12.75">
      <c r="A3159" s="286" t="s">
        <v>848</v>
      </c>
      <c r="B3159" s="287"/>
      <c r="C3159" s="449"/>
      <c r="D3159" s="286"/>
      <c r="E3159" s="286"/>
      <c r="F3159" s="288"/>
      <c r="G3159" s="288"/>
      <c r="H3159" s="287"/>
      <c r="I3159" s="450"/>
      <c r="K3159" s="451"/>
    </row>
    <row r="3160" spans="1:11" s="291" customFormat="1" ht="12.75">
      <c r="A3160" s="286"/>
      <c r="B3160" s="287"/>
      <c r="C3160" s="286"/>
      <c r="D3160" s="286"/>
      <c r="E3160" s="286" t="s">
        <v>854</v>
      </c>
      <c r="F3160" s="288"/>
      <c r="G3160" s="288"/>
      <c r="H3160" s="287"/>
      <c r="I3160" s="450"/>
      <c r="K3160" s="451"/>
    </row>
    <row r="3161" spans="1:13" s="291" customFormat="1" ht="12.75">
      <c r="A3161" s="286"/>
      <c r="B3161" s="452">
        <v>-655957</v>
      </c>
      <c r="C3161" s="287" t="s">
        <v>849</v>
      </c>
      <c r="D3161" s="286"/>
      <c r="E3161" s="286" t="s">
        <v>855</v>
      </c>
      <c r="F3161" s="288"/>
      <c r="G3161" s="288"/>
      <c r="H3161" s="287">
        <f>H3160-B3161</f>
        <v>655957</v>
      </c>
      <c r="I3161" s="453">
        <v>1000</v>
      </c>
      <c r="K3161" s="454"/>
      <c r="M3161" s="455">
        <f>-B3161/I3161</f>
        <v>655.957</v>
      </c>
    </row>
    <row r="3162" spans="1:13" s="291" customFormat="1" ht="12.75">
      <c r="A3162" s="286"/>
      <c r="B3162" s="287">
        <v>11925</v>
      </c>
      <c r="C3162" s="286" t="s">
        <v>851</v>
      </c>
      <c r="D3162" s="286"/>
      <c r="E3162" s="286"/>
      <c r="F3162" s="288"/>
      <c r="G3162" s="288" t="s">
        <v>215</v>
      </c>
      <c r="H3162" s="287">
        <f>H3161-B3162</f>
        <v>644032</v>
      </c>
      <c r="I3162" s="453">
        <f>+B3162/M3162</f>
        <v>18.178353658536587</v>
      </c>
      <c r="K3162" s="454"/>
      <c r="M3162" s="287">
        <v>656</v>
      </c>
    </row>
    <row r="3163" spans="1:13" s="291" customFormat="1" ht="12.75">
      <c r="A3163" s="286"/>
      <c r="B3163" s="452">
        <f>SUM(B3161:B3162)</f>
        <v>-644032</v>
      </c>
      <c r="C3163" s="449" t="s">
        <v>852</v>
      </c>
      <c r="D3163" s="286"/>
      <c r="E3163" s="286"/>
      <c r="F3163" s="288"/>
      <c r="G3163" s="288" t="s">
        <v>215</v>
      </c>
      <c r="H3163" s="287">
        <v>0</v>
      </c>
      <c r="I3163" s="453">
        <f>B3163/M3163</f>
        <v>-981.7560975609756</v>
      </c>
      <c r="K3163" s="451"/>
      <c r="M3163" s="287">
        <v>656</v>
      </c>
    </row>
    <row r="3164" spans="2:8" ht="12.75" hidden="1">
      <c r="B3164" s="50"/>
      <c r="H3164" s="8">
        <f aca="true" t="shared" si="101" ref="H3164:H3178">H3163-B3164</f>
        <v>0</v>
      </c>
    </row>
    <row r="3165" spans="2:8" ht="12.75" hidden="1">
      <c r="B3165" s="50"/>
      <c r="H3165" s="8">
        <f t="shared" si="101"/>
        <v>0</v>
      </c>
    </row>
    <row r="3166" spans="2:8" ht="12.75" hidden="1">
      <c r="B3166" s="50"/>
      <c r="H3166" s="8">
        <f t="shared" si="101"/>
        <v>0</v>
      </c>
    </row>
    <row r="3167" spans="2:8" ht="12.75" hidden="1">
      <c r="B3167" s="50"/>
      <c r="H3167" s="8">
        <f t="shared" si="101"/>
        <v>0</v>
      </c>
    </row>
    <row r="3168" spans="2:8" ht="12.75" hidden="1">
      <c r="B3168" s="50"/>
      <c r="H3168" s="8">
        <f t="shared" si="101"/>
        <v>0</v>
      </c>
    </row>
    <row r="3169" spans="2:8" ht="12.75" hidden="1">
      <c r="B3169" s="50"/>
      <c r="H3169" s="8">
        <f t="shared" si="101"/>
        <v>0</v>
      </c>
    </row>
    <row r="3170" spans="2:8" ht="12.75" hidden="1">
      <c r="B3170" s="50"/>
      <c r="H3170" s="8">
        <f t="shared" si="101"/>
        <v>0</v>
      </c>
    </row>
    <row r="3171" spans="2:8" ht="12.75" hidden="1">
      <c r="B3171" s="50"/>
      <c r="H3171" s="8">
        <f t="shared" si="101"/>
        <v>0</v>
      </c>
    </row>
    <row r="3172" spans="2:8" ht="12.75" hidden="1">
      <c r="B3172" s="50"/>
      <c r="H3172" s="8">
        <f t="shared" si="101"/>
        <v>0</v>
      </c>
    </row>
    <row r="3173" spans="2:8" ht="12.75" hidden="1">
      <c r="B3173" s="50"/>
      <c r="H3173" s="8">
        <f t="shared" si="101"/>
        <v>0</v>
      </c>
    </row>
    <row r="3174" spans="2:8" ht="12.75" hidden="1">
      <c r="B3174" s="50"/>
      <c r="H3174" s="8">
        <f t="shared" si="101"/>
        <v>0</v>
      </c>
    </row>
    <row r="3175" spans="2:8" ht="12.75" hidden="1">
      <c r="B3175" s="50"/>
      <c r="H3175" s="8">
        <f t="shared" si="101"/>
        <v>0</v>
      </c>
    </row>
    <row r="3176" spans="2:8" ht="12.75" hidden="1">
      <c r="B3176" s="50"/>
      <c r="H3176" s="8">
        <f t="shared" si="101"/>
        <v>0</v>
      </c>
    </row>
    <row r="3177" spans="2:8" ht="12.75" hidden="1">
      <c r="B3177" s="50"/>
      <c r="H3177" s="15">
        <f t="shared" si="101"/>
        <v>0</v>
      </c>
    </row>
    <row r="3178" spans="2:8" ht="13.5" hidden="1" thickBot="1">
      <c r="B3178" s="50"/>
      <c r="H3178" s="13">
        <f t="shared" si="101"/>
        <v>0</v>
      </c>
    </row>
    <row r="3179" spans="2:8" ht="13.5" hidden="1" thickBot="1">
      <c r="B3179" s="336"/>
      <c r="H3179" s="11"/>
    </row>
    <row r="3180" spans="2:8" ht="13.5" hidden="1" thickBot="1">
      <c r="B3180" s="14" t="e">
        <f>SUM(B1871:B3179)</f>
        <v>#REF!</v>
      </c>
      <c r="H3180" s="11"/>
    </row>
    <row r="3181" spans="2:8" ht="12.75" hidden="1">
      <c r="B3181" s="337"/>
      <c r="H3181" s="11"/>
    </row>
    <row r="3182" spans="1:9" ht="13.5" hidden="1" thickBot="1">
      <c r="A3182" s="3"/>
      <c r="B3182" s="14"/>
      <c r="C3182" s="3"/>
      <c r="D3182" s="3"/>
      <c r="E3182" s="3"/>
      <c r="F3182" s="36"/>
      <c r="G3182" s="36"/>
      <c r="H3182" s="13"/>
      <c r="I3182" s="7"/>
    </row>
    <row r="3183" ht="12.75" hidden="1">
      <c r="B3183" s="50"/>
    </row>
    <row r="3184" spans="2:5" ht="12.75" hidden="1">
      <c r="B3184" s="50">
        <v>0</v>
      </c>
      <c r="C3184" s="1" t="s">
        <v>0</v>
      </c>
      <c r="E3184" s="1" t="s">
        <v>2</v>
      </c>
    </row>
    <row r="3185" spans="2:5" ht="12.75" hidden="1">
      <c r="B3185" s="50">
        <v>0</v>
      </c>
      <c r="C3185" s="1" t="s">
        <v>1</v>
      </c>
      <c r="E3185" s="1" t="s">
        <v>2</v>
      </c>
    </row>
    <row r="3186" ht="12.75" hidden="1">
      <c r="B3186" s="50"/>
    </row>
    <row r="3187" ht="12.75" hidden="1">
      <c r="B3187" s="50"/>
    </row>
    <row r="3188" ht="12.75" hidden="1">
      <c r="B3188" s="50">
        <v>0</v>
      </c>
    </row>
    <row r="3189" ht="12.75" hidden="1">
      <c r="B3189" s="50">
        <v>0</v>
      </c>
    </row>
    <row r="3190" ht="12.75" hidden="1">
      <c r="B3190" s="50">
        <v>0</v>
      </c>
    </row>
    <row r="3191" ht="12.75" hidden="1">
      <c r="B3191" s="50">
        <v>0</v>
      </c>
    </row>
    <row r="3192" ht="12.75" hidden="1">
      <c r="B3192" s="50">
        <v>0</v>
      </c>
    </row>
    <row r="3193" ht="12.75" hidden="1">
      <c r="B3193" s="50">
        <v>0</v>
      </c>
    </row>
    <row r="3194" ht="12.75" hidden="1">
      <c r="B3194" s="50">
        <v>0</v>
      </c>
    </row>
    <row r="3195" ht="12.75" hidden="1">
      <c r="B3195" s="50">
        <v>0</v>
      </c>
    </row>
    <row r="3196" ht="12.75" hidden="1">
      <c r="B3196" s="50">
        <v>0</v>
      </c>
    </row>
    <row r="3197" ht="12.75" hidden="1">
      <c r="B3197" s="50">
        <v>0</v>
      </c>
    </row>
    <row r="3198" ht="12.75" hidden="1">
      <c r="B3198" s="50">
        <v>0</v>
      </c>
    </row>
    <row r="3199" ht="12.75" hidden="1">
      <c r="B3199" s="50">
        <v>0</v>
      </c>
    </row>
    <row r="3200" ht="12.75" hidden="1">
      <c r="B3200" s="50">
        <v>0</v>
      </c>
    </row>
    <row r="3201" ht="12.75" hidden="1">
      <c r="B3201" s="50">
        <v>0</v>
      </c>
    </row>
    <row r="3202" ht="12.75" hidden="1">
      <c r="B3202" s="50"/>
    </row>
    <row r="3203" ht="13.5" hidden="1" thickBot="1">
      <c r="B3203" s="14"/>
    </row>
    <row r="3204" ht="13.5" hidden="1" thickBot="1">
      <c r="B3204" s="338"/>
    </row>
    <row r="3205" ht="12.75">
      <c r="B3205" s="50"/>
    </row>
    <row r="3206" spans="2:13" ht="12.75" hidden="1">
      <c r="B3206" s="50"/>
      <c r="H3206" s="8">
        <f>H1426-B3206</f>
        <v>0</v>
      </c>
      <c r="I3206" s="30">
        <f>+B3206/M3206</f>
        <v>0</v>
      </c>
      <c r="M3206" s="2">
        <v>500</v>
      </c>
    </row>
    <row r="3207" spans="3:13" ht="12.75" hidden="1">
      <c r="C3207" s="20"/>
      <c r="D3207" s="20"/>
      <c r="F3207" s="54"/>
      <c r="H3207" s="8">
        <f>H1053-B3207</f>
        <v>0</v>
      </c>
      <c r="I3207" s="30">
        <f>+B3207/M3207</f>
        <v>0</v>
      </c>
      <c r="M3207" s="2">
        <v>470</v>
      </c>
    </row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/>
    <row r="3218" ht="12.75"/>
    <row r="3219" ht="12.75"/>
    <row r="3220" ht="12.75"/>
    <row r="3221" ht="12.75"/>
    <row r="322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2011-02-10T14:13:52Z</dcterms:modified>
  <cp:category/>
  <cp:version/>
  <cp:contentType/>
  <cp:contentStatus/>
</cp:coreProperties>
</file>