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Dec. 2012-Summary" sheetId="1" r:id="rId1"/>
    <sheet name="Dec. 2012-Detailed" sheetId="2" r:id="rId2"/>
  </sheets>
  <definedNames>
    <definedName name="_xlnm.Print_Titles" localSheetId="1">'Dec. 2012-Detailed'!$1:$4</definedName>
    <definedName name="_xlnm.Print_Titles" localSheetId="0">'Dec. 2012-Summary'!$1:$4</definedName>
  </definedNames>
  <calcPr fullCalcOnLoad="1"/>
</workbook>
</file>

<file path=xl/comments2.xml><?xml version="1.0" encoding="utf-8"?>
<comments xmlns="http://schemas.openxmlformats.org/spreadsheetml/2006/main">
  <authors>
    <author>Sone</author>
    <author>LAGA</author>
    <author>SIRRI</author>
    <author>ket</author>
    <author>AIME</author>
    <author>RELINDIS</author>
    <author>Alain</author>
    <author>Aim?</author>
    <author>pc</author>
    <author>user</author>
    <author>Born Free User</author>
    <author>ERIC</author>
    <author>CHUCK</author>
  </authors>
  <commentList>
    <comment ref="C1985" authorId="0">
      <text>
        <r>
          <rPr>
            <b/>
            <sz val="9"/>
            <rFont val="Tahoma"/>
            <family val="2"/>
          </rPr>
          <t>x20 copies of LAGA Manual, 10 in French and 10 in English at 19100 Frs. Per copy</t>
        </r>
        <r>
          <rPr>
            <sz val="9"/>
            <rFont val="Tahoma"/>
            <family val="2"/>
          </rPr>
          <t xml:space="preserve">
19100x20= 382,000 fcfa</t>
        </r>
      </text>
    </comment>
    <comment ref="C1092" authorId="0">
      <text>
        <r>
          <rPr>
            <b/>
            <sz val="9"/>
            <rFont val="Tahoma"/>
            <family val="2"/>
          </rPr>
          <t xml:space="preserve">To Obiang Francis - MINFOF for arrest operation of female dealer in gorilla parts in Mvog Ada - Yaounde </t>
        </r>
        <r>
          <rPr>
            <sz val="9"/>
            <rFont val="Tahoma"/>
            <family val="2"/>
          </rPr>
          <t xml:space="preserve">
</t>
        </r>
      </text>
    </comment>
    <comment ref="C1093" authorId="0">
      <text>
        <r>
          <rPr>
            <b/>
            <sz val="9"/>
            <rFont val="Tahoma"/>
            <family val="2"/>
          </rPr>
          <t xml:space="preserve">To GPX Elangwe Peter for arrest operation of female dealer in gorilla parts in Mvog Ada - Yaounde </t>
        </r>
        <r>
          <rPr>
            <sz val="9"/>
            <rFont val="Tahoma"/>
            <family val="2"/>
          </rPr>
          <t xml:space="preserve">
</t>
        </r>
      </text>
    </comment>
    <comment ref="C1094" authorId="0">
      <text>
        <r>
          <rPr>
            <b/>
            <sz val="9"/>
            <rFont val="Tahoma"/>
            <family val="2"/>
          </rPr>
          <t xml:space="preserve">To IP2 Onanafor arrest operation of female dealer in gorilla parts in Mvog Ada - Yaounde </t>
        </r>
        <r>
          <rPr>
            <sz val="9"/>
            <rFont val="Tahoma"/>
            <family val="2"/>
          </rPr>
          <t xml:space="preserve">
</t>
        </r>
      </text>
    </comment>
    <comment ref="C1095" authorId="0">
      <text>
        <r>
          <rPr>
            <b/>
            <sz val="9"/>
            <rFont val="Tahoma"/>
            <family val="2"/>
          </rPr>
          <t xml:space="preserve">To IP2 Atango Israel for arrest operation of female dealer in gorilla parts in Mvog Ada - Yaounde </t>
        </r>
        <r>
          <rPr>
            <sz val="9"/>
            <rFont val="Tahoma"/>
            <family val="2"/>
          </rPr>
          <t xml:space="preserve">
</t>
        </r>
      </text>
    </comment>
    <comment ref="C1096" authorId="0">
      <text>
        <r>
          <rPr>
            <b/>
            <sz val="9"/>
            <rFont val="Tahoma"/>
            <family val="2"/>
          </rPr>
          <t xml:space="preserve">ToIP Njongho Denis for arrest operation of female dealer in gorilla parts in Mvog Ada - Yaounde </t>
        </r>
        <r>
          <rPr>
            <sz val="9"/>
            <rFont val="Tahoma"/>
            <family val="2"/>
          </rPr>
          <t xml:space="preserve">
</t>
        </r>
      </text>
    </comment>
    <comment ref="C1097" authorId="1">
      <text>
        <r>
          <rPr>
            <b/>
            <sz val="8"/>
            <rFont val="Tahoma"/>
            <family val="0"/>
          </rPr>
          <t>I43: Bonus for succesful operations in Yaound.
NB
a promise was made that every body who made an operations in Dec. will be motivated with 100,000 fcfa.</t>
        </r>
        <r>
          <rPr>
            <sz val="8"/>
            <rFont val="Tahoma"/>
            <family val="0"/>
          </rPr>
          <t xml:space="preserve">
</t>
        </r>
      </text>
    </comment>
    <comment ref="C1114" authorId="2">
      <text>
        <r>
          <rPr>
            <b/>
            <sz val="8"/>
            <rFont val="Tahoma"/>
            <family val="0"/>
          </rPr>
          <t>i45:</t>
        </r>
        <r>
          <rPr>
            <sz val="8"/>
            <rFont val="Tahoma"/>
            <family val="0"/>
          </rPr>
          <t xml:space="preserve">
hired car during operation</t>
        </r>
      </text>
    </comment>
    <comment ref="C1126" authorId="1">
      <text>
        <r>
          <rPr>
            <b/>
            <sz val="8"/>
            <rFont val="Tahoma"/>
            <family val="0"/>
          </rPr>
          <t>Arrey: informer fees to CD for giving information that lead to successful operation.</t>
        </r>
        <r>
          <rPr>
            <sz val="8"/>
            <rFont val="Tahoma"/>
            <family val="0"/>
          </rPr>
          <t xml:space="preserve">
</t>
        </r>
      </text>
    </comment>
    <comment ref="C1143" authorId="2">
      <text>
        <r>
          <rPr>
            <b/>
            <sz val="8"/>
            <rFont val="Tahoma"/>
            <family val="0"/>
          </rPr>
          <t>i43: hired car from meyomessala to Messaic And back for operation</t>
        </r>
        <r>
          <rPr>
            <sz val="8"/>
            <rFont val="Tahoma"/>
            <family val="0"/>
          </rPr>
          <t xml:space="preserve">
</t>
        </r>
      </text>
    </comment>
    <comment ref="C1177" authorId="2">
      <text>
        <r>
          <rPr>
            <b/>
            <sz val="8"/>
            <rFont val="Tahoma"/>
            <family val="0"/>
          </rPr>
          <t>I45: For 1st element</t>
        </r>
        <r>
          <rPr>
            <sz val="8"/>
            <rFont val="Tahoma"/>
            <family val="0"/>
          </rPr>
          <t xml:space="preserve">
</t>
        </r>
      </text>
    </comment>
    <comment ref="C1178" authorId="2">
      <text>
        <r>
          <rPr>
            <b/>
            <sz val="8"/>
            <rFont val="Tahoma"/>
            <family val="0"/>
          </rPr>
          <t>I45: For 2nd  element</t>
        </r>
        <r>
          <rPr>
            <sz val="8"/>
            <rFont val="Tahoma"/>
            <family val="0"/>
          </rPr>
          <t xml:space="preserve">
</t>
        </r>
      </text>
    </comment>
    <comment ref="C1179" authorId="2">
      <text>
        <r>
          <rPr>
            <b/>
            <sz val="8"/>
            <rFont val="Tahoma"/>
            <family val="0"/>
          </rPr>
          <t>I45: For 3rd element</t>
        </r>
        <r>
          <rPr>
            <sz val="8"/>
            <rFont val="Tahoma"/>
            <family val="0"/>
          </rPr>
          <t xml:space="preserve">
</t>
        </r>
      </text>
    </comment>
    <comment ref="C1180" authorId="2">
      <text>
        <r>
          <rPr>
            <b/>
            <sz val="8"/>
            <rFont val="Tahoma"/>
            <family val="0"/>
          </rPr>
          <t>I45: hired car with elements</t>
        </r>
        <r>
          <rPr>
            <sz val="8"/>
            <rFont val="Tahoma"/>
            <family val="0"/>
          </rPr>
          <t xml:space="preserve">
</t>
        </r>
      </text>
    </comment>
    <comment ref="C1181" authorId="2">
      <text>
        <r>
          <rPr>
            <b/>
            <sz val="8"/>
            <rFont val="Tahoma"/>
            <family val="0"/>
          </rPr>
          <t>I45: hired car with elements</t>
        </r>
        <r>
          <rPr>
            <sz val="8"/>
            <rFont val="Tahoma"/>
            <family val="0"/>
          </rPr>
          <t xml:space="preserve">
</t>
        </r>
      </text>
    </comment>
    <comment ref="C1185" authorId="2">
      <text>
        <r>
          <rPr>
            <b/>
            <sz val="8"/>
            <rFont val="Tahoma"/>
            <family val="0"/>
          </rPr>
          <t>I45: For 1st element</t>
        </r>
        <r>
          <rPr>
            <sz val="8"/>
            <rFont val="Tahoma"/>
            <family val="0"/>
          </rPr>
          <t xml:space="preserve">
</t>
        </r>
      </text>
    </comment>
    <comment ref="C1186" authorId="2">
      <text>
        <r>
          <rPr>
            <b/>
            <sz val="8"/>
            <rFont val="Tahoma"/>
            <family val="0"/>
          </rPr>
          <t>I45: For 2nd  element</t>
        </r>
        <r>
          <rPr>
            <sz val="8"/>
            <rFont val="Tahoma"/>
            <family val="0"/>
          </rPr>
          <t xml:space="preserve">
</t>
        </r>
      </text>
    </comment>
    <comment ref="C1187" authorId="2">
      <text>
        <r>
          <rPr>
            <b/>
            <sz val="8"/>
            <rFont val="Tahoma"/>
            <family val="0"/>
          </rPr>
          <t>I45: For 3rd element</t>
        </r>
        <r>
          <rPr>
            <sz val="8"/>
            <rFont val="Tahoma"/>
            <family val="0"/>
          </rPr>
          <t xml:space="preserve">
</t>
        </r>
      </text>
    </comment>
    <comment ref="C1191" authorId="2">
      <text>
        <r>
          <rPr>
            <b/>
            <sz val="8"/>
            <rFont val="Tahoma"/>
            <family val="0"/>
          </rPr>
          <t>I45: For 1st element</t>
        </r>
        <r>
          <rPr>
            <sz val="8"/>
            <rFont val="Tahoma"/>
            <family val="0"/>
          </rPr>
          <t xml:space="preserve">
</t>
        </r>
      </text>
    </comment>
    <comment ref="C1192" authorId="2">
      <text>
        <r>
          <rPr>
            <b/>
            <sz val="8"/>
            <rFont val="Tahoma"/>
            <family val="0"/>
          </rPr>
          <t>I45: For 2nd  element</t>
        </r>
        <r>
          <rPr>
            <sz val="8"/>
            <rFont val="Tahoma"/>
            <family val="0"/>
          </rPr>
          <t xml:space="preserve">
</t>
        </r>
      </text>
    </comment>
    <comment ref="C1193" authorId="2">
      <text>
        <r>
          <rPr>
            <b/>
            <sz val="8"/>
            <rFont val="Tahoma"/>
            <family val="0"/>
          </rPr>
          <t>I45: For 3rd element</t>
        </r>
        <r>
          <rPr>
            <sz val="8"/>
            <rFont val="Tahoma"/>
            <family val="0"/>
          </rPr>
          <t xml:space="preserve">
</t>
        </r>
      </text>
    </comment>
    <comment ref="C1194" authorId="2">
      <text>
        <r>
          <rPr>
            <b/>
            <sz val="8"/>
            <rFont val="Tahoma"/>
            <family val="0"/>
          </rPr>
          <t>I45: For 1st element</t>
        </r>
        <r>
          <rPr>
            <sz val="8"/>
            <rFont val="Tahoma"/>
            <family val="0"/>
          </rPr>
          <t xml:space="preserve">
</t>
        </r>
      </text>
    </comment>
    <comment ref="C1195" authorId="2">
      <text>
        <r>
          <rPr>
            <b/>
            <sz val="8"/>
            <rFont val="Tahoma"/>
            <family val="0"/>
          </rPr>
          <t>I45: For 2nd  element</t>
        </r>
        <r>
          <rPr>
            <sz val="8"/>
            <rFont val="Tahoma"/>
            <family val="0"/>
          </rPr>
          <t xml:space="preserve">
</t>
        </r>
      </text>
    </comment>
    <comment ref="C1196" authorId="2">
      <text>
        <r>
          <rPr>
            <b/>
            <sz val="8"/>
            <rFont val="Tahoma"/>
            <family val="0"/>
          </rPr>
          <t>I45: For 3rd element</t>
        </r>
        <r>
          <rPr>
            <sz val="8"/>
            <rFont val="Tahoma"/>
            <family val="0"/>
          </rPr>
          <t xml:space="preserve">
</t>
        </r>
      </text>
    </comment>
    <comment ref="C1200" authorId="2">
      <text>
        <r>
          <rPr>
            <b/>
            <sz val="8"/>
            <rFont val="Tahoma"/>
            <family val="0"/>
          </rPr>
          <t>I45: bonus to IP2 wanyuy for participating in the gorrila skin operations in befang.</t>
        </r>
      </text>
    </comment>
    <comment ref="C1157" authorId="3">
      <text>
        <r>
          <rPr>
            <b/>
            <sz val="9"/>
            <rFont val="Tahoma"/>
            <family val="2"/>
          </rPr>
          <t>Ekane:External assistance to excot the dealer from brigade to court</t>
        </r>
        <r>
          <rPr>
            <sz val="9"/>
            <rFont val="Tahoma"/>
            <family val="2"/>
          </rPr>
          <t xml:space="preserve">
</t>
        </r>
      </text>
    </comment>
    <comment ref="C1158" authorId="3">
      <text>
        <r>
          <rPr>
            <b/>
            <sz val="9"/>
            <rFont val="Tahoma"/>
            <family val="2"/>
          </rPr>
          <t>Ekane:External assistance to excot the dealer from brigade to court because his custody was extended by the senior state counsel</t>
        </r>
        <r>
          <rPr>
            <sz val="9"/>
            <rFont val="Tahoma"/>
            <family val="2"/>
          </rPr>
          <t xml:space="preserve">
</t>
        </r>
      </text>
    </comment>
    <comment ref="C1159" authorId="3">
      <text>
        <r>
          <rPr>
            <b/>
            <sz val="9"/>
            <rFont val="Tahoma"/>
            <family val="2"/>
          </rPr>
          <t>Ekane: external assistant to excot the dealer from meyomessala to sangmelima</t>
        </r>
        <r>
          <rPr>
            <sz val="9"/>
            <rFont val="Tahoma"/>
            <family val="2"/>
          </rPr>
          <t xml:space="preserve">
</t>
        </r>
      </text>
    </comment>
    <comment ref="C1160" authorId="3">
      <text>
        <r>
          <rPr>
            <b/>
            <sz val="9"/>
            <rFont val="Tahoma"/>
            <family val="2"/>
          </rPr>
          <t>Ekane: external assistant to excot the dealer from meyomessala to sangmelima</t>
        </r>
        <r>
          <rPr>
            <sz val="9"/>
            <rFont val="Tahoma"/>
            <family val="2"/>
          </rPr>
          <t xml:space="preserve">
</t>
        </r>
      </text>
    </comment>
    <comment ref="C1211" authorId="1">
      <text>
        <r>
          <rPr>
            <b/>
            <sz val="8"/>
            <rFont val="Tahoma"/>
            <family val="0"/>
          </rPr>
          <t xml:space="preserve">I45: Befang </t>
        </r>
        <r>
          <rPr>
            <sz val="8"/>
            <rFont val="Tahoma"/>
            <family val="0"/>
          </rPr>
          <t xml:space="preserve">
operation bonus</t>
        </r>
      </text>
    </comment>
    <comment ref="C1221" authorId="1">
      <text>
        <r>
          <rPr>
            <b/>
            <sz val="8"/>
            <rFont val="Tahoma"/>
            <family val="0"/>
          </rPr>
          <t>Alain: yaounde operations.</t>
        </r>
        <r>
          <rPr>
            <sz val="8"/>
            <rFont val="Tahoma"/>
            <family val="0"/>
          </rPr>
          <t xml:space="preserve">
</t>
        </r>
      </text>
    </comment>
    <comment ref="C1227" authorId="1">
      <text>
        <r>
          <rPr>
            <b/>
            <sz val="8"/>
            <rFont val="Tahoma"/>
            <family val="0"/>
          </rPr>
          <t>alain: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1253" authorId="1">
      <text>
        <r>
          <rPr>
            <b/>
            <sz val="8"/>
            <rFont val="Tahoma"/>
            <family val="0"/>
          </rPr>
          <t>Aime: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1283" authorId="1">
      <text>
        <r>
          <rPr>
            <b/>
            <sz val="8"/>
            <rFont val="Tahoma"/>
            <family val="0"/>
          </rPr>
          <t>djimi: follow up djoum case.</t>
        </r>
        <r>
          <rPr>
            <sz val="8"/>
            <rFont val="Tahoma"/>
            <family val="0"/>
          </rPr>
          <t xml:space="preserve">
</t>
        </r>
      </text>
    </comment>
    <comment ref="C1284" authorId="1">
      <text>
        <r>
          <rPr>
            <b/>
            <sz val="8"/>
            <rFont val="Tahoma"/>
            <family val="0"/>
          </rPr>
          <t>M.Djimi: follow up meyomesala operations.</t>
        </r>
        <r>
          <rPr>
            <sz val="8"/>
            <rFont val="Tahoma"/>
            <family val="0"/>
          </rPr>
          <t xml:space="preserve">
</t>
        </r>
      </text>
    </comment>
    <comment ref="C1285" authorId="1">
      <text>
        <r>
          <rPr>
            <b/>
            <sz val="8"/>
            <rFont val="Tahoma"/>
            <family val="0"/>
          </rPr>
          <t>M.tchegue: follow up bamenda operations</t>
        </r>
        <r>
          <rPr>
            <sz val="8"/>
            <rFont val="Tahoma"/>
            <family val="0"/>
          </rPr>
          <t xml:space="preserve">
</t>
        </r>
      </text>
    </comment>
    <comment ref="C1291" authorId="4">
      <text>
        <r>
          <rPr>
            <b/>
            <sz val="9"/>
            <rFont val="Tahoma"/>
            <family val="2"/>
          </rPr>
          <t xml:space="preserve">Aimé: Fuelling the car of MINFOF for the transport fare from BAfoussam to Bangangte for the case of Nji Die Donne and Atchoumou Prosper </t>
        </r>
        <r>
          <rPr>
            <sz val="9"/>
            <rFont val="Tahoma"/>
            <family val="2"/>
          </rPr>
          <t xml:space="preserve">
</t>
        </r>
      </text>
    </comment>
    <comment ref="C1292" authorId="4">
      <text>
        <r>
          <rPr>
            <b/>
            <sz val="9"/>
            <rFont val="Tahoma"/>
            <family val="2"/>
          </rPr>
          <t>AIME: took clando</t>
        </r>
        <r>
          <rPr>
            <sz val="9"/>
            <rFont val="Tahoma"/>
            <family val="2"/>
          </rPr>
          <t xml:space="preserve">
</t>
        </r>
      </text>
    </comment>
    <comment ref="C1293" authorId="4">
      <text>
        <r>
          <rPr>
            <b/>
            <sz val="9"/>
            <rFont val="Tahoma"/>
            <family val="2"/>
          </rPr>
          <t>AIME: took clando</t>
        </r>
        <r>
          <rPr>
            <sz val="9"/>
            <rFont val="Tahoma"/>
            <family val="2"/>
          </rPr>
          <t xml:space="preserve">
</t>
        </r>
      </text>
    </comment>
    <comment ref="C1294" authorId="4">
      <text>
        <r>
          <rPr>
            <b/>
            <sz val="9"/>
            <rFont val="Tahoma"/>
            <family val="2"/>
          </rPr>
          <t>AIME: took clando</t>
        </r>
        <r>
          <rPr>
            <sz val="9"/>
            <rFont val="Tahoma"/>
            <family val="2"/>
          </rPr>
          <t xml:space="preserve">
</t>
        </r>
      </text>
    </comment>
    <comment ref="C1295" authorId="5">
      <text>
        <r>
          <rPr>
            <b/>
            <sz val="9"/>
            <rFont val="Tahoma"/>
            <family val="2"/>
          </rPr>
          <t>Aimé:Fuelling the car of MINFOF for the transport fare from Mbouda to Dschang for the case of Doumbou Celestine</t>
        </r>
        <r>
          <rPr>
            <sz val="9"/>
            <rFont val="Tahoma"/>
            <family val="2"/>
          </rPr>
          <t xml:space="preserve">
</t>
        </r>
      </text>
    </comment>
    <comment ref="C1301" authorId="4">
      <text>
        <r>
          <rPr>
            <b/>
            <sz val="9"/>
            <rFont val="Tahoma"/>
            <family val="2"/>
          </rPr>
          <t>Aime: increase in inter city transport due to December period. Informed Arrey</t>
        </r>
        <r>
          <rPr>
            <sz val="9"/>
            <rFont val="Tahoma"/>
            <family val="2"/>
          </rPr>
          <t xml:space="preserve">
</t>
        </r>
      </text>
    </comment>
    <comment ref="C1302" authorId="4">
      <text>
        <r>
          <rPr>
            <b/>
            <sz val="9"/>
            <rFont val="Tahoma"/>
            <family val="2"/>
          </rPr>
          <t>AIME: took clando</t>
        </r>
        <r>
          <rPr>
            <sz val="9"/>
            <rFont val="Tahoma"/>
            <family val="2"/>
          </rPr>
          <t xml:space="preserve">
</t>
        </r>
      </text>
    </comment>
    <comment ref="C1303" authorId="4">
      <text>
        <r>
          <rPr>
            <b/>
            <sz val="9"/>
            <rFont val="Tahoma"/>
            <family val="2"/>
          </rPr>
          <t>AIME:took clando</t>
        </r>
        <r>
          <rPr>
            <sz val="9"/>
            <rFont val="Tahoma"/>
            <family val="2"/>
          </rPr>
          <t xml:space="preserve">
</t>
        </r>
      </text>
    </comment>
    <comment ref="C1304" authorId="3">
      <text>
        <r>
          <rPr>
            <b/>
            <sz val="9"/>
            <rFont val="Tahoma"/>
            <family val="2"/>
          </rPr>
          <t>Aime: increase in inter city transport due to December period. Informed Arrey</t>
        </r>
        <r>
          <rPr>
            <sz val="9"/>
            <rFont val="Tahoma"/>
            <family val="2"/>
          </rPr>
          <t xml:space="preserve">
</t>
        </r>
      </text>
    </comment>
    <comment ref="C1311" authorId="4">
      <text>
        <r>
          <rPr>
            <b/>
            <sz val="9"/>
            <rFont val="Tahoma"/>
            <family val="2"/>
          </rPr>
          <t xml:space="preserve">Alain: Fuelling the car of MINFOF for the transport fare from Bafoussam to Bangangte for the case of Njie Die Donne and Atchoumou Prosper </t>
        </r>
        <r>
          <rPr>
            <sz val="9"/>
            <rFont val="Tahoma"/>
            <family val="2"/>
          </rPr>
          <t xml:space="preserve">
</t>
        </r>
      </text>
    </comment>
    <comment ref="C1316" authorId="6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I took Prestige bus because all normal were already full. Ofir informed</t>
        </r>
      </text>
    </comment>
    <comment ref="C1328" authorId="3">
      <text>
        <r>
          <rPr>
            <b/>
            <sz val="9"/>
            <rFont val="Tahoma"/>
            <family val="2"/>
          </rPr>
          <t>Ekane:increase in inter city transport due to December period. informed Arrey</t>
        </r>
        <r>
          <rPr>
            <sz val="9"/>
            <rFont val="Tahoma"/>
            <family val="2"/>
          </rPr>
          <t xml:space="preserve">
</t>
        </r>
      </text>
    </comment>
    <comment ref="C1329" authorId="3">
      <text>
        <r>
          <rPr>
            <b/>
            <sz val="9"/>
            <rFont val="Tahoma"/>
            <family val="2"/>
          </rPr>
          <t>Ekane:increase in inter city transport due to December period. informed Arrey</t>
        </r>
        <r>
          <rPr>
            <sz val="9"/>
            <rFont val="Tahoma"/>
            <family val="2"/>
          </rPr>
          <t xml:space="preserve">
</t>
        </r>
      </text>
    </comment>
    <comment ref="C1330" authorId="3">
      <text>
        <r>
          <rPr>
            <b/>
            <sz val="9"/>
            <rFont val="Tahoma"/>
            <family val="2"/>
          </rPr>
          <t>Ekane:took clando,</t>
        </r>
        <r>
          <rPr>
            <sz val="9"/>
            <rFont val="Tahoma"/>
            <family val="2"/>
          </rPr>
          <t xml:space="preserve">
</t>
        </r>
      </text>
    </comment>
    <comment ref="C1331" authorId="3">
      <text>
        <r>
          <rPr>
            <b/>
            <sz val="9"/>
            <rFont val="Tahoma"/>
            <family val="2"/>
          </rPr>
          <t>Ekane:Hire car from Meyomessala to sangmelima to escort the deale</t>
        </r>
        <r>
          <rPr>
            <sz val="9"/>
            <rFont val="Tahoma"/>
            <family val="2"/>
          </rPr>
          <t xml:space="preserve">r </t>
        </r>
        <r>
          <rPr>
            <b/>
            <sz val="9"/>
            <rFont val="Tahoma"/>
            <family val="2"/>
          </rPr>
          <t>in court</t>
        </r>
        <r>
          <rPr>
            <sz val="9"/>
            <rFont val="Tahoma"/>
            <family val="2"/>
          </rPr>
          <t xml:space="preserve">
</t>
        </r>
      </text>
    </comment>
    <comment ref="C1332" authorId="3">
      <text>
        <r>
          <rPr>
            <b/>
            <sz val="9"/>
            <rFont val="Tahoma"/>
            <family val="2"/>
          </rPr>
          <t>Ekane:transport for element from sangmelima back to meyomessala,took clando</t>
        </r>
        <r>
          <rPr>
            <sz val="9"/>
            <rFont val="Tahoma"/>
            <family val="2"/>
          </rPr>
          <t xml:space="preserve">
</t>
        </r>
      </text>
    </comment>
    <comment ref="C1333" authorId="3">
      <text>
        <r>
          <rPr>
            <b/>
            <sz val="9"/>
            <rFont val="Tahoma"/>
            <family val="2"/>
          </rPr>
          <t>Ekane:transport for element from sangmelima back to meyomessala,took clando</t>
        </r>
        <r>
          <rPr>
            <sz val="9"/>
            <rFont val="Tahoma"/>
            <family val="2"/>
          </rPr>
          <t xml:space="preserve">
</t>
        </r>
      </text>
    </comment>
    <comment ref="C1334" authorId="3">
      <text>
        <r>
          <rPr>
            <b/>
            <sz val="9"/>
            <rFont val="Tahoma"/>
            <family val="2"/>
          </rPr>
          <t>Ekane:transport for MINFOF from sangmelima back to meyomessala,took clando</t>
        </r>
        <r>
          <rPr>
            <sz val="9"/>
            <rFont val="Tahoma"/>
            <family val="2"/>
          </rPr>
          <t xml:space="preserve">
</t>
        </r>
      </text>
    </comment>
    <comment ref="C1336" authorId="3">
      <text>
        <r>
          <rPr>
            <b/>
            <sz val="9"/>
            <rFont val="Tahoma"/>
            <family val="2"/>
          </rPr>
          <t>Ekane:Paid an empty sit remaining  to move fast and meet the hearing. Inform Ofir</t>
        </r>
        <r>
          <rPr>
            <sz val="9"/>
            <rFont val="Tahoma"/>
            <family val="2"/>
          </rPr>
          <t xml:space="preserve">
</t>
        </r>
      </text>
    </comment>
    <comment ref="C1337" authorId="3">
      <text>
        <r>
          <rPr>
            <b/>
            <sz val="9"/>
            <rFont val="Tahoma"/>
            <family val="2"/>
          </rPr>
          <t>Ekane:Paid an empty sit remaining  to move fast and meet the hearing. Inform Ofir</t>
        </r>
        <r>
          <rPr>
            <sz val="9"/>
            <rFont val="Tahoma"/>
            <family val="2"/>
          </rPr>
          <t xml:space="preserve">
</t>
        </r>
      </text>
    </comment>
    <comment ref="C1339" authorId="3">
      <text>
        <r>
          <rPr>
            <b/>
            <sz val="9"/>
            <rFont val="Tahoma"/>
            <family val="2"/>
          </rPr>
          <t>Ekane:increase in inter city  transport due to December period.</t>
        </r>
        <r>
          <rPr>
            <sz val="9"/>
            <rFont val="Tahoma"/>
            <family val="2"/>
          </rPr>
          <t xml:space="preserve">
</t>
        </r>
      </text>
    </comment>
    <comment ref="C1356" authorId="4">
      <text>
        <r>
          <rPr>
            <b/>
            <sz val="9"/>
            <rFont val="Tahoma"/>
            <family val="2"/>
          </rPr>
          <t>AIME:Special taxi from the printing house to office with the legal book</t>
        </r>
        <r>
          <rPr>
            <sz val="9"/>
            <rFont val="Tahoma"/>
            <family val="2"/>
          </rPr>
          <t xml:space="preserve">
</t>
        </r>
      </text>
    </comment>
    <comment ref="C1362" authorId="4">
      <text>
        <r>
          <rPr>
            <b/>
            <sz val="9"/>
            <rFont val="Tahoma"/>
            <family val="2"/>
          </rPr>
          <t>AIME: In Yaounde local transport from house to the court for the case of Bingono</t>
        </r>
        <r>
          <rPr>
            <sz val="9"/>
            <rFont val="Tahoma"/>
            <family val="2"/>
          </rPr>
          <t xml:space="preserve">
</t>
        </r>
      </text>
    </comment>
    <comment ref="C1363" authorId="4">
      <text>
        <r>
          <rPr>
            <b/>
            <sz val="9"/>
            <rFont val="Tahoma"/>
            <family val="2"/>
          </rPr>
          <t>AIME:Home-office 500, office-MINFOF 200, MINFOF-Exp union 200, Exp Union-Office 200, Office-Home 500, Home-Mvan 500, Local transport arrive in Sangmelima 500</t>
        </r>
        <r>
          <rPr>
            <sz val="9"/>
            <rFont val="Tahoma"/>
            <family val="2"/>
          </rPr>
          <t xml:space="preserve">
</t>
        </r>
      </text>
    </comment>
    <comment ref="C1370" authorId="6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to transport materials from hotel to conference venue</t>
        </r>
      </text>
    </comment>
    <comment ref="C1376" authorId="6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meeting with Me Djimi to prepare Minfof vs Sama hearing</t>
        </r>
      </text>
    </comment>
    <comment ref="C1388" authorId="3">
      <text>
        <r>
          <rPr>
            <b/>
            <sz val="9"/>
            <rFont val="Tahoma"/>
            <family val="2"/>
          </rPr>
          <t>Ekane:home to mvogada for operation=400,mvogada to Nkondongo=200,police station to cradat to print PV=400,Cradat to mendong to collect camera from Aime=300,mendong to home=200</t>
        </r>
        <r>
          <rPr>
            <sz val="9"/>
            <rFont val="Tahoma"/>
            <family val="2"/>
          </rPr>
          <t xml:space="preserve">
</t>
        </r>
      </text>
    </comment>
    <comment ref="C1432" authorId="3">
      <text>
        <r>
          <rPr>
            <b/>
            <sz val="9"/>
            <rFont val="Tahoma"/>
            <family val="2"/>
          </rPr>
          <t>Ekane:Reciept don't have letter head nor stamp. Inform Arrey and Ofir</t>
        </r>
        <r>
          <rPr>
            <sz val="9"/>
            <rFont val="Tahoma"/>
            <family val="2"/>
          </rPr>
          <t xml:space="preserve">
</t>
        </r>
      </text>
    </comment>
    <comment ref="C1444" authorId="7">
      <text>
        <r>
          <rPr>
            <b/>
            <sz val="9"/>
            <rFont val="Tahoma"/>
            <family val="2"/>
          </rPr>
          <t>Aimé: Mineral water at Mamfe</t>
        </r>
        <r>
          <rPr>
            <sz val="9"/>
            <rFont val="Tahoma"/>
            <family val="2"/>
          </rPr>
          <t xml:space="preserve">
</t>
        </r>
      </text>
    </comment>
    <comment ref="C1446" authorId="7">
      <text>
        <r>
          <rPr>
            <b/>
            <sz val="9"/>
            <rFont val="Tahoma"/>
            <family val="2"/>
          </rPr>
          <t>Aimé: Mineral water at Mamfe</t>
        </r>
        <r>
          <rPr>
            <sz val="9"/>
            <rFont val="Tahoma"/>
            <family val="2"/>
          </rPr>
          <t xml:space="preserve">
</t>
        </r>
      </text>
    </comment>
    <comment ref="C1449" authorId="4">
      <text>
        <r>
          <rPr>
            <b/>
            <sz val="9"/>
            <rFont val="Tahoma"/>
            <family val="2"/>
          </rPr>
          <t>AIME:mineral water at Sangmelima</t>
        </r>
        <r>
          <rPr>
            <sz val="9"/>
            <rFont val="Tahoma"/>
            <family val="2"/>
          </rPr>
          <t xml:space="preserve">
</t>
        </r>
      </text>
    </comment>
    <comment ref="C1451" authorId="4">
      <text>
        <r>
          <rPr>
            <b/>
            <sz val="9"/>
            <rFont val="Tahoma"/>
            <family val="2"/>
          </rPr>
          <t>AIME:mineral water at meyomessala</t>
        </r>
        <r>
          <rPr>
            <sz val="9"/>
            <rFont val="Tahoma"/>
            <family val="2"/>
          </rPr>
          <t xml:space="preserve">
</t>
        </r>
      </text>
    </comment>
    <comment ref="C1453" authorId="4">
      <text>
        <r>
          <rPr>
            <b/>
            <sz val="9"/>
            <rFont val="Tahoma"/>
            <family val="2"/>
          </rPr>
          <t>AIME:mineral water at meyomessala</t>
        </r>
        <r>
          <rPr>
            <sz val="9"/>
            <rFont val="Tahoma"/>
            <family val="2"/>
          </rPr>
          <t xml:space="preserve">
</t>
        </r>
      </text>
    </comment>
    <comment ref="C1467" authorId="8">
      <text>
        <r>
          <rPr>
            <b/>
            <sz val="9"/>
            <rFont val="Tahoma"/>
            <family val="2"/>
          </rPr>
          <t>Ania: mineral water at Abong-Mbang</t>
        </r>
        <r>
          <rPr>
            <sz val="9"/>
            <rFont val="Tahoma"/>
            <family val="2"/>
          </rPr>
          <t xml:space="preserve">
</t>
        </r>
      </text>
    </comment>
    <comment ref="C1469" authorId="8">
      <text>
        <r>
          <rPr>
            <b/>
            <sz val="9"/>
            <rFont val="Tahoma"/>
            <family val="2"/>
          </rPr>
          <t>Ania: mineral water at Abong-Mbang</t>
        </r>
        <r>
          <rPr>
            <sz val="9"/>
            <rFont val="Tahoma"/>
            <family val="2"/>
          </rPr>
          <t xml:space="preserve">
</t>
        </r>
      </text>
    </comment>
    <comment ref="C1471" authorId="3">
      <text>
        <r>
          <rPr>
            <b/>
            <sz val="9"/>
            <rFont val="Tahoma"/>
            <family val="2"/>
          </rPr>
          <t>Ekane:mineral water in sangmelima</t>
        </r>
        <r>
          <rPr>
            <sz val="9"/>
            <rFont val="Tahoma"/>
            <family val="2"/>
          </rPr>
          <t xml:space="preserve">
</t>
        </r>
      </text>
    </comment>
    <comment ref="C1473" authorId="3">
      <text>
        <r>
          <rPr>
            <b/>
            <sz val="9"/>
            <rFont val="Tahoma"/>
            <family val="2"/>
          </rPr>
          <t>Ekane:mineral water in Djoum</t>
        </r>
        <r>
          <rPr>
            <sz val="9"/>
            <rFont val="Tahoma"/>
            <family val="2"/>
          </rPr>
          <t xml:space="preserve">
</t>
        </r>
      </text>
    </comment>
    <comment ref="C1475" authorId="3">
      <text>
        <r>
          <rPr>
            <b/>
            <sz val="9"/>
            <rFont val="Tahoma"/>
            <family val="2"/>
          </rPr>
          <t>Ekane:mineral water in Djoum</t>
        </r>
        <r>
          <rPr>
            <sz val="9"/>
            <rFont val="Tahoma"/>
            <family val="2"/>
          </rPr>
          <t xml:space="preserve">
</t>
        </r>
      </text>
    </comment>
    <comment ref="C1477" authorId="3">
      <text>
        <r>
          <rPr>
            <b/>
            <sz val="9"/>
            <rFont val="Tahoma"/>
            <family val="2"/>
          </rPr>
          <t>Ekane:mineral water in Djoum</t>
        </r>
        <r>
          <rPr>
            <sz val="9"/>
            <rFont val="Tahoma"/>
            <family val="2"/>
          </rPr>
          <t xml:space="preserve">
</t>
        </r>
      </text>
    </comment>
    <comment ref="C1479" authorId="3">
      <text>
        <r>
          <rPr>
            <b/>
            <sz val="9"/>
            <rFont val="Tahoma"/>
            <family val="2"/>
          </rPr>
          <t>Ekane:mineral water in Djoum</t>
        </r>
        <r>
          <rPr>
            <sz val="9"/>
            <rFont val="Tahoma"/>
            <family val="2"/>
          </rPr>
          <t xml:space="preserve">
</t>
        </r>
      </text>
    </comment>
    <comment ref="C1481" authorId="3">
      <text>
        <r>
          <rPr>
            <b/>
            <sz val="9"/>
            <rFont val="Tahoma"/>
            <family val="2"/>
          </rPr>
          <t>Ekane:mineral water in sangmelima</t>
        </r>
        <r>
          <rPr>
            <sz val="9"/>
            <rFont val="Tahoma"/>
            <family val="2"/>
          </rPr>
          <t xml:space="preserve">
</t>
        </r>
      </text>
    </comment>
    <comment ref="C1483" authorId="3">
      <text>
        <r>
          <rPr>
            <b/>
            <sz val="9"/>
            <rFont val="Tahoma"/>
            <family val="2"/>
          </rPr>
          <t>Ekane:mineral water in sangmelima</t>
        </r>
        <r>
          <rPr>
            <sz val="9"/>
            <rFont val="Tahoma"/>
            <family val="2"/>
          </rPr>
          <t xml:space="preserve">
</t>
        </r>
      </text>
    </comment>
    <comment ref="C1485" authorId="3">
      <text>
        <r>
          <rPr>
            <b/>
            <sz val="9"/>
            <rFont val="Tahoma"/>
            <family val="2"/>
          </rPr>
          <t>Ekane:mineral water in meyomessala</t>
        </r>
        <r>
          <rPr>
            <sz val="9"/>
            <rFont val="Tahoma"/>
            <family val="2"/>
          </rPr>
          <t xml:space="preserve">
</t>
        </r>
      </text>
    </comment>
    <comment ref="C1487" authorId="3">
      <text>
        <r>
          <rPr>
            <b/>
            <sz val="9"/>
            <rFont val="Tahoma"/>
            <family val="2"/>
          </rPr>
          <t>Ekane:mineral water in meyomessala</t>
        </r>
        <r>
          <rPr>
            <sz val="9"/>
            <rFont val="Tahoma"/>
            <family val="2"/>
          </rPr>
          <t xml:space="preserve">
</t>
        </r>
      </text>
    </comment>
    <comment ref="C1489" authorId="3">
      <text>
        <r>
          <rPr>
            <b/>
            <sz val="9"/>
            <rFont val="Tahoma"/>
            <family val="2"/>
          </rPr>
          <t>Ekane:mineral water in Sangmelima</t>
        </r>
        <r>
          <rPr>
            <sz val="9"/>
            <rFont val="Tahoma"/>
            <family val="2"/>
          </rPr>
          <t xml:space="preserve">
</t>
        </r>
      </text>
    </comment>
    <comment ref="C1491" authorId="3">
      <text>
        <r>
          <rPr>
            <b/>
            <sz val="9"/>
            <rFont val="Tahoma"/>
            <family val="2"/>
          </rPr>
          <t>Ekane:mineral water in Sangmelima</t>
        </r>
        <r>
          <rPr>
            <sz val="9"/>
            <rFont val="Tahoma"/>
            <family val="2"/>
          </rPr>
          <t xml:space="preserve">
</t>
        </r>
      </text>
    </comment>
    <comment ref="C1497" authorId="4">
      <text>
        <r>
          <rPr>
            <b/>
            <sz val="9"/>
            <rFont val="Tahoma"/>
            <family val="2"/>
          </rPr>
          <t xml:space="preserve">AIME: Photocopy of 1994 law and 1995 decree to give to the judge in Bangangte </t>
        </r>
        <r>
          <rPr>
            <sz val="9"/>
            <rFont val="Tahoma"/>
            <family val="2"/>
          </rPr>
          <t xml:space="preserve">
</t>
        </r>
      </text>
    </comment>
    <comment ref="C1498" authorId="4">
      <text>
        <r>
          <rPr>
            <b/>
            <sz val="9"/>
            <rFont val="Tahoma"/>
            <family val="2"/>
          </rPr>
          <t>AIME: binding the 1994 law and 1995 decree to give to the judge in Bangangte</t>
        </r>
        <r>
          <rPr>
            <sz val="9"/>
            <rFont val="Tahoma"/>
            <family val="2"/>
          </rPr>
          <t xml:space="preserve">
</t>
        </r>
      </text>
    </comment>
    <comment ref="C1499" authorId="1">
      <text>
        <r>
          <rPr>
            <b/>
            <sz val="8"/>
            <rFont val="Tahoma"/>
            <family val="0"/>
          </rPr>
          <t>Aime: installation of windows 7
-data restitution.
- installation of programs</t>
        </r>
        <r>
          <rPr>
            <sz val="8"/>
            <rFont val="Tahoma"/>
            <family val="0"/>
          </rPr>
          <t xml:space="preserve">
- installation of anti virus.</t>
        </r>
      </text>
    </comment>
    <comment ref="C1500" authorId="4">
      <text>
        <r>
          <rPr>
            <b/>
            <sz val="9"/>
            <rFont val="Tahoma"/>
            <family val="2"/>
          </rPr>
          <t>AIME: photocopy of 25 copies of the MOU</t>
        </r>
        <r>
          <rPr>
            <sz val="9"/>
            <rFont val="Tahoma"/>
            <family val="2"/>
          </rPr>
          <t xml:space="preserve">
</t>
        </r>
      </text>
    </comment>
    <comment ref="C1501" authorId="6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photocopy of an article to distribute at the Buea conference</t>
        </r>
      </text>
    </comment>
    <comment ref="C1502" authorId="6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registration fees for Buea conference</t>
        </r>
      </text>
    </comment>
    <comment ref="C1503" authorId="3">
      <text>
        <r>
          <rPr>
            <b/>
            <sz val="9"/>
            <rFont val="Tahoma"/>
            <family val="2"/>
          </rPr>
          <t>Ekane:photocopy of PV for the fresh gorilla hands operation in Yde</t>
        </r>
        <r>
          <rPr>
            <sz val="9"/>
            <rFont val="Tahoma"/>
            <family val="2"/>
          </rPr>
          <t xml:space="preserve">
</t>
        </r>
      </text>
    </comment>
    <comment ref="C1504" authorId="3">
      <text>
        <r>
          <rPr>
            <b/>
            <sz val="9"/>
            <rFont val="Tahoma"/>
            <family val="2"/>
          </rPr>
          <t>Ekane:photocopy of BBC proverbs book</t>
        </r>
        <r>
          <rPr>
            <sz val="9"/>
            <rFont val="Tahoma"/>
            <family val="2"/>
          </rPr>
          <t xml:space="preserve">
</t>
        </r>
      </text>
    </comment>
    <comment ref="C1505" authorId="0">
      <text>
        <r>
          <rPr>
            <b/>
            <sz val="9"/>
            <rFont val="Tahoma"/>
            <family val="2"/>
          </rPr>
          <t>Ekane:binding the 10 copies of the BBC Book</t>
        </r>
        <r>
          <rPr>
            <sz val="9"/>
            <rFont val="Tahoma"/>
            <family val="2"/>
          </rPr>
          <t xml:space="preserve">
</t>
        </r>
      </text>
    </comment>
    <comment ref="C1506" authorId="3">
      <text>
        <r>
          <rPr>
            <b/>
            <sz val="9"/>
            <rFont val="Tahoma"/>
            <family val="2"/>
          </rPr>
          <t xml:space="preserve">Ekane:photocopy of PV at 50frs per page in Djoum for the case of Moubarack </t>
        </r>
        <r>
          <rPr>
            <sz val="9"/>
            <rFont val="Tahoma"/>
            <family val="2"/>
          </rPr>
          <t xml:space="preserve">
</t>
        </r>
      </text>
    </comment>
    <comment ref="C1508" authorId="3">
      <text>
        <r>
          <rPr>
            <b/>
            <sz val="9"/>
            <rFont val="Tahoma"/>
            <family val="2"/>
          </rPr>
          <t>Ekane:photocopy of PV at 50frs per page for the case Ava Joseph ,the ivory dealer</t>
        </r>
        <r>
          <rPr>
            <sz val="9"/>
            <rFont val="Tahoma"/>
            <family val="2"/>
          </rPr>
          <t xml:space="preserve">
</t>
        </r>
      </text>
    </comment>
    <comment ref="C1512" authorId="4">
      <text>
        <r>
          <rPr>
            <b/>
            <sz val="9"/>
            <rFont val="Tahoma"/>
            <family val="2"/>
          </rPr>
          <t>AIME: Advance for the printing of 500 legal books</t>
        </r>
        <r>
          <rPr>
            <sz val="9"/>
            <rFont val="Tahoma"/>
            <family val="2"/>
          </rPr>
          <t xml:space="preserve">
</t>
        </r>
      </text>
    </comment>
    <comment ref="C1513" authorId="4">
      <text>
        <r>
          <rPr>
            <b/>
            <sz val="9"/>
            <rFont val="Tahoma"/>
            <family val="2"/>
          </rPr>
          <t>AIME:Advance for the printing and burning 100 CDs</t>
        </r>
        <r>
          <rPr>
            <sz val="9"/>
            <rFont val="Tahoma"/>
            <family val="2"/>
          </rPr>
          <t xml:space="preserve">
</t>
        </r>
      </text>
    </comment>
    <comment ref="C1514" authorId="4">
      <text>
        <r>
          <rPr>
            <b/>
            <sz val="9"/>
            <rFont val="Tahoma"/>
            <family val="2"/>
          </rPr>
          <t>AIME:Rest of money for the printing and burning of 100 CDs</t>
        </r>
        <r>
          <rPr>
            <sz val="9"/>
            <rFont val="Tahoma"/>
            <family val="2"/>
          </rPr>
          <t xml:space="preserve">
</t>
        </r>
      </text>
    </comment>
    <comment ref="C1515" authorId="4">
      <text>
        <r>
          <rPr>
            <b/>
            <sz val="9"/>
            <rFont val="Tahoma"/>
            <family val="2"/>
          </rPr>
          <t>AIME: rest of money for the printing of 500 legal books</t>
        </r>
        <r>
          <rPr>
            <sz val="9"/>
            <rFont val="Tahoma"/>
            <family val="2"/>
          </rPr>
          <t xml:space="preserve">
</t>
        </r>
      </text>
    </comment>
    <comment ref="F1522" authorId="7">
      <text>
        <r>
          <rPr>
            <b/>
            <sz val="9"/>
            <rFont val="Tahoma"/>
            <family val="2"/>
          </rPr>
          <t>Djimi: Transport and logistics from Yaounde to Bertoua for the case of Aye Mondo</t>
        </r>
      </text>
    </comment>
    <comment ref="F1523" authorId="7">
      <text>
        <r>
          <rPr>
            <b/>
            <sz val="9"/>
            <rFont val="Tahoma"/>
            <family val="2"/>
          </rPr>
          <t>Djimi: Transport and logistics from Yaounde to Bertoua for the case of Aye Mondo</t>
        </r>
      </text>
    </comment>
    <comment ref="F1524" authorId="7">
      <text>
        <r>
          <rPr>
            <b/>
            <sz val="9"/>
            <rFont val="Tahoma"/>
            <family val="2"/>
          </rPr>
          <t>Aimé: Transport and logistics from Yaounde to Djoum for the case of Moubarack</t>
        </r>
        <r>
          <rPr>
            <sz val="9"/>
            <rFont val="Tahoma"/>
            <family val="2"/>
          </rPr>
          <t xml:space="preserve">
</t>
        </r>
      </text>
    </comment>
    <comment ref="F1525" authorId="7">
      <text>
        <r>
          <rPr>
            <b/>
            <sz val="9"/>
            <rFont val="Tahoma"/>
            <family val="2"/>
          </rPr>
          <t>Aimé: Transport and logistics from Yaounde to Djoum for the case of Moubarack</t>
        </r>
        <r>
          <rPr>
            <sz val="9"/>
            <rFont val="Tahoma"/>
            <family val="2"/>
          </rPr>
          <t xml:space="preserve">
</t>
        </r>
      </text>
    </comment>
    <comment ref="F1526" authorId="7">
      <text>
        <r>
          <rPr>
            <b/>
            <sz val="9"/>
            <rFont val="Tahoma"/>
            <family val="2"/>
          </rPr>
          <t>Aimé: Transport and logistics from Yaounde to Djoum for the case of Moubarack</t>
        </r>
        <r>
          <rPr>
            <sz val="9"/>
            <rFont val="Tahoma"/>
            <family val="2"/>
          </rPr>
          <t xml:space="preserve">
</t>
        </r>
      </text>
    </comment>
    <comment ref="F1527" authorId="7">
      <text>
        <r>
          <rPr>
            <b/>
            <sz val="9"/>
            <rFont val="Tahoma"/>
            <family val="2"/>
          </rPr>
          <t>Aimé: Transport and logistics from Yaounde to Djoum for the case of Moubarack</t>
        </r>
        <r>
          <rPr>
            <sz val="9"/>
            <rFont val="Tahoma"/>
            <family val="2"/>
          </rPr>
          <t xml:space="preserve">
</t>
        </r>
      </text>
    </comment>
    <comment ref="F1528" authorId="7">
      <text>
        <r>
          <rPr>
            <b/>
            <sz val="9"/>
            <rFont val="Tahoma"/>
            <family val="2"/>
          </rPr>
          <t>Djimi: Transport and logistics from Yaoundé to Douala for Minfof vs Sama case</t>
        </r>
      </text>
    </comment>
    <comment ref="F1529" authorId="7">
      <text>
        <r>
          <rPr>
            <b/>
            <sz val="9"/>
            <rFont val="Tahoma"/>
            <family val="2"/>
          </rPr>
          <t>Djimi: Transport and logistics from Yaoundé to Douala for Minfof vs Sama case</t>
        </r>
      </text>
    </comment>
    <comment ref="F1530" authorId="7">
      <text>
        <r>
          <rPr>
            <b/>
            <sz val="9"/>
            <rFont val="Tahoma"/>
            <family val="2"/>
          </rPr>
          <t>Djimi: Transport and logistics from Yaounde to Bertoua for the case of Aye Mondo and Mohamadou Belo</t>
        </r>
      </text>
    </comment>
    <comment ref="F1531" authorId="7">
      <text>
        <r>
          <rPr>
            <b/>
            <sz val="9"/>
            <rFont val="Tahoma"/>
            <family val="2"/>
          </rPr>
          <t>Djimi: Transport and logistics from Yaounde to Bertoua for the case of Aye Mondo and Mohamadou Belo</t>
        </r>
      </text>
    </comment>
    <comment ref="F1532" authorId="7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533" authorId="7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534" authorId="7">
      <text>
        <r>
          <rPr>
            <b/>
            <sz val="9"/>
            <rFont val="Tahoma"/>
            <family val="2"/>
          </rPr>
          <t>Ekane: Transport and logistics from Bafoussam to Bangangte for the case of Nje Die Donne and Atchoumou Prosper</t>
        </r>
        <r>
          <rPr>
            <sz val="9"/>
            <rFont val="Tahoma"/>
            <family val="2"/>
          </rPr>
          <t xml:space="preserve">
</t>
        </r>
      </text>
    </comment>
    <comment ref="F1535" authorId="7">
      <text>
        <r>
          <rPr>
            <b/>
            <sz val="9"/>
            <rFont val="Tahoma"/>
            <family val="2"/>
          </rPr>
          <t>Ekane: Transport and logistics from Bafoussam to Bangangte for the case of Nje Die Donne and Atchoumou Prosper</t>
        </r>
        <r>
          <rPr>
            <sz val="9"/>
            <rFont val="Tahoma"/>
            <family val="2"/>
          </rPr>
          <t xml:space="preserve">
</t>
        </r>
      </text>
    </comment>
    <comment ref="F1536" authorId="7">
      <text>
        <r>
          <rPr>
            <b/>
            <sz val="9"/>
            <rFont val="Tahoma"/>
            <family val="2"/>
          </rPr>
          <t>Ekane: Transport and logistics from Bafoussam to Dchang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537" authorId="7">
      <text>
        <r>
          <rPr>
            <b/>
            <sz val="9"/>
            <rFont val="Tahoma"/>
            <family val="2"/>
          </rPr>
          <t>Ekane: Transport and logistics from Bafoussam to Dchang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538" authorId="7">
      <text>
        <r>
          <rPr>
            <b/>
            <sz val="9"/>
            <rFont val="Tahoma"/>
            <family val="2"/>
          </rPr>
          <t>Ekane: Transport and logistics from Bafoussam to Bangangte for the case of Nje Die Donne and Atchoumou Prosper</t>
        </r>
        <r>
          <rPr>
            <sz val="9"/>
            <rFont val="Tahoma"/>
            <family val="2"/>
          </rPr>
          <t xml:space="preserve">
</t>
        </r>
      </text>
    </comment>
    <comment ref="F1539" authorId="7">
      <text>
        <r>
          <rPr>
            <b/>
            <sz val="9"/>
            <rFont val="Tahoma"/>
            <family val="2"/>
          </rPr>
          <t>Ekane: Transport and logistics from Bafoussam to Bangangte for the case of Nje Die Donne and Atchoumou Prosper</t>
        </r>
        <r>
          <rPr>
            <sz val="9"/>
            <rFont val="Tahoma"/>
            <family val="2"/>
          </rPr>
          <t xml:space="preserve">
</t>
        </r>
      </text>
    </comment>
    <comment ref="F1540" authorId="7">
      <text>
        <r>
          <rPr>
            <b/>
            <sz val="9"/>
            <rFont val="Tahoma"/>
            <family val="2"/>
          </rPr>
          <t>Ekane: Transport and logistics from Bafoussam to Dchang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541" authorId="7">
      <text>
        <r>
          <rPr>
            <b/>
            <sz val="9"/>
            <rFont val="Tahoma"/>
            <family val="2"/>
          </rPr>
          <t>Ekane: Transport and logistics from Bafoussam to Dchang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545" authorId="7">
      <text>
        <r>
          <rPr>
            <b/>
            <sz val="9"/>
            <rFont val="Tahoma"/>
            <family val="2"/>
          </rPr>
          <t>Djimi: Transport and logistics from Yaounde to Bertoua for the case of Aye Mondo</t>
        </r>
      </text>
    </comment>
    <comment ref="F1546" authorId="7">
      <text>
        <r>
          <rPr>
            <b/>
            <sz val="9"/>
            <rFont val="Tahoma"/>
            <family val="2"/>
          </rPr>
          <t>Djimi: Transport and logistics from Yaounde to Bertoua for the case of Aye Mondo</t>
        </r>
      </text>
    </comment>
    <comment ref="F1547" authorId="7">
      <text>
        <r>
          <rPr>
            <b/>
            <sz val="9"/>
            <rFont val="Tahoma"/>
            <family val="2"/>
          </rPr>
          <t>Aimé: Transport and logistics from Yaounde to Djoum for the case of Moubarack</t>
        </r>
        <r>
          <rPr>
            <sz val="9"/>
            <rFont val="Tahoma"/>
            <family val="2"/>
          </rPr>
          <t xml:space="preserve">
</t>
        </r>
      </text>
    </comment>
    <comment ref="F1548" authorId="7">
      <text>
        <r>
          <rPr>
            <b/>
            <sz val="9"/>
            <rFont val="Tahoma"/>
            <family val="2"/>
          </rPr>
          <t>Aimé: Transport and logistics from Yaounde to Djoum for the case of Moubarack</t>
        </r>
        <r>
          <rPr>
            <sz val="9"/>
            <rFont val="Tahoma"/>
            <family val="2"/>
          </rPr>
          <t xml:space="preserve">
</t>
        </r>
      </text>
    </comment>
    <comment ref="F1549" authorId="7">
      <text>
        <r>
          <rPr>
            <b/>
            <sz val="9"/>
            <rFont val="Tahoma"/>
            <family val="2"/>
          </rPr>
          <t>Djimi: Transport and logistics from Yaoundé to Douala for Minfof vs Sama case</t>
        </r>
      </text>
    </comment>
    <comment ref="F1550" authorId="7">
      <text>
        <r>
          <rPr>
            <b/>
            <sz val="9"/>
            <rFont val="Tahoma"/>
            <family val="2"/>
          </rPr>
          <t>Djimi: Transport and logistics from Yaoundé to Douala for Minfof vs Sama case</t>
        </r>
      </text>
    </comment>
    <comment ref="F1551" authorId="7">
      <text>
        <r>
          <rPr>
            <b/>
            <sz val="9"/>
            <rFont val="Tahoma"/>
            <family val="2"/>
          </rPr>
          <t>Djimi: Transport and logistics from Yaounde to Bertoua for the case of Aye Mondo and Mohamadou Belo</t>
        </r>
      </text>
    </comment>
    <comment ref="F1552" authorId="7">
      <text>
        <r>
          <rPr>
            <b/>
            <sz val="9"/>
            <rFont val="Tahoma"/>
            <family val="2"/>
          </rPr>
          <t>Djimi: Transport and logistics from Yaounde to Bertoua for the case of Aye Mondo and Mohamadou Belo</t>
        </r>
      </text>
    </comment>
    <comment ref="F1553" authorId="7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554" authorId="7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555" authorId="7">
      <text>
        <r>
          <rPr>
            <b/>
            <sz val="9"/>
            <rFont val="Tahoma"/>
            <family val="2"/>
          </rPr>
          <t>Ekane: Transport and logistics from Bafoussam to Bangangte for the case of Nje Die Donne and Atchoumou Prosper</t>
        </r>
        <r>
          <rPr>
            <sz val="9"/>
            <rFont val="Tahoma"/>
            <family val="2"/>
          </rPr>
          <t xml:space="preserve">
</t>
        </r>
      </text>
    </comment>
    <comment ref="F1556" authorId="7">
      <text>
        <r>
          <rPr>
            <b/>
            <sz val="9"/>
            <rFont val="Tahoma"/>
            <family val="2"/>
          </rPr>
          <t>Ekane: Transport and logistics from Bafoussam to Dchang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557" authorId="7">
      <text>
        <r>
          <rPr>
            <b/>
            <sz val="9"/>
            <rFont val="Tahoma"/>
            <family val="2"/>
          </rPr>
          <t>Ekane: Transport and logistics from Bafoussam to Bangangte for the case of Nje Die Donne and Atchoumou Prosper</t>
        </r>
        <r>
          <rPr>
            <sz val="9"/>
            <rFont val="Tahoma"/>
            <family val="2"/>
          </rPr>
          <t xml:space="preserve">
</t>
        </r>
      </text>
    </comment>
    <comment ref="F1558" authorId="7">
      <text>
        <r>
          <rPr>
            <b/>
            <sz val="9"/>
            <rFont val="Tahoma"/>
            <family val="2"/>
          </rPr>
          <t>Ekane: Transport and logistics from Bafoussam to Dchang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562" authorId="7">
      <text>
        <r>
          <rPr>
            <b/>
            <sz val="9"/>
            <rFont val="Tahoma"/>
            <family val="2"/>
          </rPr>
          <t>Djimi: Transport and logistics from Yaounde to Bertoua for the case of Aye Mondo</t>
        </r>
      </text>
    </comment>
    <comment ref="F1563" authorId="7">
      <text>
        <r>
          <rPr>
            <b/>
            <sz val="9"/>
            <rFont val="Tahoma"/>
            <family val="2"/>
          </rPr>
          <t>Aimé: Transport and logistics from Yaounde to Djoum for the case of Moubarack</t>
        </r>
        <r>
          <rPr>
            <sz val="9"/>
            <rFont val="Tahoma"/>
            <family val="2"/>
          </rPr>
          <t xml:space="preserve">
</t>
        </r>
      </text>
    </comment>
    <comment ref="F1564" authorId="7">
      <text>
        <r>
          <rPr>
            <b/>
            <sz val="9"/>
            <rFont val="Tahoma"/>
            <family val="2"/>
          </rPr>
          <t>Aimé: Transport and logistics from Yaounde to Djoum for the case of Moubarack</t>
        </r>
        <r>
          <rPr>
            <sz val="9"/>
            <rFont val="Tahoma"/>
            <family val="2"/>
          </rPr>
          <t xml:space="preserve">
</t>
        </r>
      </text>
    </comment>
    <comment ref="F1565" authorId="7">
      <text>
        <r>
          <rPr>
            <b/>
            <sz val="9"/>
            <rFont val="Tahoma"/>
            <family val="2"/>
          </rPr>
          <t>Djimi: Transport and logistics from Yaoundé to Douala for Minfof vs Sama case</t>
        </r>
      </text>
    </comment>
    <comment ref="F1566" authorId="7">
      <text>
        <r>
          <rPr>
            <b/>
            <sz val="9"/>
            <rFont val="Tahoma"/>
            <family val="2"/>
          </rPr>
          <t>Djimi: Transport and logistics from Yaounde to Bertoua for the case of Aye Mondo and Mohamadou Belo</t>
        </r>
      </text>
    </comment>
    <comment ref="F1567" authorId="7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571" authorId="7">
      <text>
        <r>
          <rPr>
            <b/>
            <sz val="9"/>
            <rFont val="Tahoma"/>
            <family val="2"/>
          </rPr>
          <t>Djimi: Transport and logistics from Yaounde to Bertoua for the case of Aye Mondo</t>
        </r>
      </text>
    </comment>
    <comment ref="F1572" authorId="7">
      <text>
        <r>
          <rPr>
            <b/>
            <sz val="9"/>
            <rFont val="Tahoma"/>
            <family val="2"/>
          </rPr>
          <t>Djimi: Transport and logistics from Yaounde to Bertoua for the case of Aye Mondo</t>
        </r>
      </text>
    </comment>
    <comment ref="F1573" authorId="7">
      <text>
        <r>
          <rPr>
            <b/>
            <sz val="9"/>
            <rFont val="Tahoma"/>
            <family val="2"/>
          </rPr>
          <t>Aimé: Transport and logistics from Yaounde to Djoum for the case of Moubarack</t>
        </r>
        <r>
          <rPr>
            <sz val="9"/>
            <rFont val="Tahoma"/>
            <family val="2"/>
          </rPr>
          <t xml:space="preserve">
</t>
        </r>
      </text>
    </comment>
    <comment ref="F1574" authorId="7">
      <text>
        <r>
          <rPr>
            <b/>
            <sz val="9"/>
            <rFont val="Tahoma"/>
            <family val="2"/>
          </rPr>
          <t>Aimé: Transport and logistics from Yaounde to Djoum for the case of Moubarack</t>
        </r>
        <r>
          <rPr>
            <sz val="9"/>
            <rFont val="Tahoma"/>
            <family val="2"/>
          </rPr>
          <t xml:space="preserve">
</t>
        </r>
      </text>
    </comment>
    <comment ref="F1575" authorId="7">
      <text>
        <r>
          <rPr>
            <b/>
            <sz val="9"/>
            <rFont val="Tahoma"/>
            <family val="2"/>
          </rPr>
          <t>Djimi: Transport and logistics from Yaoundé to Douala for Minfof vs Sama case</t>
        </r>
      </text>
    </comment>
    <comment ref="F1576" authorId="7">
      <text>
        <r>
          <rPr>
            <b/>
            <sz val="9"/>
            <rFont val="Tahoma"/>
            <family val="2"/>
          </rPr>
          <t>Djimi: Transport and logistics from Yaoundé to Douala for Minfof vs Sama case</t>
        </r>
      </text>
    </comment>
    <comment ref="F1577" authorId="7">
      <text>
        <r>
          <rPr>
            <b/>
            <sz val="9"/>
            <rFont val="Tahoma"/>
            <family val="2"/>
          </rPr>
          <t>Djimi: Transport and logistics from Yaounde to Bertoua for the case of Aye Mondo and Mohamadou Belo</t>
        </r>
      </text>
    </comment>
    <comment ref="F1578" authorId="7">
      <text>
        <r>
          <rPr>
            <b/>
            <sz val="9"/>
            <rFont val="Tahoma"/>
            <family val="2"/>
          </rPr>
          <t>Djimi: Transport and logistics from Yaounde to Bertoua for the case of Aye Mondo and Mohamadou Belo</t>
        </r>
      </text>
    </comment>
    <comment ref="F1579" authorId="7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580" authorId="7">
      <text>
        <r>
          <rPr>
            <b/>
            <sz val="9"/>
            <rFont val="Tahoma"/>
            <family val="2"/>
          </rPr>
          <t>Tambe: Transport and logistics from Kumba to Mamfe for the ostrich case</t>
        </r>
        <r>
          <rPr>
            <sz val="9"/>
            <rFont val="Tahoma"/>
            <family val="2"/>
          </rPr>
          <t xml:space="preserve">
</t>
        </r>
      </text>
    </comment>
    <comment ref="F1581" authorId="7">
      <text>
        <r>
          <rPr>
            <b/>
            <sz val="9"/>
            <rFont val="Tahoma"/>
            <family val="2"/>
          </rPr>
          <t>Ekane: Transport and logistics from Bafoussam to Bangangte for the case of Nje Die Donne and Atchoumou Prosper</t>
        </r>
        <r>
          <rPr>
            <sz val="9"/>
            <rFont val="Tahoma"/>
            <family val="2"/>
          </rPr>
          <t xml:space="preserve">
</t>
        </r>
      </text>
    </comment>
    <comment ref="F1582" authorId="7">
      <text>
        <r>
          <rPr>
            <b/>
            <sz val="9"/>
            <rFont val="Tahoma"/>
            <family val="2"/>
          </rPr>
          <t>Ekane: Transport and logistics from Bafoussam to Dchang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583" authorId="7">
      <text>
        <r>
          <rPr>
            <b/>
            <sz val="9"/>
            <rFont val="Tahoma"/>
            <family val="2"/>
          </rPr>
          <t>Ekane: Transport and logistics from Bafoussam to Bangangte for the case of Nje Die Donne and Atchoumou Prosper</t>
        </r>
        <r>
          <rPr>
            <sz val="9"/>
            <rFont val="Tahoma"/>
            <family val="2"/>
          </rPr>
          <t xml:space="preserve">
</t>
        </r>
      </text>
    </comment>
    <comment ref="F1584" authorId="7">
      <text>
        <r>
          <rPr>
            <b/>
            <sz val="9"/>
            <rFont val="Tahoma"/>
            <family val="2"/>
          </rPr>
          <t>Ekane: Transport and logistics from Bafoussam to Dchang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C1588" authorId="4">
      <text>
        <r>
          <rPr>
            <b/>
            <sz val="9"/>
            <rFont val="Tahoma"/>
            <family val="2"/>
          </rPr>
          <t>AIME:professional fees for the case of Moubarack in Djoum</t>
        </r>
        <r>
          <rPr>
            <sz val="9"/>
            <rFont val="Tahoma"/>
            <family val="2"/>
          </rPr>
          <t xml:space="preserve">
</t>
        </r>
      </text>
    </comment>
    <comment ref="C1589" authorId="4">
      <text>
        <r>
          <rPr>
            <b/>
            <sz val="9"/>
            <rFont val="Tahoma"/>
            <family val="2"/>
          </rPr>
          <t>AIME:Professional fees for the case of Atchoumou in Bangangte</t>
        </r>
        <r>
          <rPr>
            <sz val="9"/>
            <rFont val="Tahoma"/>
            <family val="2"/>
          </rPr>
          <t xml:space="preserve">
</t>
        </r>
      </text>
    </comment>
    <comment ref="C1590" authorId="4">
      <text>
        <r>
          <rPr>
            <b/>
            <sz val="9"/>
            <rFont val="Tahoma"/>
            <family val="2"/>
          </rPr>
          <t xml:space="preserve">AIME:Professional fees for the case of NJE Die Donne in Bangangte
</t>
        </r>
        <r>
          <rPr>
            <sz val="9"/>
            <rFont val="Tahoma"/>
            <family val="2"/>
          </rPr>
          <t xml:space="preserve">
</t>
        </r>
      </text>
    </comment>
    <comment ref="C1598" authorId="2">
      <text>
        <r>
          <rPr>
            <b/>
            <sz val="8"/>
            <rFont val="Tahoma"/>
            <family val="0"/>
          </rPr>
          <t>AIME: Tonga op bonus</t>
        </r>
        <r>
          <rPr>
            <sz val="8"/>
            <rFont val="Tahoma"/>
            <family val="0"/>
          </rPr>
          <t xml:space="preserve">
</t>
        </r>
      </text>
    </comment>
    <comment ref="C1607" authorId="2">
      <text>
        <r>
          <rPr>
            <b/>
            <sz val="8"/>
            <rFont val="Tahoma"/>
            <family val="0"/>
          </rPr>
          <t>AIME: Yaounde op bonus</t>
        </r>
        <r>
          <rPr>
            <sz val="8"/>
            <rFont val="Tahoma"/>
            <family val="0"/>
          </rPr>
          <t xml:space="preserve">
</t>
        </r>
      </text>
    </comment>
    <comment ref="C1608" authorId="2">
      <text>
        <r>
          <rPr>
            <b/>
            <sz val="8"/>
            <rFont val="Tahoma"/>
            <family val="0"/>
          </rPr>
          <t>AIME: Djoum  op bonus</t>
        </r>
        <r>
          <rPr>
            <sz val="8"/>
            <rFont val="Tahoma"/>
            <family val="0"/>
          </rPr>
          <t xml:space="preserve">
</t>
        </r>
      </text>
    </comment>
    <comment ref="C1609" authorId="2">
      <text>
        <r>
          <rPr>
            <b/>
            <sz val="8"/>
            <rFont val="Tahoma"/>
            <family val="0"/>
          </rPr>
          <t>AIME: Meyomesal op bonus</t>
        </r>
        <r>
          <rPr>
            <sz val="8"/>
            <rFont val="Tahoma"/>
            <family val="0"/>
          </rPr>
          <t xml:space="preserve">
</t>
        </r>
      </text>
    </comment>
    <comment ref="C1635" authorId="1">
      <text>
        <r>
          <rPr>
            <b/>
            <sz val="8"/>
            <rFont val="Tahoma"/>
            <family val="0"/>
          </rPr>
          <t>eric: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1653" authorId="1">
      <text>
        <r>
          <rPr>
            <b/>
            <sz val="8"/>
            <rFont val="Tahoma"/>
            <family val="0"/>
          </rPr>
          <t>anna: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1663" authorId="9">
      <text>
        <r>
          <rPr>
            <b/>
            <sz val="8"/>
            <rFont val="Tahoma"/>
            <family val="0"/>
          </rPr>
          <t>eric: work on regional news letter</t>
        </r>
        <r>
          <rPr>
            <sz val="8"/>
            <rFont val="Tahoma"/>
            <family val="0"/>
          </rPr>
          <t xml:space="preserve">
</t>
        </r>
      </text>
    </comment>
    <comment ref="C1667" authorId="10">
      <text>
        <r>
          <rPr>
            <b/>
            <sz val="9"/>
            <rFont val="Tahoma"/>
            <family val="0"/>
          </rPr>
          <t>Eric: to attend International Wildlife Law Conference</t>
        </r>
        <r>
          <rPr>
            <sz val="9"/>
            <rFont val="Tahoma"/>
            <family val="0"/>
          </rPr>
          <t xml:space="preserve">
</t>
        </r>
      </text>
    </comment>
    <comment ref="C1668" authorId="10">
      <text>
        <r>
          <rPr>
            <b/>
            <sz val="9"/>
            <rFont val="Tahoma"/>
            <family val="0"/>
          </rPr>
          <t>Eric: Returning from international conference</t>
        </r>
        <r>
          <rPr>
            <sz val="9"/>
            <rFont val="Tahoma"/>
            <family val="0"/>
          </rPr>
          <t xml:space="preserve">
</t>
        </r>
      </text>
    </comment>
    <comment ref="C1669" authorId="10">
      <text>
        <r>
          <rPr>
            <b/>
            <sz val="9"/>
            <rFont val="Tahoma"/>
            <family val="0"/>
          </rPr>
          <t>Eric: Distribution of wildlife justice and collection of interviews and data for wildlife justice and conservation</t>
        </r>
        <r>
          <rPr>
            <sz val="9"/>
            <rFont val="Tahoma"/>
            <family val="0"/>
          </rPr>
          <t xml:space="preserve">
</t>
        </r>
      </text>
    </comment>
    <comment ref="C1690" authorId="9">
      <text>
        <r>
          <rPr>
            <b/>
            <sz val="8"/>
            <rFont val="Tahoma"/>
            <family val="0"/>
          </rPr>
          <t>anna: hiring of taxi home from the purchase of Christmas packages to staff</t>
        </r>
        <r>
          <rPr>
            <sz val="8"/>
            <rFont val="Tahoma"/>
            <family val="0"/>
          </rPr>
          <t xml:space="preserve">
</t>
        </r>
      </text>
    </comment>
    <comment ref="C1691" authorId="9">
      <text>
        <r>
          <rPr>
            <b/>
            <sz val="8"/>
            <rFont val="Tahoma"/>
            <family val="0"/>
          </rPr>
          <t xml:space="preserve">anna: hiring of taxi to the office with from home to bring purchase of Christmas packages of staff to office.
</t>
        </r>
        <r>
          <rPr>
            <sz val="8"/>
            <rFont val="Tahoma"/>
            <family val="0"/>
          </rPr>
          <t xml:space="preserve">
</t>
        </r>
      </text>
    </comment>
    <comment ref="C1693" authorId="9">
      <text>
        <r>
          <rPr>
            <b/>
            <sz val="8"/>
            <rFont val="Tahoma"/>
            <family val="0"/>
          </rPr>
          <t>Anna: hiring of taxi from mahima super market to office with items (17 gallon of oil, 17 bags of rice etc) bought for f Christmas season to staff.</t>
        </r>
        <r>
          <rPr>
            <sz val="8"/>
            <rFont val="Tahoma"/>
            <family val="0"/>
          </rPr>
          <t xml:space="preserve">
</t>
        </r>
      </text>
    </comment>
    <comment ref="C1701" authorId="10">
      <text>
        <r>
          <rPr>
            <b/>
            <sz val="9"/>
            <rFont val="Tahoma"/>
            <family val="0"/>
          </rPr>
          <t>Eric: Special taxi to deposit mail at MINFOF, it was getting late and offices were about to close</t>
        </r>
        <r>
          <rPr>
            <sz val="9"/>
            <rFont val="Tahoma"/>
            <family val="0"/>
          </rPr>
          <t xml:space="preserve">
</t>
        </r>
      </text>
    </comment>
    <comment ref="C1707" authorId="10">
      <text>
        <r>
          <rPr>
            <b/>
            <sz val="9"/>
            <rFont val="Tahoma"/>
            <family val="0"/>
          </rPr>
          <t>Eric: Special taxi to take money to printing house to print wildlife justice</t>
        </r>
        <r>
          <rPr>
            <sz val="9"/>
            <rFont val="Tahoma"/>
            <family val="0"/>
          </rPr>
          <t xml:space="preserve">
</t>
        </r>
      </text>
    </comment>
    <comment ref="C1711" authorId="10">
      <text>
        <r>
          <rPr>
            <b/>
            <sz val="9"/>
            <rFont val="Tahoma"/>
            <family val="0"/>
          </rPr>
          <t>Eric: Special one hour taxi to move around and buy equipment</t>
        </r>
        <r>
          <rPr>
            <sz val="9"/>
            <rFont val="Tahoma"/>
            <family val="0"/>
          </rPr>
          <t xml:space="preserve">
</t>
        </r>
      </text>
    </comment>
    <comment ref="C1714" authorId="10">
      <text>
        <r>
          <rPr>
            <b/>
            <sz val="9"/>
            <rFont val="Tahoma"/>
            <family val="0"/>
          </rPr>
          <t>Eric: Special taxi to transport flowers to office</t>
        </r>
        <r>
          <rPr>
            <sz val="9"/>
            <rFont val="Tahoma"/>
            <family val="0"/>
          </rPr>
          <t xml:space="preserve">
</t>
        </r>
      </text>
    </comment>
    <comment ref="C1715" authorId="10">
      <text>
        <r>
          <rPr>
            <b/>
            <sz val="9"/>
            <rFont val="Tahoma"/>
            <family val="0"/>
          </rPr>
          <t>Eric: Special taxi to transport printed wildlife justice to office</t>
        </r>
        <r>
          <rPr>
            <sz val="9"/>
            <rFont val="Tahoma"/>
            <family val="0"/>
          </rPr>
          <t xml:space="preserve">
</t>
        </r>
      </text>
    </comment>
    <comment ref="C1745" authorId="9">
      <text>
        <r>
          <rPr>
            <b/>
            <sz val="8"/>
            <rFont val="Tahoma"/>
            <family val="0"/>
          </rPr>
          <t>Anna: complementary card for alain</t>
        </r>
        <r>
          <rPr>
            <sz val="8"/>
            <rFont val="Tahoma"/>
            <family val="0"/>
          </rPr>
          <t xml:space="preserve">
</t>
        </r>
      </text>
    </comment>
    <comment ref="C1746" authorId="9">
      <text>
        <r>
          <rPr>
            <b/>
            <sz val="8"/>
            <rFont val="Tahoma"/>
            <family val="0"/>
          </rPr>
          <t>anna: printing of 28 pictures of staff for 300frs each.
=28x300
=8400</t>
        </r>
        <r>
          <rPr>
            <sz val="8"/>
            <rFont val="Tahoma"/>
            <family val="0"/>
          </rPr>
          <t xml:space="preserve">
</t>
        </r>
      </text>
    </comment>
    <comment ref="C1747" authorId="9">
      <text>
        <r>
          <rPr>
            <b/>
            <sz val="8"/>
            <rFont val="Tahoma"/>
            <family val="0"/>
          </rPr>
          <t>anna: photocopy of newspaper for filing.</t>
        </r>
        <r>
          <rPr>
            <sz val="8"/>
            <rFont val="Tahoma"/>
            <family val="0"/>
          </rPr>
          <t xml:space="preserve">
</t>
        </r>
      </text>
    </comment>
    <comment ref="C1748" authorId="9">
      <text>
        <r>
          <rPr>
            <b/>
            <sz val="8"/>
            <rFont val="Tahoma"/>
            <family val="0"/>
          </rPr>
          <t>anna: printing of ofir complementary card.</t>
        </r>
        <r>
          <rPr>
            <sz val="8"/>
            <rFont val="Tahoma"/>
            <family val="0"/>
          </rPr>
          <t xml:space="preserve">
</t>
        </r>
      </text>
    </comment>
    <comment ref="C1749" authorId="9">
      <text>
        <r>
          <rPr>
            <b/>
            <sz val="8"/>
            <rFont val="Tahoma"/>
            <family val="0"/>
          </rPr>
          <t>anna: purchase of 2 cardboard paper to print complentary cards for ofir.</t>
        </r>
        <r>
          <rPr>
            <sz val="8"/>
            <rFont val="Tahoma"/>
            <family val="0"/>
          </rPr>
          <t xml:space="preserve">
</t>
        </r>
      </text>
    </comment>
    <comment ref="C1750" authorId="9">
      <text>
        <r>
          <rPr>
            <b/>
            <sz val="8"/>
            <rFont val="Tahoma"/>
            <family val="0"/>
          </rPr>
          <t>anna: cardboard paper for the printing of ofir complementary card</t>
        </r>
        <r>
          <rPr>
            <sz val="8"/>
            <rFont val="Tahoma"/>
            <family val="0"/>
          </rPr>
          <t xml:space="preserve">
 </t>
        </r>
      </text>
    </comment>
    <comment ref="C1751" authorId="9">
      <text>
        <r>
          <rPr>
            <b/>
            <sz val="8"/>
            <rFont val="Tahoma"/>
            <family val="0"/>
          </rPr>
          <t>anna: printing of complementary for ofir.</t>
        </r>
        <r>
          <rPr>
            <sz val="8"/>
            <rFont val="Tahoma"/>
            <family val="0"/>
          </rPr>
          <t xml:space="preserve">
</t>
        </r>
      </text>
    </comment>
    <comment ref="C1752" authorId="9">
      <text>
        <r>
          <rPr>
            <b/>
            <sz val="8"/>
            <rFont val="Tahoma"/>
            <family val="0"/>
          </rPr>
          <t>eric: letter to minister concerning the gorilla hand case in Yaounde.</t>
        </r>
        <r>
          <rPr>
            <sz val="8"/>
            <rFont val="Tahoma"/>
            <family val="0"/>
          </rPr>
          <t xml:space="preserve">
</t>
        </r>
      </text>
    </comment>
    <comment ref="C1753" authorId="10">
      <text>
        <r>
          <rPr>
            <b/>
            <sz val="9"/>
            <rFont val="Tahoma"/>
            <family val="0"/>
          </rPr>
          <t>Eric: Posters for exhibition at International Wildlife Conference</t>
        </r>
        <r>
          <rPr>
            <sz val="9"/>
            <rFont val="Tahoma"/>
            <family val="0"/>
          </rPr>
          <t xml:space="preserve">
</t>
        </r>
      </text>
    </comment>
    <comment ref="C1754" authorId="10">
      <text>
        <r>
          <rPr>
            <b/>
            <sz val="9"/>
            <rFont val="Tahoma"/>
            <family val="0"/>
          </rPr>
          <t>Eric: Posters for exhibition at International Wildlife Law Conference</t>
        </r>
        <r>
          <rPr>
            <sz val="9"/>
            <rFont val="Tahoma"/>
            <family val="0"/>
          </rPr>
          <t xml:space="preserve">
</t>
        </r>
      </text>
    </comment>
    <comment ref="C1755" authorId="11">
      <text>
        <r>
          <rPr>
            <b/>
            <sz val="9"/>
            <rFont val="Tahoma"/>
            <family val="2"/>
          </rPr>
          <t>ERIC:</t>
        </r>
        <r>
          <rPr>
            <sz val="9"/>
            <rFont val="Tahoma"/>
            <family val="2"/>
          </rPr>
          <t xml:space="preserve">
Registering a stand at the international conference in Buea.</t>
        </r>
      </text>
    </comment>
    <comment ref="C1756" authorId="9">
      <text>
        <r>
          <rPr>
            <b/>
            <sz val="8"/>
            <rFont val="Tahoma"/>
            <family val="0"/>
          </rPr>
          <t>eric: external hard drive of 2000 GB</t>
        </r>
        <r>
          <rPr>
            <sz val="8"/>
            <rFont val="Tahoma"/>
            <family val="0"/>
          </rPr>
          <t xml:space="preserve">
</t>
        </r>
      </text>
    </comment>
    <comment ref="C1757" authorId="9">
      <text>
        <r>
          <rPr>
            <b/>
            <sz val="8"/>
            <rFont val="Tahoma"/>
            <family val="0"/>
          </rPr>
          <t xml:space="preserve">Eric: </t>
        </r>
        <r>
          <rPr>
            <sz val="8"/>
            <rFont val="Tahoma"/>
            <family val="0"/>
          </rPr>
          <t>given to jean broice and Brenda</t>
        </r>
      </text>
    </comment>
    <comment ref="C1758" authorId="9">
      <text>
        <r>
          <rPr>
            <b/>
            <sz val="8"/>
            <rFont val="Tahoma"/>
            <family val="0"/>
          </rPr>
          <t>eric: external disc burner for office use.</t>
        </r>
        <r>
          <rPr>
            <sz val="8"/>
            <rFont val="Tahoma"/>
            <family val="0"/>
          </rPr>
          <t xml:space="preserve">
</t>
        </r>
      </text>
    </comment>
    <comment ref="C1759" authorId="9">
      <text>
        <r>
          <rPr>
            <b/>
            <sz val="8"/>
            <rFont val="Tahoma"/>
            <family val="0"/>
          </rPr>
          <t>eric: for media department</t>
        </r>
        <r>
          <rPr>
            <sz val="8"/>
            <rFont val="Tahoma"/>
            <family val="0"/>
          </rPr>
          <t xml:space="preserve">
</t>
        </r>
      </text>
    </comment>
    <comment ref="C1760" authorId="9">
      <text>
        <r>
          <rPr>
            <b/>
            <sz val="8"/>
            <rFont val="Tahoma"/>
            <family val="0"/>
          </rPr>
          <t>eric: bought two pot of flower placed at the main entrance of the office.</t>
        </r>
      </text>
    </comment>
    <comment ref="C1765" authorId="9">
      <text>
        <r>
          <rPr>
            <b/>
            <sz val="8"/>
            <rFont val="Tahoma"/>
            <family val="0"/>
          </rPr>
          <t>eric: printing of 750 copies of wildlife justice 2, 3, 4, 5 and 8 editions.</t>
        </r>
        <r>
          <rPr>
            <sz val="8"/>
            <rFont val="Tahoma"/>
            <family val="0"/>
          </rPr>
          <t xml:space="preserve">
150 copied for each edition</t>
        </r>
      </text>
    </comment>
    <comment ref="C1766" authorId="9">
      <text>
        <r>
          <rPr>
            <b/>
            <sz val="8"/>
            <rFont val="Tahoma"/>
            <family val="0"/>
          </rPr>
          <t xml:space="preserve">eric: printing of 600 copies of wildlife justice 6 and 7 editions.
</t>
        </r>
        <r>
          <rPr>
            <sz val="8"/>
            <rFont val="Tahoma"/>
            <family val="0"/>
          </rPr>
          <t xml:space="preserve">
300 copies for each edition</t>
        </r>
      </text>
    </comment>
    <comment ref="C1767" authorId="9">
      <text>
        <r>
          <rPr>
            <b/>
            <sz val="8"/>
            <rFont val="Tahoma"/>
            <family val="0"/>
          </rPr>
          <t xml:space="preserve">eric: printing of 300 copies of French regional brochure and laga French.
</t>
        </r>
      </text>
    </comment>
    <comment ref="C1772" authorId="9">
      <text>
        <r>
          <rPr>
            <b/>
            <sz val="8"/>
            <rFont val="Tahoma"/>
            <family val="0"/>
          </rPr>
          <t>anna: weekly review of newspaper in the office:
x5 cameroon tribune =2000
x5 le Jour=2000
x5 mutation= 2000
x2 the post =800</t>
        </r>
        <r>
          <rPr>
            <sz val="8"/>
            <rFont val="Tahoma"/>
            <family val="0"/>
          </rPr>
          <t xml:space="preserve">
total = 17 newspaper x400
=6800frs</t>
        </r>
      </text>
    </comment>
    <comment ref="C1773" authorId="9">
      <text>
        <r>
          <rPr>
            <b/>
            <sz val="8"/>
            <rFont val="Tahoma"/>
            <family val="0"/>
          </rPr>
          <t>anna: weekly review of newspaper in the office:
x3 cameroon tribune =2000
x3 le Jour=2000
x3 mutation= 2000
x1 the post =800
total = 13 newspaper x400
=5 200frs</t>
        </r>
        <r>
          <rPr>
            <sz val="8"/>
            <rFont val="Tahoma"/>
            <family val="0"/>
          </rPr>
          <t xml:space="preserve">
</t>
        </r>
      </text>
    </comment>
    <comment ref="C1797" authorId="1">
      <text>
        <r>
          <rPr>
            <b/>
            <sz val="8"/>
            <rFont val="Tahoma"/>
            <family val="0"/>
          </rPr>
          <t>ofir: called Congo</t>
        </r>
        <r>
          <rPr>
            <sz val="8"/>
            <rFont val="Tahoma"/>
            <family val="0"/>
          </rPr>
          <t xml:space="preserve">
</t>
        </r>
      </text>
    </comment>
    <comment ref="C1806" authorId="1">
      <text>
        <r>
          <rPr>
            <b/>
            <sz val="8"/>
            <rFont val="Tahoma"/>
            <family val="0"/>
          </rPr>
          <t>ofir: called Gabon</t>
        </r>
        <r>
          <rPr>
            <sz val="8"/>
            <rFont val="Tahoma"/>
            <family val="0"/>
          </rPr>
          <t xml:space="preserve">
</t>
        </r>
      </text>
    </comment>
    <comment ref="C1807" authorId="1">
      <text>
        <r>
          <rPr>
            <b/>
            <sz val="8"/>
            <rFont val="Tahoma"/>
            <family val="0"/>
          </rPr>
          <t>ofir: called Gabon</t>
        </r>
        <r>
          <rPr>
            <sz val="8"/>
            <rFont val="Tahoma"/>
            <family val="0"/>
          </rPr>
          <t xml:space="preserve">
</t>
        </r>
      </text>
    </comment>
    <comment ref="C1808" authorId="1">
      <text>
        <r>
          <rPr>
            <b/>
            <sz val="8"/>
            <rFont val="Tahoma"/>
            <family val="0"/>
          </rPr>
          <t>Ofir: called Gabon</t>
        </r>
        <r>
          <rPr>
            <sz val="8"/>
            <rFont val="Tahoma"/>
            <family val="0"/>
          </rPr>
          <t xml:space="preserve">
</t>
        </r>
      </text>
    </comment>
    <comment ref="C1817" authorId="1">
      <text>
        <r>
          <rPr>
            <b/>
            <sz val="8"/>
            <rFont val="Tahoma"/>
            <family val="0"/>
          </rPr>
          <t xml:space="preserve">ofir: called guinea </t>
        </r>
        <r>
          <rPr>
            <sz val="8"/>
            <rFont val="Tahoma"/>
            <family val="0"/>
          </rPr>
          <t xml:space="preserve">
</t>
        </r>
      </text>
    </comment>
    <comment ref="C1827" authorId="1">
      <text>
        <r>
          <rPr>
            <b/>
            <sz val="8"/>
            <rFont val="Tahoma"/>
            <family val="0"/>
          </rPr>
          <t>ofir: called Malaysia</t>
        </r>
        <r>
          <rPr>
            <sz val="8"/>
            <rFont val="Tahoma"/>
            <family val="0"/>
          </rPr>
          <t xml:space="preserve">
</t>
        </r>
      </text>
    </comment>
    <comment ref="C1828" authorId="1">
      <text>
        <r>
          <rPr>
            <b/>
            <sz val="8"/>
            <rFont val="Tahoma"/>
            <family val="0"/>
          </rPr>
          <t>ofir: called Malaysia</t>
        </r>
        <r>
          <rPr>
            <sz val="8"/>
            <rFont val="Tahoma"/>
            <family val="0"/>
          </rPr>
          <t xml:space="preserve">
</t>
        </r>
      </text>
    </comment>
    <comment ref="C1829" authorId="1">
      <text>
        <r>
          <rPr>
            <b/>
            <sz val="8"/>
            <rFont val="Tahoma"/>
            <family val="0"/>
          </rPr>
          <t>ofir: called Malaysia</t>
        </r>
        <r>
          <rPr>
            <sz val="8"/>
            <rFont val="Tahoma"/>
            <family val="0"/>
          </rPr>
          <t xml:space="preserve">
</t>
        </r>
      </text>
    </comment>
    <comment ref="C1838" authorId="1">
      <text>
        <r>
          <rPr>
            <b/>
            <sz val="8"/>
            <rFont val="Tahoma"/>
            <family val="0"/>
          </rPr>
          <t>Arrey: called Ofir in Togo.</t>
        </r>
        <r>
          <rPr>
            <sz val="8"/>
            <rFont val="Tahoma"/>
            <family val="0"/>
          </rPr>
          <t xml:space="preserve">
</t>
        </r>
      </text>
    </comment>
    <comment ref="C1839" authorId="1">
      <text>
        <r>
          <rPr>
            <b/>
            <sz val="8"/>
            <rFont val="Tahoma"/>
            <family val="0"/>
          </rPr>
          <t>arrey: called ofir in Togo</t>
        </r>
        <r>
          <rPr>
            <sz val="8"/>
            <rFont val="Tahoma"/>
            <family val="0"/>
          </rPr>
          <t xml:space="preserve">
</t>
        </r>
      </text>
    </comment>
    <comment ref="C1840" authorId="1">
      <text>
        <r>
          <rPr>
            <b/>
            <sz val="8"/>
            <rFont val="Tahoma"/>
            <family val="0"/>
          </rPr>
          <t>ofir: called Togo</t>
        </r>
        <r>
          <rPr>
            <sz val="8"/>
            <rFont val="Tahoma"/>
            <family val="0"/>
          </rPr>
          <t xml:space="preserve">
</t>
        </r>
      </text>
    </comment>
    <comment ref="C1841" authorId="1">
      <text>
        <r>
          <rPr>
            <b/>
            <sz val="8"/>
            <rFont val="Tahoma"/>
            <family val="0"/>
          </rPr>
          <t>Ofir: called Togo</t>
        </r>
        <r>
          <rPr>
            <sz val="8"/>
            <rFont val="Tahoma"/>
            <family val="0"/>
          </rPr>
          <t xml:space="preserve">
</t>
        </r>
      </text>
    </comment>
    <comment ref="C1842" authorId="1">
      <text>
        <r>
          <rPr>
            <b/>
            <sz val="8"/>
            <rFont val="Tahoma"/>
            <family val="0"/>
          </rPr>
          <t>ofir: called Togo.</t>
        </r>
        <r>
          <rPr>
            <sz val="8"/>
            <rFont val="Tahoma"/>
            <family val="0"/>
          </rPr>
          <t xml:space="preserve">
</t>
        </r>
      </text>
    </comment>
    <comment ref="C1843" authorId="1">
      <text>
        <r>
          <rPr>
            <b/>
            <sz val="8"/>
            <rFont val="Tahoma"/>
            <family val="0"/>
          </rPr>
          <t>ofir: called Togo.</t>
        </r>
        <r>
          <rPr>
            <sz val="8"/>
            <rFont val="Tahoma"/>
            <family val="0"/>
          </rPr>
          <t xml:space="preserve">
</t>
        </r>
      </text>
    </comment>
    <comment ref="C1844" authorId="1">
      <text>
        <r>
          <rPr>
            <b/>
            <sz val="8"/>
            <rFont val="Tahoma"/>
            <family val="0"/>
          </rPr>
          <t>ofir: called Togo</t>
        </r>
        <r>
          <rPr>
            <sz val="8"/>
            <rFont val="Tahoma"/>
            <family val="0"/>
          </rPr>
          <t xml:space="preserve">
</t>
        </r>
      </text>
    </comment>
    <comment ref="C1853" authorId="1">
      <text>
        <r>
          <rPr>
            <b/>
            <sz val="8"/>
            <rFont val="Tahoma"/>
            <family val="0"/>
          </rPr>
          <t>Ania: called Chad.</t>
        </r>
        <r>
          <rPr>
            <sz val="8"/>
            <rFont val="Tahoma"/>
            <family val="0"/>
          </rPr>
          <t xml:space="preserve">
</t>
        </r>
      </text>
    </comment>
    <comment ref="C1854" authorId="1">
      <text>
        <r>
          <rPr>
            <b/>
            <sz val="8"/>
            <rFont val="Tahoma"/>
            <family val="0"/>
          </rPr>
          <t>Ania: called Chad</t>
        </r>
        <r>
          <rPr>
            <sz val="8"/>
            <rFont val="Tahoma"/>
            <family val="0"/>
          </rPr>
          <t xml:space="preserve">
</t>
        </r>
      </text>
    </comment>
    <comment ref="C1855" authorId="1">
      <text>
        <r>
          <rPr>
            <b/>
            <sz val="8"/>
            <rFont val="Tahoma"/>
            <family val="0"/>
          </rPr>
          <t>ania: called Chad.</t>
        </r>
        <r>
          <rPr>
            <sz val="8"/>
            <rFont val="Tahoma"/>
            <family val="0"/>
          </rPr>
          <t xml:space="preserve">
</t>
        </r>
      </text>
    </comment>
    <comment ref="C1884" authorId="6">
      <text>
        <r>
          <rPr>
            <b/>
            <sz val="8"/>
            <rFont val="Tahoma"/>
            <family val="0"/>
          </rPr>
          <t>Alain: special taxi</t>
        </r>
        <r>
          <rPr>
            <b/>
            <sz val="8"/>
            <rFont val="Tahoma"/>
            <family val="2"/>
          </rPr>
          <t xml:space="preserve">
to go to nsimalen</t>
        </r>
      </text>
    </comment>
    <comment ref="C1885" authorId="6">
      <text>
        <r>
          <rPr>
            <b/>
            <sz val="10"/>
            <rFont val="Tahoma"/>
            <family val="0"/>
          </rPr>
          <t>Alain:</t>
        </r>
        <r>
          <rPr>
            <sz val="10"/>
            <rFont val="Tahoma"/>
            <family val="0"/>
          </rPr>
          <t xml:space="preserve">
taxi from airport to hotel  </t>
        </r>
      </text>
    </comment>
    <comment ref="C1893" authorId="6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including to special taxis to go to airport and go back to the hotel after the flight was postponed to 2.30am the next day</t>
        </r>
      </text>
    </comment>
    <comment ref="C1895" authorId="6">
      <text>
        <r>
          <rPr>
            <b/>
            <sz val="8"/>
            <rFont val="Tahoma"/>
            <family val="0"/>
          </rPr>
          <t>Alain: Special taxi</t>
        </r>
        <r>
          <rPr>
            <b/>
            <sz val="8"/>
            <rFont val="Tahoma"/>
            <family val="2"/>
          </rPr>
          <t xml:space="preserve">
from hotel to airport; the price was increased from 5000 to 7000 due to night time. Left hotel at midnight</t>
        </r>
      </text>
    </comment>
    <comment ref="C1896" authorId="6">
      <text>
        <r>
          <rPr>
            <b/>
            <sz val="8"/>
            <rFont val="Tahoma"/>
            <family val="0"/>
          </rPr>
          <t>Alain: Special taxi</t>
        </r>
        <r>
          <rPr>
            <b/>
            <sz val="8"/>
            <rFont val="Tahoma"/>
            <family val="2"/>
          </rPr>
          <t xml:space="preserve">
from nsimalen to my house</t>
        </r>
      </text>
    </comment>
    <comment ref="C1907" authorId="6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 took one more night since my flight was postponed from 11.30am to 2.30am the next day</t>
        </r>
      </text>
    </comment>
    <comment ref="C1928" authorId="1">
      <text>
        <r>
          <rPr>
            <b/>
            <sz val="8"/>
            <rFont val="Tahoma"/>
            <family val="0"/>
          </rPr>
          <t>Cynthia: made more calls to ofir and printer for the printing of flyers.</t>
        </r>
        <r>
          <rPr>
            <sz val="8"/>
            <rFont val="Tahoma"/>
            <family val="0"/>
          </rPr>
          <t xml:space="preserve">
</t>
        </r>
      </text>
    </comment>
    <comment ref="C1938" authorId="1">
      <text>
        <r>
          <rPr>
            <b/>
            <sz val="8"/>
            <rFont val="Tahoma"/>
            <family val="0"/>
          </rPr>
          <t>Cynthia: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1951" authorId="12">
      <text>
        <r>
          <rPr>
            <b/>
            <sz val="9"/>
            <rFont val="Tahoma"/>
            <family val="0"/>
          </rPr>
          <t>CHUCK:</t>
        </r>
        <r>
          <rPr>
            <sz val="9"/>
            <rFont val="Tahoma"/>
            <family val="0"/>
          </rPr>
          <t xml:space="preserve">
taxi from office to bank and back</t>
        </r>
      </text>
    </comment>
    <comment ref="C1973" authorId="1">
      <text>
        <r>
          <rPr>
            <b/>
            <sz val="8"/>
            <rFont val="Tahoma"/>
            <family val="0"/>
          </rPr>
          <t>Arrey: Internet bills for the month of January 2013 to December 2013.</t>
        </r>
        <r>
          <rPr>
            <sz val="8"/>
            <rFont val="Tahoma"/>
            <family val="0"/>
          </rPr>
          <t xml:space="preserve">
</t>
        </r>
      </text>
    </comment>
    <comment ref="C1977" authorId="1">
      <text>
        <r>
          <rPr>
            <b/>
            <sz val="8"/>
            <rFont val="Tahoma"/>
            <family val="0"/>
          </rPr>
          <t>Arrey: fiscal stamp for the certification of letter of request for entry visa for Bakenou hessouwe from to to cameroon.</t>
        </r>
        <r>
          <rPr>
            <sz val="8"/>
            <rFont val="Tahoma"/>
            <family val="0"/>
          </rPr>
          <t xml:space="preserve">
</t>
        </r>
      </text>
    </comment>
    <comment ref="C1978" authorId="1">
      <text>
        <r>
          <rPr>
            <b/>
            <sz val="8"/>
            <rFont val="Tahoma"/>
            <family val="0"/>
          </rPr>
          <t>Arrey: fiscal stamp for the for the letter of taking of responsibility for the request for entry visa for Bakenou hessouwe from to to cameroon.</t>
        </r>
        <r>
          <rPr>
            <sz val="8"/>
            <rFont val="Tahoma"/>
            <family val="0"/>
          </rPr>
          <t xml:space="preserve">
</t>
        </r>
      </text>
    </comment>
    <comment ref="C1979" authorId="1">
      <text>
        <r>
          <rPr>
            <b/>
            <sz val="8"/>
            <rFont val="Tahoma"/>
            <family val="0"/>
          </rPr>
          <t>Arrey: fiscal stamp for the for the letter of taking of responsibility for the request for entry visa for Diallo Ibrahima from Guinea to to cameroon.</t>
        </r>
        <r>
          <rPr>
            <sz val="8"/>
            <rFont val="Tahoma"/>
            <family val="0"/>
          </rPr>
          <t xml:space="preserve">
</t>
        </r>
      </text>
    </comment>
    <comment ref="C1980" authorId="1">
      <text>
        <r>
          <rPr>
            <b/>
            <sz val="8"/>
            <rFont val="Tahoma"/>
            <family val="0"/>
          </rPr>
          <t>Arrey: fiscal stamp for the for the letter of taking of responsibility for the request for entry visa for Ibrahima Diallo from guinea to cameroon.</t>
        </r>
        <r>
          <rPr>
            <sz val="8"/>
            <rFont val="Tahoma"/>
            <family val="0"/>
          </rPr>
          <t xml:space="preserve">
</t>
        </r>
      </text>
    </comment>
    <comment ref="C2017" authorId="1">
      <text>
        <r>
          <rPr>
            <b/>
            <sz val="8"/>
            <rFont val="Tahoma"/>
            <family val="0"/>
          </rPr>
          <t>ofir: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2057" authorId="1">
      <text>
        <r>
          <rPr>
            <b/>
            <sz val="8"/>
            <rFont val="Tahoma"/>
            <family val="0"/>
          </rPr>
          <t>emeline: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2076" authorId="1">
      <text>
        <r>
          <rPr>
            <b/>
            <sz val="8"/>
            <rFont val="Tahoma"/>
            <family val="0"/>
          </rPr>
          <t>arrey: Internet credit for internet connection in the absence or during slow internet connections in office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2097" authorId="2">
      <text>
        <r>
          <rPr>
            <b/>
            <sz val="8"/>
            <rFont val="Tahoma"/>
            <family val="0"/>
          </rPr>
          <t>SIRRI:</t>
        </r>
        <r>
          <rPr>
            <sz val="8"/>
            <rFont val="Tahoma"/>
            <family val="0"/>
          </rPr>
          <t xml:space="preserve">
Office-Unics-office</t>
        </r>
      </text>
    </comment>
    <comment ref="C2099" authorId="2">
      <text>
        <r>
          <rPr>
            <b/>
            <sz val="8"/>
            <rFont val="Tahoma"/>
            <family val="0"/>
          </rPr>
          <t>SIRRI:</t>
        </r>
        <r>
          <rPr>
            <sz val="8"/>
            <rFont val="Tahoma"/>
            <family val="0"/>
          </rPr>
          <t xml:space="preserve">
Office-Unics-office</t>
        </r>
      </text>
    </comment>
    <comment ref="C2101" authorId="2">
      <text>
        <r>
          <rPr>
            <b/>
            <sz val="8"/>
            <rFont val="Tahoma"/>
            <family val="0"/>
          </rPr>
          <t>SIRRI:</t>
        </r>
        <r>
          <rPr>
            <sz val="8"/>
            <rFont val="Tahoma"/>
            <family val="0"/>
          </rPr>
          <t xml:space="preserve">
Office-Unics-office</t>
        </r>
      </text>
    </comment>
    <comment ref="C2102" authorId="2">
      <text>
        <r>
          <rPr>
            <b/>
            <sz val="8"/>
            <rFont val="Tahoma"/>
            <family val="0"/>
          </rPr>
          <t>SIRRI:</t>
        </r>
        <r>
          <rPr>
            <sz val="8"/>
            <rFont val="Tahoma"/>
            <family val="0"/>
          </rPr>
          <t xml:space="preserve">
Office-Unics-Ecobank-office</t>
        </r>
      </text>
    </comment>
    <comment ref="C2103" authorId="2">
      <text>
        <r>
          <rPr>
            <b/>
            <sz val="8"/>
            <rFont val="Tahoma"/>
            <family val="0"/>
          </rPr>
          <t>SIRRI:</t>
        </r>
        <r>
          <rPr>
            <sz val="8"/>
            <rFont val="Tahoma"/>
            <family val="0"/>
          </rPr>
          <t xml:space="preserve">
Office-Unics-office</t>
        </r>
      </text>
    </comment>
    <comment ref="C2105" authorId="2">
      <text>
        <r>
          <rPr>
            <b/>
            <sz val="8"/>
            <rFont val="Tahoma"/>
            <family val="0"/>
          </rPr>
          <t>SIRRI:</t>
        </r>
        <r>
          <rPr>
            <sz val="8"/>
            <rFont val="Tahoma"/>
            <family val="0"/>
          </rPr>
          <t xml:space="preserve">
Office-Unics-office</t>
        </r>
      </text>
    </comment>
    <comment ref="C2115" authorId="1">
      <text>
        <r>
          <rPr>
            <b/>
            <sz val="8"/>
            <rFont val="Tahoma"/>
            <family val="0"/>
          </rPr>
          <t>Arrey: one hour taxi to town and back for the purchase op office materials.</t>
        </r>
        <r>
          <rPr>
            <sz val="8"/>
            <rFont val="Tahoma"/>
            <family val="0"/>
          </rPr>
          <t xml:space="preserve">
</t>
        </r>
      </text>
    </comment>
    <comment ref="C2131" authorId="1">
      <text>
        <r>
          <rPr>
            <b/>
            <sz val="8"/>
            <rFont val="Tahoma"/>
            <family val="0"/>
          </rPr>
          <t>Arrey: photocopy financial report forms</t>
        </r>
        <r>
          <rPr>
            <sz val="8"/>
            <rFont val="Tahoma"/>
            <family val="0"/>
          </rPr>
          <t xml:space="preserve">
</t>
        </r>
      </text>
    </comment>
    <comment ref="C2132" authorId="1">
      <text>
        <r>
          <rPr>
            <b/>
            <sz val="8"/>
            <rFont val="Tahoma"/>
            <family val="0"/>
          </rPr>
          <t>Arrey: night watch from the 1/12 to 4/12 three nights and two days total 5 days x 5000 = 25000 fcfa during the directors journey to Togo.</t>
        </r>
        <r>
          <rPr>
            <sz val="8"/>
            <rFont val="Tahoma"/>
            <family val="0"/>
          </rPr>
          <t xml:space="preserve">
</t>
        </r>
      </text>
    </comment>
    <comment ref="C2136" authorId="1">
      <text>
        <r>
          <rPr>
            <b/>
            <sz val="8"/>
            <rFont val="Tahoma"/>
            <family val="0"/>
          </rPr>
          <t>Arrey: photocopy financial report forms</t>
        </r>
        <r>
          <rPr>
            <sz val="8"/>
            <rFont val="Tahoma"/>
            <family val="0"/>
          </rPr>
          <t xml:space="preserve">
</t>
        </r>
      </text>
    </comment>
    <comment ref="C2137" authorId="1">
      <text>
        <r>
          <rPr>
            <b/>
            <sz val="8"/>
            <rFont val="Tahoma"/>
            <family val="0"/>
          </rPr>
          <t>Arrey: Took one hour taxi to unics for financial transactions while passing to bastos to pay the medical bills for the director's tooth the time elapsed 1500 was paid extra.</t>
        </r>
        <r>
          <rPr>
            <sz val="8"/>
            <rFont val="Tahoma"/>
            <family val="0"/>
          </rPr>
          <t xml:space="preserve">
</t>
        </r>
      </text>
    </comment>
    <comment ref="C2138" authorId="1">
      <text>
        <r>
          <rPr>
            <b/>
            <sz val="8"/>
            <rFont val="Tahoma"/>
            <family val="0"/>
          </rPr>
          <t>Arrey: 1 rim=15000 fcfa x 4 = 60,000fcfa.</t>
        </r>
        <r>
          <rPr>
            <sz val="8"/>
            <rFont val="Tahoma"/>
            <family val="0"/>
          </rPr>
          <t xml:space="preserve">
</t>
        </r>
      </text>
    </comment>
    <comment ref="C2139" authorId="1">
      <text>
        <r>
          <rPr>
            <b/>
            <sz val="8"/>
            <rFont val="Tahoma"/>
            <family val="0"/>
          </rPr>
          <t>Arrey: one packet of A4 envelopes of 100= 7500 x 4 = 30,000 fcfa</t>
        </r>
        <r>
          <rPr>
            <sz val="8"/>
            <rFont val="Tahoma"/>
            <family val="0"/>
          </rPr>
          <t xml:space="preserve">
</t>
        </r>
      </text>
    </comment>
    <comment ref="C2140" authorId="1">
      <text>
        <r>
          <rPr>
            <b/>
            <sz val="8"/>
            <rFont val="Tahoma"/>
            <family val="0"/>
          </rPr>
          <t>Arrey: one packet of A5 envelopes of 100= 5000 x 4 = 20,000 fcfa</t>
        </r>
        <r>
          <rPr>
            <sz val="8"/>
            <rFont val="Tahoma"/>
            <family val="0"/>
          </rPr>
          <t xml:space="preserve">
</t>
        </r>
      </text>
    </comment>
    <comment ref="C2141" authorId="1">
      <text>
        <r>
          <rPr>
            <b/>
            <sz val="8"/>
            <rFont val="Tahoma"/>
            <family val="0"/>
          </rPr>
          <t>Arrey: one packet of A6 envelopes of 100= 2500 x 4 = 10,000 fcfa</t>
        </r>
        <r>
          <rPr>
            <sz val="8"/>
            <rFont val="Tahoma"/>
            <family val="0"/>
          </rPr>
          <t xml:space="preserve">
</t>
        </r>
      </text>
    </comment>
    <comment ref="C2142" authorId="1">
      <text>
        <r>
          <rPr>
            <b/>
            <sz val="8"/>
            <rFont val="Tahoma"/>
            <family val="0"/>
          </rPr>
          <t>arrey: one box of paper clip = 1800x2= 3600 fcfa</t>
        </r>
        <r>
          <rPr>
            <sz val="8"/>
            <rFont val="Tahoma"/>
            <family val="0"/>
          </rPr>
          <t xml:space="preserve">
</t>
        </r>
      </text>
    </comment>
    <comment ref="C2143" authorId="1">
      <text>
        <r>
          <rPr>
            <b/>
            <sz val="8"/>
            <rFont val="Tahoma"/>
            <family val="0"/>
          </rPr>
          <t>Arrey: three packets to plastic sleeves. 3000x3= 9000 fcfa</t>
        </r>
        <r>
          <rPr>
            <sz val="8"/>
            <rFont val="Tahoma"/>
            <family val="0"/>
          </rPr>
          <t xml:space="preserve">
</t>
        </r>
      </text>
    </comment>
    <comment ref="C2145" authorId="1">
      <text>
        <r>
          <rPr>
            <b/>
            <sz val="8"/>
            <rFont val="Tahoma"/>
            <family val="0"/>
          </rPr>
          <t>Arrey: 1 packet of 14 pens=2500x4= 10000 fcfa</t>
        </r>
        <r>
          <rPr>
            <sz val="8"/>
            <rFont val="Tahoma"/>
            <family val="0"/>
          </rPr>
          <t xml:space="preserve">
</t>
        </r>
      </text>
    </comment>
    <comment ref="C2146" authorId="1">
      <text>
        <r>
          <rPr>
            <b/>
            <sz val="8"/>
            <rFont val="Tahoma"/>
            <family val="0"/>
          </rPr>
          <t>Arrey: one packet of folder of 100 = 7500x4= 30,000 fcfa</t>
        </r>
        <r>
          <rPr>
            <sz val="8"/>
            <rFont val="Tahoma"/>
            <family val="0"/>
          </rPr>
          <t xml:space="preserve">
</t>
        </r>
      </text>
    </comment>
    <comment ref="C2147" authorId="1">
      <text>
        <r>
          <rPr>
            <b/>
            <sz val="8"/>
            <rFont val="Tahoma"/>
            <family val="0"/>
          </rPr>
          <t>Arrey: one ink= 45000x4 =180,000 fcfa</t>
        </r>
        <r>
          <rPr>
            <sz val="8"/>
            <rFont val="Tahoma"/>
            <family val="0"/>
          </rPr>
          <t xml:space="preserve">
</t>
        </r>
      </text>
    </comment>
    <comment ref="C2148" authorId="1">
      <text>
        <r>
          <rPr>
            <b/>
            <sz val="8"/>
            <rFont val="Tahoma"/>
            <family val="0"/>
          </rPr>
          <t>Arrey: office Alarm for 2013 from January 2012 to December 3013.</t>
        </r>
        <r>
          <rPr>
            <sz val="8"/>
            <rFont val="Tahoma"/>
            <family val="0"/>
          </rPr>
          <t xml:space="preserve">
</t>
        </r>
      </text>
    </comment>
    <comment ref="C2149" authorId="1">
      <text>
        <r>
          <rPr>
            <b/>
            <sz val="8"/>
            <rFont val="Tahoma"/>
            <family val="0"/>
          </rPr>
          <t>Arrey: night watch During December holidays for one month from the 11th dec. 2012  to 10th of Jan. 2013</t>
        </r>
        <r>
          <rPr>
            <sz val="8"/>
            <rFont val="Tahoma"/>
            <family val="0"/>
          </rPr>
          <t xml:space="preserve">
total of 30 days.</t>
        </r>
      </text>
    </comment>
    <comment ref="C2150" authorId="1">
      <text>
        <r>
          <rPr>
            <b/>
            <sz val="8"/>
            <rFont val="Tahoma"/>
            <family val="0"/>
          </rPr>
          <t>Arrey: Repairs of office Gate.</t>
        </r>
        <r>
          <rPr>
            <sz val="8"/>
            <rFont val="Tahoma"/>
            <family val="0"/>
          </rPr>
          <t xml:space="preserve">
</t>
        </r>
      </text>
    </comment>
    <comment ref="C2151" authorId="1">
      <text>
        <r>
          <rPr>
            <b/>
            <sz val="8"/>
            <rFont val="Tahoma"/>
            <family val="0"/>
          </rPr>
          <t>Arrey: repairs of office metal.</t>
        </r>
        <r>
          <rPr>
            <sz val="8"/>
            <rFont val="Tahoma"/>
            <family val="0"/>
          </rPr>
          <t xml:space="preserve">
</t>
        </r>
      </text>
    </comment>
    <comment ref="C2160" authorId="1">
      <text>
        <r>
          <rPr>
            <b/>
            <sz val="8"/>
            <rFont val="Tahoma"/>
            <family val="0"/>
          </rPr>
          <t>Arrey: Plastic zink for the repairs of office gate</t>
        </r>
        <r>
          <rPr>
            <sz val="8"/>
            <rFont val="Tahoma"/>
            <family val="0"/>
          </rPr>
          <t xml:space="preserve">
</t>
        </r>
      </text>
    </comment>
    <comment ref="C2161" authorId="1">
      <text>
        <r>
          <rPr>
            <b/>
            <sz val="8"/>
            <rFont val="Tahoma"/>
            <family val="0"/>
          </rPr>
          <t>Arrey: Plastic zink for the repairs of office gate</t>
        </r>
        <r>
          <rPr>
            <sz val="8"/>
            <rFont val="Tahoma"/>
            <family val="0"/>
          </rPr>
          <t xml:space="preserve">
</t>
        </r>
      </text>
    </comment>
    <comment ref="C2164" authorId="1">
      <text>
        <r>
          <rPr>
            <b/>
            <sz val="8"/>
            <rFont val="Tahoma"/>
            <family val="0"/>
          </rPr>
          <t>Arrey: day watch from 26th dec. to 31 dec. during the holidays 6 days x 5000= 30,000 fcfa</t>
        </r>
        <r>
          <rPr>
            <sz val="8"/>
            <rFont val="Tahoma"/>
            <family val="0"/>
          </rPr>
          <t xml:space="preserve">
</t>
        </r>
      </text>
    </comment>
    <comment ref="C2165" authorId="12">
      <text>
        <r>
          <rPr>
            <b/>
            <sz val="9"/>
            <rFont val="Tahoma"/>
            <family val="0"/>
          </rPr>
          <t>CHUCK:</t>
        </r>
        <r>
          <rPr>
            <sz val="9"/>
            <rFont val="Tahoma"/>
            <family val="0"/>
          </rPr>
          <t xml:space="preserve">
receipt stolen in bag</t>
        </r>
      </text>
    </comment>
    <comment ref="C2166" authorId="9">
      <text>
        <r>
          <rPr>
            <b/>
            <sz val="8"/>
            <rFont val="Tahoma"/>
            <family val="0"/>
          </rPr>
          <t>anna: An office cupboard of the dimension of 295 length by 210 height and 40cm width  made, comprises 3 compartments.</t>
        </r>
        <r>
          <rPr>
            <sz val="8"/>
            <rFont val="Tahoma"/>
            <family val="0"/>
          </rPr>
          <t xml:space="preserve">
</t>
        </r>
      </text>
    </comment>
    <comment ref="C2197" authorId="1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rent of 24/12/2012 to 24/06/2013 paid on 14/12/2012</t>
        </r>
      </text>
    </comment>
    <comment ref="C2203" authorId="1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bonus for managing office when the Director traveled to Togo for 8 days
7,000 x 7=56,000frs
7,000cfa for Emeline and
49,000 cfa for Arrey</t>
        </r>
      </text>
    </comment>
    <comment ref="C2209" authorId="1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bonus for managing office when the Director traveled to Togo for 8 days
7,000 x 7=56,000frs
7,000cfa for Emeline and
49,000 cfa for Arrey</t>
        </r>
      </text>
    </comment>
    <comment ref="C2210" authorId="1">
      <text>
        <r>
          <rPr>
            <b/>
            <sz val="9"/>
            <rFont val="Tahoma"/>
            <family val="0"/>
          </rPr>
          <t>LAGA: y'de op bonus</t>
        </r>
      </text>
    </comment>
    <comment ref="C2221" authorId="9">
      <text>
        <r>
          <rPr>
            <b/>
            <sz val="8"/>
            <rFont val="Tahoma"/>
            <family val="0"/>
          </rPr>
          <t>anna: printing of tea cups with the picture of each staff and laga logo on them.</t>
        </r>
        <r>
          <rPr>
            <sz val="8"/>
            <rFont val="Tahoma"/>
            <family val="0"/>
          </rPr>
          <t xml:space="preserve">
</t>
        </r>
      </text>
    </comment>
    <comment ref="C2222" authorId="9">
      <text>
        <r>
          <rPr>
            <b/>
            <sz val="8"/>
            <rFont val="Tahoma"/>
            <family val="0"/>
          </rPr>
          <t>anna: purchase of sample of Santa Claus for Christmas package to staff.</t>
        </r>
        <r>
          <rPr>
            <sz val="8"/>
            <rFont val="Tahoma"/>
            <family val="0"/>
          </rPr>
          <t xml:space="preserve">
</t>
        </r>
      </text>
    </comment>
    <comment ref="C2223" authorId="9">
      <text>
        <r>
          <rPr>
            <b/>
            <sz val="8"/>
            <rFont val="Tahoma"/>
            <family val="0"/>
          </rPr>
          <t>anna: purchase of sample of basket for Christmas package to staff.</t>
        </r>
        <r>
          <rPr>
            <sz val="8"/>
            <rFont val="Tahoma"/>
            <family val="0"/>
          </rPr>
          <t xml:space="preserve">
</t>
        </r>
      </text>
    </comment>
    <comment ref="C2224" authorId="9">
      <text>
        <r>
          <rPr>
            <b/>
            <sz val="8"/>
            <rFont val="Tahoma"/>
            <family val="0"/>
          </rPr>
          <t>anna: purchase of sample of slippers for Christmas package to staff.</t>
        </r>
        <r>
          <rPr>
            <sz val="8"/>
            <rFont val="Tahoma"/>
            <family val="0"/>
          </rPr>
          <t xml:space="preserve">
</t>
        </r>
      </text>
    </comment>
    <comment ref="C2225" authorId="9">
      <text>
        <r>
          <rPr>
            <b/>
            <sz val="8"/>
            <rFont val="Tahoma"/>
            <family val="0"/>
          </rPr>
          <t xml:space="preserve">anna: purchase of 2 sample of slippers for Christmas package to staff.
</t>
        </r>
        <r>
          <rPr>
            <sz val="8"/>
            <rFont val="Tahoma"/>
            <family val="0"/>
          </rPr>
          <t xml:space="preserve">
</t>
        </r>
      </text>
    </comment>
    <comment ref="C2226" authorId="9">
      <text>
        <r>
          <rPr>
            <b/>
            <sz val="8"/>
            <rFont val="Tahoma"/>
            <family val="0"/>
          </rPr>
          <t>anna: purchase of 5 basket for 1500 firs each</t>
        </r>
        <r>
          <rPr>
            <sz val="8"/>
            <rFont val="Tahoma"/>
            <family val="0"/>
          </rPr>
          <t xml:space="preserve">
</t>
        </r>
      </text>
    </comment>
    <comment ref="C2227" authorId="9">
      <text>
        <r>
          <rPr>
            <b/>
            <sz val="8"/>
            <rFont val="Tahoma"/>
            <family val="0"/>
          </rPr>
          <t>anna: purchase of 16 slippers for 500 firs each.</t>
        </r>
        <r>
          <rPr>
            <sz val="8"/>
            <rFont val="Tahoma"/>
            <family val="0"/>
          </rPr>
          <t xml:space="preserve">
</t>
        </r>
      </text>
    </comment>
    <comment ref="C2228" authorId="9">
      <text>
        <r>
          <rPr>
            <b/>
            <sz val="8"/>
            <rFont val="Tahoma"/>
            <family val="0"/>
          </rPr>
          <t>anna: 9 Santa Claus for 1500 each.</t>
        </r>
        <r>
          <rPr>
            <sz val="8"/>
            <rFont val="Tahoma"/>
            <family val="0"/>
          </rPr>
          <t xml:space="preserve">
</t>
        </r>
      </text>
    </comment>
    <comment ref="C2229" authorId="9">
      <text>
        <r>
          <rPr>
            <b/>
            <sz val="8"/>
            <rFont val="Tahoma"/>
            <family val="0"/>
          </rPr>
          <t>anna: additional purchase of basket for 1500 firs each.</t>
        </r>
        <r>
          <rPr>
            <sz val="8"/>
            <rFont val="Tahoma"/>
            <family val="0"/>
          </rPr>
          <t xml:space="preserve">
</t>
        </r>
      </text>
    </comment>
    <comment ref="C2230" authorId="9">
      <text>
        <r>
          <rPr>
            <b/>
            <sz val="8"/>
            <rFont val="Tahoma"/>
            <family val="0"/>
          </rPr>
          <t>anna: purchase of additional Santa Claus for Christmas package to staff.</t>
        </r>
        <r>
          <rPr>
            <sz val="8"/>
            <rFont val="Tahoma"/>
            <family val="0"/>
          </rPr>
          <t xml:space="preserve">
</t>
        </r>
      </text>
    </comment>
    <comment ref="C2231" authorId="9">
      <text>
        <r>
          <rPr>
            <b/>
            <sz val="8"/>
            <rFont val="Tahoma"/>
            <family val="0"/>
          </rPr>
          <t>anna: transparent parceling paper for the package of Christmas season gifts to staff.</t>
        </r>
        <r>
          <rPr>
            <sz val="8"/>
            <rFont val="Tahoma"/>
            <family val="0"/>
          </rPr>
          <t xml:space="preserve">
</t>
        </r>
      </text>
    </comment>
    <comment ref="C2232" authorId="9">
      <text>
        <r>
          <rPr>
            <b/>
            <sz val="8"/>
            <rFont val="Tahoma"/>
            <family val="0"/>
          </rPr>
          <t>anna: additional handkerchief bought for the printing of laga logo.</t>
        </r>
        <r>
          <rPr>
            <sz val="8"/>
            <rFont val="Tahoma"/>
            <family val="0"/>
          </rPr>
          <t xml:space="preserve">
</t>
        </r>
      </text>
    </comment>
    <comment ref="C2233" authorId="9">
      <text>
        <r>
          <rPr>
            <b/>
            <sz val="8"/>
            <rFont val="Tahoma"/>
            <family val="0"/>
          </rPr>
          <t>anna: additional handkerchief  printed.</t>
        </r>
        <r>
          <rPr>
            <sz val="8"/>
            <rFont val="Tahoma"/>
            <family val="0"/>
          </rPr>
          <t xml:space="preserve">
</t>
        </r>
      </text>
    </comment>
    <comment ref="C2234" authorId="9">
      <text>
        <r>
          <rPr>
            <b/>
            <sz val="8"/>
            <rFont val="Tahoma"/>
            <family val="0"/>
          </rPr>
          <t>anna: taxi fare for the painter to buy additional handerchiefs(3) for printing to design for AC.</t>
        </r>
        <r>
          <rPr>
            <sz val="8"/>
            <rFont val="Tahoma"/>
            <family val="0"/>
          </rPr>
          <t xml:space="preserve">
</t>
        </r>
      </text>
    </comment>
    <comment ref="C2235" authorId="9">
      <text>
        <r>
          <rPr>
            <b/>
            <sz val="8"/>
            <rFont val="Tahoma"/>
            <family val="0"/>
          </rPr>
          <t>anna: additional slippers for Vincent</t>
        </r>
      </text>
    </comment>
    <comment ref="C2236" authorId="9">
      <text>
        <r>
          <rPr>
            <b/>
            <sz val="8"/>
            <rFont val="Tahoma"/>
            <family val="0"/>
          </rPr>
          <t>anna: additional Santa Claus for Vincent regarding the Christmas season in the office.</t>
        </r>
        <r>
          <rPr>
            <sz val="8"/>
            <rFont val="Tahoma"/>
            <family val="0"/>
          </rPr>
          <t xml:space="preserve">
</t>
        </r>
      </text>
    </comment>
    <comment ref="C2237" authorId="9">
      <text>
        <r>
          <rPr>
            <b/>
            <sz val="8"/>
            <rFont val="Tahoma"/>
            <family val="0"/>
          </rPr>
          <t>anna: additional basket for Vincent regarding the Christmas season in the office.</t>
        </r>
        <r>
          <rPr>
            <sz val="8"/>
            <rFont val="Tahoma"/>
            <family val="0"/>
          </rPr>
          <t xml:space="preserve">
</t>
        </r>
      </text>
    </comment>
    <comment ref="C2238" authorId="9">
      <text>
        <r>
          <rPr>
            <b/>
            <sz val="8"/>
            <rFont val="Tahoma"/>
            <family val="0"/>
          </rPr>
          <t>anna: purchase of biscuit boehli min bretzels for 800frs each.
=7x800=5600</t>
        </r>
        <r>
          <rPr>
            <sz val="8"/>
            <rFont val="Tahoma"/>
            <family val="0"/>
          </rPr>
          <t xml:space="preserve">
</t>
        </r>
      </text>
    </comment>
    <comment ref="C2239" authorId="9">
      <text>
        <r>
          <rPr>
            <b/>
            <sz val="8"/>
            <rFont val="Tahoma"/>
            <family val="0"/>
          </rPr>
          <t>anna: genoise choco orange  for 950 each
=4x950=3800</t>
        </r>
        <r>
          <rPr>
            <sz val="8"/>
            <rFont val="Tahoma"/>
            <family val="0"/>
          </rPr>
          <t xml:space="preserve">
</t>
        </r>
      </text>
    </comment>
    <comment ref="C2240" authorId="9">
      <text>
        <r>
          <rPr>
            <b/>
            <sz val="8"/>
            <rFont val="Tahoma"/>
            <family val="0"/>
          </rPr>
          <t>anna: I pack for 1125</t>
        </r>
        <r>
          <rPr>
            <sz val="8"/>
            <rFont val="Tahoma"/>
            <family val="0"/>
          </rPr>
          <t xml:space="preserve">
</t>
        </r>
      </text>
    </comment>
    <comment ref="C2241" authorId="9">
      <text>
        <r>
          <rPr>
            <b/>
            <sz val="8"/>
            <rFont val="Tahoma"/>
            <family val="0"/>
          </rPr>
          <t>anna: choco kinder joy for 350 each
=9x350=3150</t>
        </r>
        <r>
          <rPr>
            <sz val="8"/>
            <rFont val="Tahoma"/>
            <family val="0"/>
          </rPr>
          <t xml:space="preserve">
</t>
        </r>
      </text>
    </comment>
    <comment ref="C2242" authorId="9">
      <text>
        <r>
          <rPr>
            <b/>
            <sz val="8"/>
            <rFont val="Tahoma"/>
            <family val="0"/>
          </rPr>
          <t>anna: bonbon haribo oeufs 1 pack for 1995</t>
        </r>
        <r>
          <rPr>
            <sz val="8"/>
            <rFont val="Tahoma"/>
            <family val="0"/>
          </rPr>
          <t xml:space="preserve">
</t>
        </r>
      </text>
    </comment>
    <comment ref="C2243" authorId="9">
      <text>
        <r>
          <rPr>
            <b/>
            <sz val="8"/>
            <rFont val="Tahoma"/>
            <family val="0"/>
          </rPr>
          <t>anna: bonbonbconf gelifiee aromt les nounours 1 pack for 1205.</t>
        </r>
        <r>
          <rPr>
            <sz val="8"/>
            <rFont val="Tahoma"/>
            <family val="0"/>
          </rPr>
          <t xml:space="preserve">
</t>
        </r>
      </text>
    </comment>
    <comment ref="C2244" authorId="9">
      <text>
        <r>
          <rPr>
            <b/>
            <sz val="8"/>
            <rFont val="Tahoma"/>
            <family val="0"/>
          </rPr>
          <t>anna: bonbon gelifie crocodile joe&amp;zde 1 pack for 1170frs</t>
        </r>
        <r>
          <rPr>
            <sz val="8"/>
            <rFont val="Tahoma"/>
            <family val="0"/>
          </rPr>
          <t xml:space="preserve">
</t>
        </r>
      </text>
    </comment>
    <comment ref="C2245" authorId="9">
      <text>
        <r>
          <rPr>
            <b/>
            <sz val="8"/>
            <rFont val="Tahoma"/>
            <family val="0"/>
          </rPr>
          <t>anna: biscuit cantreau boudoirs oeuf 1 pack for 1445frs</t>
        </r>
        <r>
          <rPr>
            <sz val="8"/>
            <rFont val="Tahoma"/>
            <family val="0"/>
          </rPr>
          <t xml:space="preserve">
</t>
        </r>
      </text>
    </comment>
    <comment ref="C2246" authorId="9">
      <text>
        <r>
          <rPr>
            <b/>
            <sz val="8"/>
            <rFont val="Tahoma"/>
            <family val="0"/>
          </rPr>
          <t>anna: bonbon tiffany deluxe assort 1 pack for 1200frs</t>
        </r>
        <r>
          <rPr>
            <sz val="8"/>
            <rFont val="Tahoma"/>
            <family val="0"/>
          </rPr>
          <t xml:space="preserve">
</t>
        </r>
      </text>
    </comment>
    <comment ref="C2247" authorId="9">
      <text>
        <r>
          <rPr>
            <b/>
            <sz val="8"/>
            <rFont val="Tahoma"/>
            <family val="0"/>
          </rPr>
          <t>anna: chocolate kinder chocolate 16 pack for 450frs each
=16x450=7200</t>
        </r>
        <r>
          <rPr>
            <sz val="8"/>
            <rFont val="Tahoma"/>
            <family val="0"/>
          </rPr>
          <t xml:space="preserve">
</t>
        </r>
      </text>
    </comment>
    <comment ref="C2248" authorId="12">
      <text>
        <r>
          <rPr>
            <b/>
            <sz val="9"/>
            <rFont val="Tahoma"/>
            <family val="0"/>
          </rPr>
          <t>CHUCK:</t>
        </r>
        <r>
          <rPr>
            <sz val="9"/>
            <rFont val="Tahoma"/>
            <family val="0"/>
          </rPr>
          <t xml:space="preserve">
7 plates of beef at 2500frs
8 plates of chicken at 2500frs
3 plates of achu at 2000frs
I plate of pepper soup at 2500frs
1 plate of eru at 1500fr</t>
        </r>
      </text>
    </comment>
    <comment ref="C2249" authorId="12">
      <text>
        <r>
          <rPr>
            <b/>
            <sz val="9"/>
            <rFont val="Tahoma"/>
            <family val="0"/>
          </rPr>
          <t>CHUCK:</t>
        </r>
        <r>
          <rPr>
            <sz val="9"/>
            <rFont val="Tahoma"/>
            <family val="0"/>
          </rPr>
          <t xml:space="preserve">
16 top at 500frs
12 petit Guinness at 800frs
2 Guinness smooth at 800frs
2 castle at 700frs
7 export at 700frs
3 ice at 700frs
2 Amsteel at 800frs
8 isenbeck at 800frs
1 beau fort light at 700frs</t>
        </r>
      </text>
    </comment>
    <comment ref="C1118" authorId="1">
      <text>
        <r>
          <rPr>
            <b/>
            <sz val="8"/>
            <rFont val="Tahoma"/>
            <family val="0"/>
          </rPr>
          <t>i45:</t>
        </r>
        <r>
          <rPr>
            <sz val="8"/>
            <rFont val="Tahoma"/>
            <family val="0"/>
          </rPr>
          <t xml:space="preserve">
Bonus to S/C Nguimfack for participating in Djoum elephant tails operation.</t>
        </r>
      </text>
    </comment>
    <comment ref="C1119" authorId="1">
      <text>
        <r>
          <rPr>
            <b/>
            <sz val="8"/>
            <rFont val="Tahoma"/>
            <family val="0"/>
          </rPr>
          <t>i45:</t>
        </r>
        <r>
          <rPr>
            <sz val="8"/>
            <rFont val="Tahoma"/>
            <family val="0"/>
          </rPr>
          <t xml:space="preserve">
Bonus to Zeze for participating in Djoum elephant tails operation.</t>
        </r>
      </text>
    </comment>
    <comment ref="C1120" authorId="1">
      <text>
        <r>
          <rPr>
            <b/>
            <sz val="8"/>
            <rFont val="Tahoma"/>
            <family val="0"/>
          </rPr>
          <t>i45:</t>
        </r>
        <r>
          <rPr>
            <sz val="8"/>
            <rFont val="Tahoma"/>
            <family val="0"/>
          </rPr>
          <t xml:space="preserve">
Bonus to MDL/C Kejeh for participating in Djoum elephant tails operation.</t>
        </r>
      </text>
    </comment>
    <comment ref="C1121" authorId="1">
      <text>
        <r>
          <rPr>
            <b/>
            <sz val="8"/>
            <rFont val="Tahoma"/>
            <family val="0"/>
          </rPr>
          <t>i45:</t>
        </r>
        <r>
          <rPr>
            <sz val="8"/>
            <rFont val="Tahoma"/>
            <family val="0"/>
          </rPr>
          <t xml:space="preserve">
Bonus to George Ngah for participating in Djoum elephant tails operation.</t>
        </r>
      </text>
    </comment>
    <comment ref="C1122" authorId="1">
      <text>
        <r>
          <rPr>
            <b/>
            <sz val="8"/>
            <rFont val="Tahoma"/>
            <family val="0"/>
          </rPr>
          <t>i45:</t>
        </r>
        <r>
          <rPr>
            <sz val="8"/>
            <rFont val="Tahoma"/>
            <family val="0"/>
          </rPr>
          <t xml:space="preserve">
Bonus to Issa for participating in Djoum elephant tails operation.</t>
        </r>
      </text>
    </comment>
    <comment ref="C1201" authorId="2">
      <text>
        <r>
          <rPr>
            <b/>
            <sz val="8"/>
            <rFont val="Tahoma"/>
            <family val="0"/>
          </rPr>
          <t>I45: bonus to IP Mvondo  for participating in the gorrila skin operations in befang.</t>
        </r>
      </text>
    </comment>
    <comment ref="C1202" authorId="2">
      <text>
        <r>
          <rPr>
            <b/>
            <sz val="8"/>
            <rFont val="Tahoma"/>
            <family val="0"/>
          </rPr>
          <t>I45: bonus to GPX Befong for participating in the gorrila skin operations in befang.</t>
        </r>
      </text>
    </comment>
    <comment ref="C1101" authorId="1">
      <text>
        <r>
          <rPr>
            <b/>
            <sz val="8"/>
            <rFont val="Tahoma"/>
            <family val="0"/>
          </rPr>
          <t>i43: informer fees to BEl for information on ivory that led to operations.</t>
        </r>
        <r>
          <rPr>
            <sz val="8"/>
            <rFont val="Tahoma"/>
            <family val="0"/>
          </rPr>
          <t xml:space="preserve">
</t>
        </r>
      </text>
    </comment>
    <comment ref="C1147" authorId="1">
      <text>
        <r>
          <rPr>
            <b/>
            <sz val="8"/>
            <rFont val="Tahoma"/>
            <family val="0"/>
          </rPr>
          <t>i43: bonus to Nsomoto for participating in the meyomessala operations</t>
        </r>
        <r>
          <rPr>
            <sz val="8"/>
            <rFont val="Tahoma"/>
            <family val="0"/>
          </rPr>
          <t xml:space="preserve">
</t>
        </r>
      </text>
    </comment>
    <comment ref="C1148" authorId="1">
      <text>
        <r>
          <rPr>
            <b/>
            <sz val="8"/>
            <rFont val="Tahoma"/>
            <family val="0"/>
          </rPr>
          <t>i43: bonus to MDL Bekono for participating in the meyomessala operations</t>
        </r>
        <r>
          <rPr>
            <sz val="8"/>
            <rFont val="Tahoma"/>
            <family val="0"/>
          </rPr>
          <t xml:space="preserve">
</t>
        </r>
      </text>
    </comment>
    <comment ref="C1149" authorId="1">
      <text>
        <r>
          <rPr>
            <b/>
            <sz val="8"/>
            <rFont val="Tahoma"/>
            <family val="0"/>
          </rPr>
          <t>i43: bonus to Nkondo andre for participating in the meyomessala operations</t>
        </r>
        <r>
          <rPr>
            <sz val="8"/>
            <rFont val="Tahoma"/>
            <family val="0"/>
          </rPr>
          <t xml:space="preserve">
</t>
        </r>
      </text>
    </comment>
    <comment ref="C1150" authorId="1">
      <text>
        <r>
          <rPr>
            <b/>
            <sz val="8"/>
            <rFont val="Tahoma"/>
            <family val="0"/>
          </rPr>
          <t>i43: bonus to Etoa Zibi for participating in the meyomessala operations</t>
        </r>
        <r>
          <rPr>
            <sz val="8"/>
            <rFont val="Tahoma"/>
            <family val="0"/>
          </rPr>
          <t xml:space="preserve">
</t>
        </r>
      </text>
    </comment>
    <comment ref="C1151" authorId="1">
      <text>
        <r>
          <rPr>
            <b/>
            <sz val="8"/>
            <rFont val="Tahoma"/>
            <family val="0"/>
          </rPr>
          <t>i43: bonus to Belinga MINFOF  for participating in the meyomessala operations</t>
        </r>
        <r>
          <rPr>
            <sz val="8"/>
            <rFont val="Tahoma"/>
            <family val="0"/>
          </rPr>
          <t xml:space="preserve">
</t>
        </r>
      </text>
    </comment>
    <comment ref="C1152" authorId="1">
      <text>
        <r>
          <rPr>
            <b/>
            <sz val="8"/>
            <rFont val="Tahoma"/>
            <family val="0"/>
          </rPr>
          <t>i43: bonus to Essomba for participating in the meyomessala operations</t>
        </r>
        <r>
          <rPr>
            <sz val="8"/>
            <rFont val="Tahoma"/>
            <family val="0"/>
          </rPr>
          <t xml:space="preserve">
</t>
        </r>
      </text>
    </comment>
    <comment ref="C1153" authorId="1">
      <text>
        <r>
          <rPr>
            <b/>
            <sz val="8"/>
            <rFont val="Tahoma"/>
            <family val="0"/>
          </rPr>
          <t>i43: bonus for successful  ivory operations in meyomesala.</t>
        </r>
        <r>
          <rPr>
            <sz val="8"/>
            <rFont val="Tahoma"/>
            <family val="0"/>
          </rPr>
          <t xml:space="preserve">
</t>
        </r>
      </text>
    </comment>
    <comment ref="C1164" authorId="1">
      <text>
        <r>
          <rPr>
            <b/>
            <sz val="8"/>
            <rFont val="Tahoma"/>
            <family val="0"/>
          </rPr>
          <t>i43: bonus to NS for participating in the meyomessala operations</t>
        </r>
        <r>
          <rPr>
            <sz val="8"/>
            <rFont val="Tahoma"/>
            <family val="0"/>
          </rPr>
          <t xml:space="preserve">
</t>
        </r>
      </text>
    </comment>
    <comment ref="C1744" authorId="1">
      <text>
        <r>
          <rPr>
            <b/>
            <sz val="8"/>
            <rFont val="Tahoma"/>
            <family val="0"/>
          </rPr>
          <t>anna: mouse for media computer( Anna's computer)</t>
        </r>
        <r>
          <rPr>
            <sz val="8"/>
            <rFont val="Tahoma"/>
            <family val="0"/>
          </rPr>
          <t xml:space="preserve">
</t>
        </r>
      </text>
    </comment>
    <comment ref="C2212" authorId="1">
      <text>
        <r>
          <rPr>
            <b/>
            <sz val="8"/>
            <rFont val="Tahoma"/>
            <family val="0"/>
          </rPr>
          <t>Nadine: Chrismas bonus.</t>
        </r>
        <r>
          <rPr>
            <sz val="8"/>
            <rFont val="Tahoma"/>
            <family val="0"/>
          </rPr>
          <t xml:space="preserve">
</t>
        </r>
      </text>
    </comment>
    <comment ref="C1818" authorId="1">
      <text>
        <r>
          <rPr>
            <b/>
            <sz val="8"/>
            <rFont val="Tahoma"/>
            <family val="0"/>
          </rPr>
          <t>ofir: called south Africa.</t>
        </r>
        <r>
          <rPr>
            <sz val="8"/>
            <rFont val="Tahoma"/>
            <family val="0"/>
          </rPr>
          <t xml:space="preserve">
</t>
        </r>
      </text>
    </comment>
    <comment ref="F1818" authorId="1">
      <text>
        <r>
          <rPr>
            <b/>
            <sz val="8"/>
            <rFont val="Tahoma"/>
            <family val="0"/>
          </rPr>
          <t>ofir: credit was transferred from a call box. It was late at night and due to emergency.</t>
        </r>
        <r>
          <rPr>
            <sz val="8"/>
            <rFont val="Tahoma"/>
            <family val="0"/>
          </rPr>
          <t xml:space="preserve">
</t>
        </r>
      </text>
    </comment>
    <comment ref="C1878" authorId="1">
      <text>
        <r>
          <rPr>
            <b/>
            <sz val="8"/>
            <rFont val="Tahoma"/>
            <family val="0"/>
          </rPr>
          <t>Alain: Air ticket</t>
        </r>
        <r>
          <rPr>
            <sz val="8"/>
            <rFont val="Tahoma"/>
            <family val="0"/>
          </rPr>
          <t xml:space="preserve">
</t>
        </r>
      </text>
    </comment>
    <comment ref="C1507" authorId="1">
      <text>
        <r>
          <rPr>
            <b/>
            <sz val="8"/>
            <rFont val="Tahoma"/>
            <family val="0"/>
          </rPr>
          <t>Ekane:  camtel internet key. Who was not yet having an internet key to keep connections out of office in the office in the absence of internet.</t>
        </r>
        <r>
          <rPr>
            <sz val="8"/>
            <rFont val="Tahoma"/>
            <family val="0"/>
          </rPr>
          <t xml:space="preserve">
</t>
        </r>
      </text>
    </comment>
    <comment ref="C1944" authorId="1">
      <text>
        <r>
          <rPr>
            <b/>
            <sz val="8"/>
            <rFont val="Tahoma"/>
            <family val="0"/>
          </rPr>
          <t>Cynthia: camtel key to replace the old one that was stolen.</t>
        </r>
        <r>
          <rPr>
            <sz val="8"/>
            <rFont val="Tahoma"/>
            <family val="0"/>
          </rPr>
          <t xml:space="preserve">
</t>
        </r>
      </text>
    </comment>
    <comment ref="C1894" authorId="6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 special taxis to go to airport and go back to the hotel after the flight was postponed to 2.30am the next day</t>
        </r>
      </text>
    </comment>
    <comment ref="C1879" authorId="1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Air ticket was bought on the 5th / 12 on waiting list. On the 7th there was a seat but with an increase of price of 32,000 fcfa.</t>
        </r>
      </text>
    </comment>
    <comment ref="C2254" authorId="1">
      <text>
        <r>
          <rPr>
            <b/>
            <sz val="8"/>
            <rFont val="Tahoma"/>
            <family val="0"/>
          </rPr>
          <t>Che: driving schoolfees for i35. 
this was done as capacity building for LAGA family members.</t>
        </r>
        <r>
          <rPr>
            <sz val="8"/>
            <rFont val="Tahoma"/>
            <family val="0"/>
          </rPr>
          <t xml:space="preserve">
</t>
        </r>
      </text>
    </comment>
    <comment ref="C2255" authorId="1">
      <text>
        <r>
          <rPr>
            <b/>
            <sz val="8"/>
            <rFont val="Tahoma"/>
            <family val="0"/>
          </rPr>
          <t>Alain: driving schoolfees for i35. 
this was done as capacity building for LAGA family members.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<sst xmlns="http://schemas.openxmlformats.org/spreadsheetml/2006/main" count="9387" uniqueCount="1222">
  <si>
    <t>phone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</si>
  <si>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</si>
  <si>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</si>
  <si>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</si>
  <si>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</si>
  <si>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</si>
  <si>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</si>
  <si>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</si>
  <si>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</si>
  <si>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$1=500CFA</t>
  </si>
  <si>
    <t>Name</t>
  </si>
  <si>
    <t>Mission number</t>
  </si>
  <si>
    <t xml:space="preserve">FINANCIAL REPORT      -   DECEMBER     2012   </t>
  </si>
  <si>
    <t>Investigations</t>
  </si>
  <si>
    <t>Operations</t>
  </si>
  <si>
    <t>Legal</t>
  </si>
  <si>
    <t>Media</t>
  </si>
  <si>
    <t>Policy &amp; External Relations</t>
  </si>
  <si>
    <t>Management</t>
  </si>
  <si>
    <t>Coordination</t>
  </si>
  <si>
    <t xml:space="preserve">     </t>
  </si>
  <si>
    <t>Office</t>
  </si>
  <si>
    <t>LAGA Family</t>
  </si>
  <si>
    <t>total exp</t>
  </si>
  <si>
    <t>Mission 1</t>
  </si>
  <si>
    <t>1-6/12/2012</t>
  </si>
  <si>
    <t>Center</t>
  </si>
  <si>
    <t>Yaounde</t>
  </si>
  <si>
    <t>Gorilla</t>
  </si>
  <si>
    <t>Phone</t>
  </si>
  <si>
    <t>Mission 2</t>
  </si>
  <si>
    <t>Djoum/Mintom</t>
  </si>
  <si>
    <t>protected species</t>
  </si>
  <si>
    <t>Lodging</t>
  </si>
  <si>
    <t>Feeding</t>
  </si>
  <si>
    <t>Mission 3</t>
  </si>
  <si>
    <t>3-7/12/2012</t>
  </si>
  <si>
    <t>East</t>
  </si>
  <si>
    <t>Messamena</t>
  </si>
  <si>
    <t>Ivory</t>
  </si>
  <si>
    <t>Mission 4</t>
  </si>
  <si>
    <t>South</t>
  </si>
  <si>
    <t>Djoum</t>
  </si>
  <si>
    <t>Elephant Tails</t>
  </si>
  <si>
    <t>Mission 5</t>
  </si>
  <si>
    <t>7-9/12/12</t>
  </si>
  <si>
    <t>Littoral</t>
  </si>
  <si>
    <t>Douala</t>
  </si>
  <si>
    <t>Airport/Seaport</t>
  </si>
  <si>
    <t>Local Transport</t>
  </si>
  <si>
    <t>Mission 6</t>
  </si>
  <si>
    <t>9-12/12/2012</t>
  </si>
  <si>
    <t>Lomie/Ngoyla</t>
  </si>
  <si>
    <t>Mission  7</t>
  </si>
  <si>
    <t>8-12/12/2012</t>
  </si>
  <si>
    <t>Mekas</t>
  </si>
  <si>
    <t>Mission 8</t>
  </si>
  <si>
    <t>Mission 9</t>
  </si>
  <si>
    <t>13/12/2012</t>
  </si>
  <si>
    <t>centre</t>
  </si>
  <si>
    <t>Awai</t>
  </si>
  <si>
    <t>13/12</t>
  </si>
  <si>
    <t>Mission  10</t>
  </si>
  <si>
    <t>Centre</t>
  </si>
  <si>
    <t>Nkolguini</t>
  </si>
  <si>
    <t>Mission 11</t>
  </si>
  <si>
    <t>14-16/12/2012</t>
  </si>
  <si>
    <t>Meyomesala</t>
  </si>
  <si>
    <t>Mission  12</t>
  </si>
  <si>
    <t>Nsimalen</t>
  </si>
  <si>
    <t>Mission 13</t>
  </si>
  <si>
    <t>North West</t>
  </si>
  <si>
    <t>Banso</t>
  </si>
  <si>
    <t>Protected Species</t>
  </si>
  <si>
    <t>Mission 14</t>
  </si>
  <si>
    <t>Mission  15</t>
  </si>
  <si>
    <t>17-20/12/2012</t>
  </si>
  <si>
    <t>Eseka</t>
  </si>
  <si>
    <t xml:space="preserve">Mission 16 </t>
  </si>
  <si>
    <t>Mission 17</t>
  </si>
  <si>
    <t>South West</t>
  </si>
  <si>
    <t>Limbe/Idenau/Buea</t>
  </si>
  <si>
    <t>Ivory/Internet</t>
  </si>
  <si>
    <t>21-28/12/12</t>
  </si>
  <si>
    <t>Mission 18</t>
  </si>
  <si>
    <t>Ndop</t>
  </si>
  <si>
    <t>Primate</t>
  </si>
  <si>
    <t>Driving fees</t>
  </si>
  <si>
    <t>Mission 19</t>
  </si>
  <si>
    <t>North West/West</t>
  </si>
  <si>
    <t>Kumbo/Foumban</t>
  </si>
  <si>
    <t>Mission 20</t>
  </si>
  <si>
    <t>Mission 21</t>
  </si>
  <si>
    <t>Fumfuka/Wei</t>
  </si>
  <si>
    <t>Protected species</t>
  </si>
  <si>
    <t>Mission 22</t>
  </si>
  <si>
    <t>Muyuka</t>
  </si>
  <si>
    <t>28-30/12/12</t>
  </si>
  <si>
    <t>Mission 23</t>
  </si>
  <si>
    <t>Limbe</t>
  </si>
  <si>
    <t>Mission 24</t>
  </si>
  <si>
    <t>30-31/12/2012</t>
  </si>
  <si>
    <t>Befang</t>
  </si>
  <si>
    <t>Leopard skin</t>
  </si>
  <si>
    <t>Mission 25</t>
  </si>
  <si>
    <t>1-31/12/12</t>
  </si>
  <si>
    <t>Mission 26</t>
  </si>
  <si>
    <t>8-9/12/2012</t>
  </si>
  <si>
    <t>Mission 27</t>
  </si>
  <si>
    <t>17-18/12/2012</t>
  </si>
  <si>
    <t>Parrots</t>
  </si>
  <si>
    <t>Personnel</t>
  </si>
  <si>
    <t xml:space="preserve">Mission </t>
  </si>
  <si>
    <t xml:space="preserve">Lawyers Transport and logistics </t>
  </si>
  <si>
    <t>lawyer fees</t>
  </si>
  <si>
    <t>personnel</t>
  </si>
  <si>
    <t>Bonuses scaled to results</t>
  </si>
  <si>
    <t>Djoum arrest of 5 tails elephant dealer</t>
  </si>
  <si>
    <t>retired gendarme arrested with apes in Tonga</t>
  </si>
  <si>
    <t>professional literature</t>
  </si>
  <si>
    <t>Policy and External Relations</t>
  </si>
  <si>
    <t xml:space="preserve"> LAGA Replication</t>
  </si>
  <si>
    <t>CONGO</t>
  </si>
  <si>
    <t>Coordination/Support</t>
  </si>
  <si>
    <t>GABON</t>
  </si>
  <si>
    <t>GUINEA</t>
  </si>
  <si>
    <t>TOGO</t>
  </si>
  <si>
    <t>CHAD</t>
  </si>
  <si>
    <t>Replication Coordinator</t>
  </si>
  <si>
    <t>Internet</t>
  </si>
  <si>
    <t>x12 months Internet</t>
  </si>
  <si>
    <t>Fiscal stamp</t>
  </si>
  <si>
    <t>Transfer fees</t>
  </si>
  <si>
    <t>Bank charges</t>
  </si>
  <si>
    <t>Rent + bills</t>
  </si>
  <si>
    <t>Inter-city Transport</t>
  </si>
  <si>
    <t>25-29/12/2012</t>
  </si>
  <si>
    <t>7-8/12/2012</t>
  </si>
  <si>
    <t>Salary of Media Officer is supplemented by Bonuses scaled to the results he provides</t>
  </si>
  <si>
    <t xml:space="preserve">arrest of Ghanaian parrot dealers - 2012 </t>
  </si>
  <si>
    <t>MALAYSIA</t>
  </si>
  <si>
    <t>S-West/Littoral</t>
  </si>
  <si>
    <t>Douala/Muyuka/Ebie/Munyenge</t>
  </si>
  <si>
    <t>25-30/12/2012</t>
  </si>
  <si>
    <t>25-28/12/2012</t>
  </si>
  <si>
    <t>13-16/12/2012</t>
  </si>
  <si>
    <t>2-7/12/2012</t>
  </si>
  <si>
    <t>4-8/12/2012</t>
  </si>
  <si>
    <t>13-14/12/2012</t>
  </si>
  <si>
    <t>12-16/12/2012</t>
  </si>
  <si>
    <t>16-17/12/2012</t>
  </si>
  <si>
    <t>14-17/12/2012</t>
  </si>
  <si>
    <t>18-22/12/2012</t>
  </si>
  <si>
    <t>LAGA family</t>
  </si>
  <si>
    <t>27 inv, 7 Regions</t>
  </si>
  <si>
    <t>4 Operations against 4 subjects</t>
  </si>
  <si>
    <t>follow up 27 cases 37 locked subjects</t>
  </si>
  <si>
    <t xml:space="preserve">7 Media pieces </t>
  </si>
  <si>
    <t>Congo/Gabon/Togo/Chad/Guinea/Malasia/S. Africa/UK</t>
  </si>
  <si>
    <t>Chrismas Gifts</t>
  </si>
  <si>
    <t>Sensitization material 500 legal booklet, 100 CDs</t>
  </si>
  <si>
    <t>Investigation support</t>
  </si>
  <si>
    <t>20XLAGA Manual</t>
  </si>
  <si>
    <t>Christmas gifts and party</t>
  </si>
  <si>
    <t>x 1650 Printing of wildlife justice</t>
  </si>
  <si>
    <t>Understanding the wildlife law and its application</t>
  </si>
  <si>
    <t>AmountCFA</t>
  </si>
  <si>
    <t>Donor</t>
  </si>
  <si>
    <t>Amount USD</t>
  </si>
  <si>
    <t>FWS</t>
  </si>
  <si>
    <t>Used</t>
  </si>
  <si>
    <t>FWS-Replication</t>
  </si>
  <si>
    <t>BornFree UK</t>
  </si>
  <si>
    <t>Rufford</t>
  </si>
  <si>
    <t>IFAW</t>
  </si>
  <si>
    <t>IPPL</t>
  </si>
  <si>
    <t>ProWildlife</t>
  </si>
  <si>
    <t>ARCUS Foundation</t>
  </si>
  <si>
    <t>TOTAL</t>
  </si>
  <si>
    <t>US FWS</t>
  </si>
  <si>
    <t>bf 2011</t>
  </si>
  <si>
    <t xml:space="preserve">Used January </t>
  </si>
  <si>
    <t>Used February</t>
  </si>
  <si>
    <t>Used March</t>
  </si>
  <si>
    <t>Used April</t>
  </si>
  <si>
    <t>Used May</t>
  </si>
  <si>
    <t>Used June</t>
  </si>
  <si>
    <t>Used July</t>
  </si>
  <si>
    <t>Used August</t>
  </si>
  <si>
    <t>Used September</t>
  </si>
  <si>
    <t>Used October</t>
  </si>
  <si>
    <t>Used November</t>
  </si>
  <si>
    <t>US FWS-Replication</t>
  </si>
  <si>
    <t>Used January</t>
  </si>
  <si>
    <t xml:space="preserve">Donated January </t>
  </si>
  <si>
    <t>Donated April</t>
  </si>
  <si>
    <t>Donated July</t>
  </si>
  <si>
    <t>BornFree Foundation</t>
  </si>
  <si>
    <t>Donated January 2011</t>
  </si>
  <si>
    <t>Donated May</t>
  </si>
  <si>
    <t>Donated November</t>
  </si>
  <si>
    <t>BF</t>
  </si>
  <si>
    <t>Donated June</t>
  </si>
  <si>
    <t>September</t>
  </si>
  <si>
    <t>Donated December 2011</t>
  </si>
  <si>
    <t>Donated Augustl</t>
  </si>
  <si>
    <t xml:space="preserve">             </t>
  </si>
  <si>
    <t>Transaction to the account</t>
  </si>
  <si>
    <t>December</t>
  </si>
  <si>
    <t xml:space="preserve">      TOTAL EXPENDITURE DECEMBER</t>
  </si>
  <si>
    <t>Used December</t>
  </si>
  <si>
    <t>Passing to January 2013</t>
  </si>
  <si>
    <t>Passing to January  2013</t>
  </si>
  <si>
    <t>Passing to January 2012</t>
  </si>
  <si>
    <t>Money transferred to the Bank</t>
  </si>
  <si>
    <t>Bank commission+tax</t>
  </si>
  <si>
    <t>Real Ex Rate =500</t>
  </si>
  <si>
    <t>Bank Ex Rate=493.67</t>
  </si>
  <si>
    <t>Donated December</t>
  </si>
  <si>
    <t>PROWILDLIFE</t>
  </si>
  <si>
    <t>i45</t>
  </si>
  <si>
    <t>1-Phone-6</t>
  </si>
  <si>
    <t>1/12</t>
  </si>
  <si>
    <t>i43</t>
  </si>
  <si>
    <t>1-Phone-24</t>
  </si>
  <si>
    <t>3/12</t>
  </si>
  <si>
    <t>1-Phone-25</t>
  </si>
  <si>
    <t>1-Phone-64</t>
  </si>
  <si>
    <t>6/12</t>
  </si>
  <si>
    <t>Transport</t>
  </si>
  <si>
    <t>1-i43-r</t>
  </si>
  <si>
    <t>2/12</t>
  </si>
  <si>
    <t>1-i45-r</t>
  </si>
  <si>
    <t>i77</t>
  </si>
  <si>
    <t>2-Phone-12a</t>
  </si>
  <si>
    <t>i8</t>
  </si>
  <si>
    <t>2-Phone-27</t>
  </si>
  <si>
    <t>2-Phone-39</t>
  </si>
  <si>
    <t>4/12</t>
  </si>
  <si>
    <t>2-Phone-46</t>
  </si>
  <si>
    <t>5/12</t>
  </si>
  <si>
    <t>2-Phone-63</t>
  </si>
  <si>
    <t>Yaounde-Sangmalimama</t>
  </si>
  <si>
    <t>Traveling Expenses</t>
  </si>
  <si>
    <t>2-i8-1</t>
  </si>
  <si>
    <t>Sangmalimama-Djoum</t>
  </si>
  <si>
    <t>2-i8-r</t>
  </si>
  <si>
    <t>Djoum-Mintom</t>
  </si>
  <si>
    <t>Mintom-Djoum</t>
  </si>
  <si>
    <t>Djoum-Akom village</t>
  </si>
  <si>
    <t>7/12</t>
  </si>
  <si>
    <t>Akom-Djoum</t>
  </si>
  <si>
    <t>Djoum-Sangmalimama</t>
  </si>
  <si>
    <t>Sangmalimama-Yaounde</t>
  </si>
  <si>
    <t>Investigation</t>
  </si>
  <si>
    <t>2-i8-2</t>
  </si>
  <si>
    <t xml:space="preserve">  </t>
  </si>
  <si>
    <t>Drinks  with informer</t>
  </si>
  <si>
    <t>Trust building</t>
  </si>
  <si>
    <t>i35</t>
  </si>
  <si>
    <t>3-Phone-26</t>
  </si>
  <si>
    <t>3-Phone-36</t>
  </si>
  <si>
    <t>3-Phone-47</t>
  </si>
  <si>
    <t>3-Phone-62</t>
  </si>
  <si>
    <t>3-Phone-68</t>
  </si>
  <si>
    <t>3-Phone-80-80b</t>
  </si>
  <si>
    <t>Yaounde-Messamena</t>
  </si>
  <si>
    <t>3-i35-1</t>
  </si>
  <si>
    <t>Messamena-Nkonzu</t>
  </si>
  <si>
    <t>3-i35-r</t>
  </si>
  <si>
    <t>Nkonzu-Messamena</t>
  </si>
  <si>
    <t>Messamena-Bidjonbo</t>
  </si>
  <si>
    <t>Bidjonbo-Messamena</t>
  </si>
  <si>
    <t>Messamena-Yaounde</t>
  </si>
  <si>
    <t>3-i35-2</t>
  </si>
  <si>
    <t>3-i35-3</t>
  </si>
  <si>
    <t>Drinks with informer</t>
  </si>
  <si>
    <t>4-Phone-31</t>
  </si>
  <si>
    <t>4-Phone-49</t>
  </si>
  <si>
    <t>4-Phone-61</t>
  </si>
  <si>
    <t>4-Phone-87</t>
  </si>
  <si>
    <t>8/12</t>
  </si>
  <si>
    <t>Yaounde-Sangmalima</t>
  </si>
  <si>
    <t>4-i45-1</t>
  </si>
  <si>
    <t>Sangmalima-Djoum</t>
  </si>
  <si>
    <t>4-i45-2</t>
  </si>
  <si>
    <t>Djoum-Ekom-Djoum</t>
  </si>
  <si>
    <t>4-i45-r</t>
  </si>
  <si>
    <t>Djoum-Sangmalima</t>
  </si>
  <si>
    <t>4-i45-3</t>
  </si>
  <si>
    <t>Sangmalima-Yaounde</t>
  </si>
  <si>
    <t>4-i45-4</t>
  </si>
  <si>
    <t>4-i45-5</t>
  </si>
  <si>
    <t>i26</t>
  </si>
  <si>
    <t>5-Phone-75-75a</t>
  </si>
  <si>
    <t>5-Phone-92</t>
  </si>
  <si>
    <t>5-Phone-100</t>
  </si>
  <si>
    <t>9/12</t>
  </si>
  <si>
    <t>Yaounde-Douala</t>
  </si>
  <si>
    <t>5-i26-1</t>
  </si>
  <si>
    <t>Douala-Yaounde</t>
  </si>
  <si>
    <t>5-i26-2</t>
  </si>
  <si>
    <t>5-i26-r</t>
  </si>
  <si>
    <t>5-i26-3</t>
  </si>
  <si>
    <t>Trust Building</t>
  </si>
  <si>
    <t>6-Phone-94</t>
  </si>
  <si>
    <t>6-Phone-102</t>
  </si>
  <si>
    <t>6-Phone-109</t>
  </si>
  <si>
    <t>10/12</t>
  </si>
  <si>
    <t>6-Phone-127</t>
  </si>
  <si>
    <t>11/12</t>
  </si>
  <si>
    <t>Yaounde-Lomie</t>
  </si>
  <si>
    <t>6-i8-3</t>
  </si>
  <si>
    <t>Lomie-Ngoyla</t>
  </si>
  <si>
    <t>6-i8-r</t>
  </si>
  <si>
    <t>Ngoyla-Bitang</t>
  </si>
  <si>
    <t>Bitang-Ngoyla</t>
  </si>
  <si>
    <t>Ngoyla-Lomie</t>
  </si>
  <si>
    <t>12/12</t>
  </si>
  <si>
    <t>Lomie-Abong M.</t>
  </si>
  <si>
    <t>Abong Mbang-Yaounde</t>
  </si>
  <si>
    <t>6-i8-4</t>
  </si>
  <si>
    <t>6-i8-5</t>
  </si>
  <si>
    <t>6-i8-6</t>
  </si>
  <si>
    <t>7-Phone-93</t>
  </si>
  <si>
    <t>7-Phone-97</t>
  </si>
  <si>
    <t>7-Phone-110</t>
  </si>
  <si>
    <t>7-Phone-118</t>
  </si>
  <si>
    <t>7-Phone-128</t>
  </si>
  <si>
    <t>7-Phone-138</t>
  </si>
  <si>
    <t>7-i35-4</t>
  </si>
  <si>
    <t>Sangmalima-Meyomessala</t>
  </si>
  <si>
    <t>7-i35-r</t>
  </si>
  <si>
    <t>Meyomessala-Mekas</t>
  </si>
  <si>
    <t>Mekas-Meyomessala</t>
  </si>
  <si>
    <t>Meyomessala-Sangmalima</t>
  </si>
  <si>
    <t>Sangmalima-Obounou</t>
  </si>
  <si>
    <t>Obounou-Sangmalima</t>
  </si>
  <si>
    <t>7-i35-5</t>
  </si>
  <si>
    <t>8-Phone-98</t>
  </si>
  <si>
    <t>i13</t>
  </si>
  <si>
    <t>8-Phone-103</t>
  </si>
  <si>
    <t>8-Phone-104</t>
  </si>
  <si>
    <t>8-Phone-117</t>
  </si>
  <si>
    <t>8-Phone-126</t>
  </si>
  <si>
    <t>8-Phone-126a</t>
  </si>
  <si>
    <t>8-Phone-137</t>
  </si>
  <si>
    <t>8-i45-12</t>
  </si>
  <si>
    <t>8-i45-13</t>
  </si>
  <si>
    <t>Djoum-Essong-Djoum</t>
  </si>
  <si>
    <t>8-i45-14</t>
  </si>
  <si>
    <t>8-i45-15</t>
  </si>
  <si>
    <t>8-i45-16</t>
  </si>
  <si>
    <t>8-I13-1</t>
  </si>
  <si>
    <t>I13</t>
  </si>
  <si>
    <t>8-I13-2</t>
  </si>
  <si>
    <t>8-I13-3</t>
  </si>
  <si>
    <t>8-I13-4</t>
  </si>
  <si>
    <t>8-i45-r</t>
  </si>
  <si>
    <t>8-I13-r</t>
  </si>
  <si>
    <t>8-i45-17</t>
  </si>
  <si>
    <t>8-i45-18</t>
  </si>
  <si>
    <t>8-i45-19</t>
  </si>
  <si>
    <t>8-I13-5</t>
  </si>
  <si>
    <t>8-I13-6</t>
  </si>
  <si>
    <t>Undercover</t>
  </si>
  <si>
    <t>External assistance</t>
  </si>
  <si>
    <t>I13-7</t>
  </si>
  <si>
    <t>9-Phone-150</t>
  </si>
  <si>
    <t>9-Phone-154</t>
  </si>
  <si>
    <t>Yaounde-Awai</t>
  </si>
  <si>
    <t>9-i8-r</t>
  </si>
  <si>
    <t>Awai-Ekam</t>
  </si>
  <si>
    <t>Ekam-Awai</t>
  </si>
  <si>
    <t>Awai-Yaounde</t>
  </si>
  <si>
    <t>14/12</t>
  </si>
  <si>
    <t>10-Phone-155</t>
  </si>
  <si>
    <t>10-Phone-160</t>
  </si>
  <si>
    <t>Yaounde-Nkolguini</t>
  </si>
  <si>
    <t>10-i35-r</t>
  </si>
  <si>
    <t>Nkolguini-Yaounde</t>
  </si>
  <si>
    <t>11-Phone-143a</t>
  </si>
  <si>
    <t>11-Phone-176</t>
  </si>
  <si>
    <t>11-i43-r</t>
  </si>
  <si>
    <t>Sangmalima-Meyomesala</t>
  </si>
  <si>
    <t>Meyo-Messaih-Meyo</t>
  </si>
  <si>
    <t>15/12</t>
  </si>
  <si>
    <t>Meyo-Yaounde</t>
  </si>
  <si>
    <t>16/12</t>
  </si>
  <si>
    <t>11-i43-1</t>
  </si>
  <si>
    <t>12-Phone-162</t>
  </si>
  <si>
    <t>12-Phone-164</t>
  </si>
  <si>
    <t>12-Phone-167</t>
  </si>
  <si>
    <t>12-Phone-183</t>
  </si>
  <si>
    <t>12-Phone-188</t>
  </si>
  <si>
    <t>12-Phone-195</t>
  </si>
  <si>
    <t>Yaounde-Nsimalen</t>
  </si>
  <si>
    <t>12-i35-r</t>
  </si>
  <si>
    <t>Nsimalen-Yaounde</t>
  </si>
  <si>
    <t>13-Phone-204</t>
  </si>
  <si>
    <t>17/12</t>
  </si>
  <si>
    <t>Bamenda-Banso</t>
  </si>
  <si>
    <t>13-i45-19</t>
  </si>
  <si>
    <t>Bamenda-Shisong-Bamenda</t>
  </si>
  <si>
    <t>13-i45-r</t>
  </si>
  <si>
    <t>Banso-Bamenda</t>
  </si>
  <si>
    <t>13-i45-20</t>
  </si>
  <si>
    <t>14-Phone-165</t>
  </si>
  <si>
    <t>14-Phone-184</t>
  </si>
  <si>
    <t>14-i8-r</t>
  </si>
  <si>
    <t xml:space="preserve">                           Inter-city Transport </t>
  </si>
  <si>
    <t>15-Phone-224</t>
  </si>
  <si>
    <t>18/12</t>
  </si>
  <si>
    <t>15-Phone-227a</t>
  </si>
  <si>
    <t>19/12</t>
  </si>
  <si>
    <t>15-Phone-235a</t>
  </si>
  <si>
    <t>20/12</t>
  </si>
  <si>
    <t>Yaounde-Eseka</t>
  </si>
  <si>
    <t>15-i35-6</t>
  </si>
  <si>
    <t>Eseka-Alongdog</t>
  </si>
  <si>
    <t>15-i35-r</t>
  </si>
  <si>
    <t>Alongdog-Eseka</t>
  </si>
  <si>
    <t>Eseka-Ntabeng</t>
  </si>
  <si>
    <t>Ntabeng-Eseka</t>
  </si>
  <si>
    <t>Eseka-Yaounde</t>
  </si>
  <si>
    <t>15-i35-7</t>
  </si>
  <si>
    <t>15-i35-8</t>
  </si>
  <si>
    <t>16-Phone-212</t>
  </si>
  <si>
    <t>16-Phone-224</t>
  </si>
  <si>
    <t>16-Phone-231</t>
  </si>
  <si>
    <t>16-Phone-235</t>
  </si>
  <si>
    <t>16-Phone-238</t>
  </si>
  <si>
    <t>16-i8-7</t>
  </si>
  <si>
    <t>Douala-Buea</t>
  </si>
  <si>
    <t>16-i8-r</t>
  </si>
  <si>
    <t>Buea-Muyuka</t>
  </si>
  <si>
    <t>Muyuka-Ebie</t>
  </si>
  <si>
    <t>Ebie-Muyuka</t>
  </si>
  <si>
    <t>Muyuka-Munyenge</t>
  </si>
  <si>
    <t>Munyenge-Muyuka</t>
  </si>
  <si>
    <t>Muyuka-Buea</t>
  </si>
  <si>
    <t>Buea-Yaounde</t>
  </si>
  <si>
    <t>16-i8-8</t>
  </si>
  <si>
    <t>16-i8-10</t>
  </si>
  <si>
    <t>17-Phone-241</t>
  </si>
  <si>
    <t>21/12</t>
  </si>
  <si>
    <t>17-Phone-242</t>
  </si>
  <si>
    <t>17-Phone-247</t>
  </si>
  <si>
    <t>22/12</t>
  </si>
  <si>
    <t>17-Phone-256</t>
  </si>
  <si>
    <t>25/12</t>
  </si>
  <si>
    <t>17-Phone-272</t>
  </si>
  <si>
    <t>26/12</t>
  </si>
  <si>
    <t>17-Phone-281</t>
  </si>
  <si>
    <t>27/12</t>
  </si>
  <si>
    <t>17-Phone-292-292a</t>
  </si>
  <si>
    <t>28/12</t>
  </si>
  <si>
    <t>x4 Hrs Internet</t>
  </si>
  <si>
    <t>Communication</t>
  </si>
  <si>
    <t>17-i26-r</t>
  </si>
  <si>
    <t>x8 Hrs Internet</t>
  </si>
  <si>
    <t>17-i26-4</t>
  </si>
  <si>
    <t>23/12</t>
  </si>
  <si>
    <t>24/12</t>
  </si>
  <si>
    <t>Yaounde-Limbe</t>
  </si>
  <si>
    <t>Traveling Expensed</t>
  </si>
  <si>
    <t>17-i26-5</t>
  </si>
  <si>
    <t>Limbe-Idenau</t>
  </si>
  <si>
    <t>Idenau-Limbe</t>
  </si>
  <si>
    <t>Limbe-Buea</t>
  </si>
  <si>
    <t>Buea-Tole</t>
  </si>
  <si>
    <t>Tole-Buea</t>
  </si>
  <si>
    <t>Buea-Limbe</t>
  </si>
  <si>
    <t>Limbe-Yaounde</t>
  </si>
  <si>
    <t>17-i26-6</t>
  </si>
  <si>
    <t>17-i26-7</t>
  </si>
  <si>
    <t>17-i26-8</t>
  </si>
  <si>
    <t>18-Phone-259</t>
  </si>
  <si>
    <t>18-Phone-277</t>
  </si>
  <si>
    <t>18-Phone-293</t>
  </si>
  <si>
    <t>18-Phone-297</t>
  </si>
  <si>
    <t>29/12</t>
  </si>
  <si>
    <t>18-Phone-299a</t>
  </si>
  <si>
    <t>Bamenda-Ndop</t>
  </si>
  <si>
    <t>18-i35-r</t>
  </si>
  <si>
    <t>Ndop-Bamali</t>
  </si>
  <si>
    <t>Bamali-Ndop</t>
  </si>
  <si>
    <t>Ndop-Bamikubit</t>
  </si>
  <si>
    <t>Bamikubit-Ndop</t>
  </si>
  <si>
    <t>Ndop-Bamenda</t>
  </si>
  <si>
    <t>18-i35-9</t>
  </si>
  <si>
    <t>19-Phone-220</t>
  </si>
  <si>
    <t>19-Phone-226</t>
  </si>
  <si>
    <t>19-Phone-234</t>
  </si>
  <si>
    <t>19-Phone-248</t>
  </si>
  <si>
    <t>Kumbo-Foumban</t>
  </si>
  <si>
    <t>19-i45-r</t>
  </si>
  <si>
    <t>Foumban-Kumbo</t>
  </si>
  <si>
    <t>20-Phone-257</t>
  </si>
  <si>
    <t>20-Phone-271</t>
  </si>
  <si>
    <t>20-Phone-273</t>
  </si>
  <si>
    <t>20-Phone-278</t>
  </si>
  <si>
    <t>20-Phone-291</t>
  </si>
  <si>
    <t>20-Phone-303</t>
  </si>
  <si>
    <t>20-i43-13</t>
  </si>
  <si>
    <t>20-i43-r</t>
  </si>
  <si>
    <t xml:space="preserve">hired car </t>
  </si>
  <si>
    <t>Travelling Expenses</t>
  </si>
  <si>
    <t>20-i43-16</t>
  </si>
  <si>
    <t>hired bike</t>
  </si>
  <si>
    <t>Meyo-Sangmalima</t>
  </si>
  <si>
    <t>20-i43-14</t>
  </si>
  <si>
    <t>20-i43-15</t>
  </si>
  <si>
    <t>20-i43-17</t>
  </si>
  <si>
    <t>20-i43-18</t>
  </si>
  <si>
    <t>20-i43-19</t>
  </si>
  <si>
    <t>20-i43-20</t>
  </si>
  <si>
    <t>21-Phone-255</t>
  </si>
  <si>
    <t>21-Phone-260</t>
  </si>
  <si>
    <t>21-Phone-276</t>
  </si>
  <si>
    <t>21-Phone-294</t>
  </si>
  <si>
    <t>Bamenda-Wum</t>
  </si>
  <si>
    <t>21-i8-r</t>
  </si>
  <si>
    <t>Wum-Fumfuka</t>
  </si>
  <si>
    <t>Fumfuka-Wum</t>
  </si>
  <si>
    <t>Wum-Wei</t>
  </si>
  <si>
    <t>Wei-Wum</t>
  </si>
  <si>
    <t>Wum-Bamenda</t>
  </si>
  <si>
    <t>21-i8-11</t>
  </si>
  <si>
    <t>22-Phone-299</t>
  </si>
  <si>
    <t>22-Phone-307</t>
  </si>
  <si>
    <t>30/12</t>
  </si>
  <si>
    <t>Yaounde-Buea</t>
  </si>
  <si>
    <t>22-i26-9</t>
  </si>
  <si>
    <t>22-i26-r</t>
  </si>
  <si>
    <t>22-i26-10</t>
  </si>
  <si>
    <t>Intercity Transport</t>
  </si>
  <si>
    <t>22-i26-11</t>
  </si>
  <si>
    <t>23-Phone-258</t>
  </si>
  <si>
    <t>23-Phone-282</t>
  </si>
  <si>
    <t>23-Phone-290</t>
  </si>
  <si>
    <t>23-Phone-297</t>
  </si>
  <si>
    <t>23-Phone-306</t>
  </si>
  <si>
    <t>Bamenda-Limbe</t>
  </si>
  <si>
    <t>23-i45-24</t>
  </si>
  <si>
    <t>Limbe-Bamenda</t>
  </si>
  <si>
    <t>23-i45-25</t>
  </si>
  <si>
    <t>23-i45-r</t>
  </si>
  <si>
    <t>Bamenda-Befang</t>
  </si>
  <si>
    <t>24-i45-r</t>
  </si>
  <si>
    <t>31/12</t>
  </si>
  <si>
    <t>24-i45-26a</t>
  </si>
  <si>
    <t>25-Phone-7</t>
  </si>
  <si>
    <t>25-Phone-7a-b</t>
  </si>
  <si>
    <t>25-Phone-16</t>
  </si>
  <si>
    <t>25-Phone-33-33a</t>
  </si>
  <si>
    <t>25-Phone-52-52a</t>
  </si>
  <si>
    <t>25-Phone-55</t>
  </si>
  <si>
    <t>25-Phone-111</t>
  </si>
  <si>
    <t>25-Phone-115</t>
  </si>
  <si>
    <t>25-Phone-121</t>
  </si>
  <si>
    <t>25-Phone-135</t>
  </si>
  <si>
    <t>25-Phone-149-149a</t>
  </si>
  <si>
    <t>25-Phone-166-166a</t>
  </si>
  <si>
    <t>25-Phone-175</t>
  </si>
  <si>
    <t>25-Phone-197</t>
  </si>
  <si>
    <t>25-Phone-203</t>
  </si>
  <si>
    <t>25-Phone-225</t>
  </si>
  <si>
    <t>25-Phone-236-236d</t>
  </si>
  <si>
    <t>25-i26-r</t>
  </si>
  <si>
    <t>26-Phone-86</t>
  </si>
  <si>
    <t>26-Phone-96</t>
  </si>
  <si>
    <t>26-i43-r</t>
  </si>
  <si>
    <t>27-Phone-206</t>
  </si>
  <si>
    <t>27-Phone-223</t>
  </si>
  <si>
    <t>27-i43-10</t>
  </si>
  <si>
    <t>Douala-Dibombari-Douala</t>
  </si>
  <si>
    <t>27-i43-r</t>
  </si>
  <si>
    <t>27-i43-11</t>
  </si>
  <si>
    <t>27-i43-12</t>
  </si>
  <si>
    <t>1000 Printing hot line Flyers</t>
  </si>
  <si>
    <t>Others</t>
  </si>
  <si>
    <t>25-i26-12</t>
  </si>
  <si>
    <t>bank file</t>
  </si>
  <si>
    <t>CNPS</t>
  </si>
  <si>
    <t>Tax</t>
  </si>
  <si>
    <t>Bonus</t>
  </si>
  <si>
    <t>Christmas Bonus</t>
  </si>
  <si>
    <t>1-Phone-4</t>
  </si>
  <si>
    <t>1-Phone-8</t>
  </si>
  <si>
    <t>1-Phone-10</t>
  </si>
  <si>
    <t>Ekane</t>
  </si>
  <si>
    <t>1-Phone-11</t>
  </si>
  <si>
    <t>1-Phone-12</t>
  </si>
  <si>
    <t>1-Phone-13</t>
  </si>
  <si>
    <t>1-Phone-14</t>
  </si>
  <si>
    <t>1-Phone-23-23b</t>
  </si>
  <si>
    <t>1-i26-r</t>
  </si>
  <si>
    <t>MINFOF</t>
  </si>
  <si>
    <t>1-i26-14</t>
  </si>
  <si>
    <t>Police</t>
  </si>
  <si>
    <t>1-i26-15</t>
  </si>
  <si>
    <t>1-i26-16</t>
  </si>
  <si>
    <t>1-i26-17</t>
  </si>
  <si>
    <t>1-i26-18</t>
  </si>
  <si>
    <t>1-i43-1b</t>
  </si>
  <si>
    <t>Informer fees</t>
  </si>
  <si>
    <t>1-i43-1a</t>
  </si>
  <si>
    <t>4-Phone-73-73a</t>
  </si>
  <si>
    <t>4-Phone-74</t>
  </si>
  <si>
    <t>4-i45-6</t>
  </si>
  <si>
    <t>4-i45-7</t>
  </si>
  <si>
    <t>4-i45-8</t>
  </si>
  <si>
    <t>4-i45-9</t>
  </si>
  <si>
    <t>4-i45-10</t>
  </si>
  <si>
    <t>4-i45-11</t>
  </si>
  <si>
    <t>Arrey-6</t>
  </si>
  <si>
    <t>Arrey</t>
  </si>
  <si>
    <t>11-Phone-159</t>
  </si>
  <si>
    <t>11-Phone-182</t>
  </si>
  <si>
    <t>11-Phone-191</t>
  </si>
  <si>
    <t>11-Phone-192</t>
  </si>
  <si>
    <t>11-Phone-196</t>
  </si>
  <si>
    <t>11-Phone-198</t>
  </si>
  <si>
    <t>hired car meyomesala -messaic</t>
  </si>
  <si>
    <t>11-i43-2</t>
  </si>
  <si>
    <t>11-i43-3</t>
  </si>
  <si>
    <t>11-i43-4</t>
  </si>
  <si>
    <t>11-i43-5</t>
  </si>
  <si>
    <t>11-i43-6</t>
  </si>
  <si>
    <t>11-i43-7</t>
  </si>
  <si>
    <t>11-i43-8</t>
  </si>
  <si>
    <t>11-i43-9a</t>
  </si>
  <si>
    <t>11-eka-8</t>
  </si>
  <si>
    <t>ekane</t>
  </si>
  <si>
    <t>11-eka-10</t>
  </si>
  <si>
    <t>11-eka-17</t>
  </si>
  <si>
    <t>11-eka-18</t>
  </si>
  <si>
    <t>11-i43-9</t>
  </si>
  <si>
    <t>24-Phone-314-314a</t>
  </si>
  <si>
    <t>24-Phone-315-315a</t>
  </si>
  <si>
    <t>Befang-Titah-Befang</t>
  </si>
  <si>
    <t>24-i45-27</t>
  </si>
  <si>
    <t>Befang-Bamenda</t>
  </si>
  <si>
    <t>24-i45-28</t>
  </si>
  <si>
    <t>24-i45-29</t>
  </si>
  <si>
    <t>24-i45-30</t>
  </si>
  <si>
    <t>24-i45-31</t>
  </si>
  <si>
    <t>24-i45-32</t>
  </si>
  <si>
    <t>24-i45-33</t>
  </si>
  <si>
    <t>24-i45-34</t>
  </si>
  <si>
    <t>Alain</t>
  </si>
  <si>
    <t>Phone-1</t>
  </si>
  <si>
    <t>Phone-13</t>
  </si>
  <si>
    <t>Phone-17</t>
  </si>
  <si>
    <t>Phone-29</t>
  </si>
  <si>
    <t>Phone-44</t>
  </si>
  <si>
    <t>Phone-57</t>
  </si>
  <si>
    <t>Phone-71</t>
  </si>
  <si>
    <t>Phone-181</t>
  </si>
  <si>
    <t>Phone-200</t>
  </si>
  <si>
    <t>Phone-209</t>
  </si>
  <si>
    <t>Phone-215</t>
  </si>
  <si>
    <t>Phone-231</t>
  </si>
  <si>
    <t>Phone-241</t>
  </si>
  <si>
    <t>Phone-246-246b</t>
  </si>
  <si>
    <t>Phone-254</t>
  </si>
  <si>
    <t>Phone-255</t>
  </si>
  <si>
    <t>Phone-268</t>
  </si>
  <si>
    <t>Phone-275</t>
  </si>
  <si>
    <t>Phone-284</t>
  </si>
  <si>
    <t>Phone-304</t>
  </si>
  <si>
    <t>Phone-309-309b</t>
  </si>
  <si>
    <t>Phone-311</t>
  </si>
  <si>
    <t>Aime</t>
  </si>
  <si>
    <t>Phone-18</t>
  </si>
  <si>
    <t>Phone-37</t>
  </si>
  <si>
    <t>Phone-48</t>
  </si>
  <si>
    <t>Phone-65</t>
  </si>
  <si>
    <t>Phone-69</t>
  </si>
  <si>
    <t>Phone-90</t>
  </si>
  <si>
    <t>Phone-105</t>
  </si>
  <si>
    <t>Phone-124</t>
  </si>
  <si>
    <t>Phone-140</t>
  </si>
  <si>
    <t>Phone-153</t>
  </si>
  <si>
    <t>Phone-170</t>
  </si>
  <si>
    <t>Phone-180</t>
  </si>
  <si>
    <t>Phone-186</t>
  </si>
  <si>
    <t>Phone-208</t>
  </si>
  <si>
    <t>Phone-217</t>
  </si>
  <si>
    <t>Phone-227</t>
  </si>
  <si>
    <t>Phone-236</t>
  </si>
  <si>
    <t>Phone-262</t>
  </si>
  <si>
    <t>Phone-270</t>
  </si>
  <si>
    <t>Phone-279</t>
  </si>
  <si>
    <t>Phone-295</t>
  </si>
  <si>
    <t>Phone-19-19a</t>
  </si>
  <si>
    <t>Phone-34</t>
  </si>
  <si>
    <t>Phone-50</t>
  </si>
  <si>
    <t>Phone-59</t>
  </si>
  <si>
    <t>Phone-72</t>
  </si>
  <si>
    <t>Phone-89</t>
  </si>
  <si>
    <t>Phone-101</t>
  </si>
  <si>
    <t>Phone-106</t>
  </si>
  <si>
    <t>Phone-125</t>
  </si>
  <si>
    <t>Phone-136</t>
  </si>
  <si>
    <t>Phone-152</t>
  </si>
  <si>
    <t>Phone-169</t>
  </si>
  <si>
    <t>Phone-189</t>
  </si>
  <si>
    <t>Phone-199</t>
  </si>
  <si>
    <t>Phone-205</t>
  </si>
  <si>
    <t>Phone-218</t>
  </si>
  <si>
    <t>Phone-228</t>
  </si>
  <si>
    <t>Phone-261</t>
  </si>
  <si>
    <t>Phone-280</t>
  </si>
  <si>
    <t>Phone-289</t>
  </si>
  <si>
    <t>M.Djimi</t>
  </si>
  <si>
    <t>Phone-131</t>
  </si>
  <si>
    <t>Phone-219</t>
  </si>
  <si>
    <t>M.Tchegue</t>
  </si>
  <si>
    <t>Phone-310</t>
  </si>
  <si>
    <t>Ania</t>
  </si>
  <si>
    <t>Phone-5</t>
  </si>
  <si>
    <t>Yaounde-Bangangte</t>
  </si>
  <si>
    <t>Traveling expenses</t>
  </si>
  <si>
    <t>aim-2</t>
  </si>
  <si>
    <t>aimé</t>
  </si>
  <si>
    <t>Bafoussam-Bangangté-Bafoussam</t>
  </si>
  <si>
    <t>aim-5</t>
  </si>
  <si>
    <t>Bangangte-Bafoussam</t>
  </si>
  <si>
    <t>aim-r</t>
  </si>
  <si>
    <t>Bafoussam-Dschang</t>
  </si>
  <si>
    <t>Dschang-Bafoussam</t>
  </si>
  <si>
    <t>Bafoussam-Dschang-Bafoussam</t>
  </si>
  <si>
    <t>aim-8</t>
  </si>
  <si>
    <t>Bafoussam-Yaounde</t>
  </si>
  <si>
    <t>aim-9</t>
  </si>
  <si>
    <t>Yaounde-Kumba</t>
  </si>
  <si>
    <t>aim-19</t>
  </si>
  <si>
    <t>Kumba-Mamfe</t>
  </si>
  <si>
    <t>aim-21</t>
  </si>
  <si>
    <t>Mamfe-Kumba</t>
  </si>
  <si>
    <t>aim-23</t>
  </si>
  <si>
    <t>Kumba-Yaounde</t>
  </si>
  <si>
    <t>aim-25</t>
  </si>
  <si>
    <t>aim-28</t>
  </si>
  <si>
    <t>aim-31</t>
  </si>
  <si>
    <t>al-1</t>
  </si>
  <si>
    <t>alain</t>
  </si>
  <si>
    <t>al-3</t>
  </si>
  <si>
    <t>al-5</t>
  </si>
  <si>
    <t>al-r</t>
  </si>
  <si>
    <t>al-8</t>
  </si>
  <si>
    <t>al-10</t>
  </si>
  <si>
    <t>al-12</t>
  </si>
  <si>
    <t>Bafoussam-Douala</t>
  </si>
  <si>
    <t>al-13</t>
  </si>
  <si>
    <t>al-15</t>
  </si>
  <si>
    <t>al-16</t>
  </si>
  <si>
    <t>al-18</t>
  </si>
  <si>
    <t>al-19</t>
  </si>
  <si>
    <t>1/1</t>
  </si>
  <si>
    <t>Douala-Limbe</t>
  </si>
  <si>
    <t>Limbe-Douala</t>
  </si>
  <si>
    <t>2/1</t>
  </si>
  <si>
    <t>al-21</t>
  </si>
  <si>
    <t>Yaounde-Ebolowa</t>
  </si>
  <si>
    <t>ania-1</t>
  </si>
  <si>
    <t>ania</t>
  </si>
  <si>
    <t>Ebolowa-Yaounde</t>
  </si>
  <si>
    <t>ania-2</t>
  </si>
  <si>
    <t>Yaounde-Abg-Mbg</t>
  </si>
  <si>
    <t>ania-3</t>
  </si>
  <si>
    <t>Abg-Mbg-Yaounde</t>
  </si>
  <si>
    <t>ania-5</t>
  </si>
  <si>
    <t>eka-3</t>
  </si>
  <si>
    <t>eka-5</t>
  </si>
  <si>
    <t>eka-11</t>
  </si>
  <si>
    <t>eka-12</t>
  </si>
  <si>
    <t>eka-13a</t>
  </si>
  <si>
    <t>eka-r</t>
  </si>
  <si>
    <t>eka-16</t>
  </si>
  <si>
    <t>eka-20</t>
  </si>
  <si>
    <t>eka-21</t>
  </si>
  <si>
    <t>eka-22</t>
  </si>
  <si>
    <t>eka-23</t>
  </si>
  <si>
    <t>eka-26</t>
  </si>
  <si>
    <t>Yaounde-Bertoua</t>
  </si>
  <si>
    <t>eka-27</t>
  </si>
  <si>
    <t>Bertoua-Yaounde</t>
  </si>
  <si>
    <t>eka-29</t>
  </si>
  <si>
    <t>ania-r</t>
  </si>
  <si>
    <t>aim-3</t>
  </si>
  <si>
    <t>aim-7</t>
  </si>
  <si>
    <t>aim-20</t>
  </si>
  <si>
    <t>aim-22</t>
  </si>
  <si>
    <t>aim-24</t>
  </si>
  <si>
    <t>aim-29</t>
  </si>
  <si>
    <t>aim-30</t>
  </si>
  <si>
    <t>al-2</t>
  </si>
  <si>
    <t>al-6</t>
  </si>
  <si>
    <t>al-11</t>
  </si>
  <si>
    <t>al-14</t>
  </si>
  <si>
    <t>al-17</t>
  </si>
  <si>
    <t>al-20</t>
  </si>
  <si>
    <t>ania-4</t>
  </si>
  <si>
    <t>eka-4</t>
  </si>
  <si>
    <t>eka-6</t>
  </si>
  <si>
    <t>eka-9</t>
  </si>
  <si>
    <t>eka-14</t>
  </si>
  <si>
    <t>eka-15</t>
  </si>
  <si>
    <t>eka-24</t>
  </si>
  <si>
    <t>eka-28</t>
  </si>
  <si>
    <t>X 84 photocopies</t>
  </si>
  <si>
    <t>aim-1</t>
  </si>
  <si>
    <t>X 1 binding</t>
  </si>
  <si>
    <t>repair computer</t>
  </si>
  <si>
    <t>aim-10</t>
  </si>
  <si>
    <t>X 125 photocopies</t>
  </si>
  <si>
    <t>aim-18</t>
  </si>
  <si>
    <t>X 220 photocopies</t>
  </si>
  <si>
    <t>al-4</t>
  </si>
  <si>
    <t>registration fees</t>
  </si>
  <si>
    <t>al-7</t>
  </si>
  <si>
    <t>X 55photocopies</t>
  </si>
  <si>
    <t>eka-1</t>
  </si>
  <si>
    <t>X 440photocopies</t>
  </si>
  <si>
    <t>eka-2</t>
  </si>
  <si>
    <t>X 10 Binding</t>
  </si>
  <si>
    <t>X 55 photocopies</t>
  </si>
  <si>
    <t>eka-7</t>
  </si>
  <si>
    <t>X 1 Internet key</t>
  </si>
  <si>
    <t>eka-13</t>
  </si>
  <si>
    <t>X 78 photocopies</t>
  </si>
  <si>
    <t>eka-19</t>
  </si>
  <si>
    <t>X 500 Legal books</t>
  </si>
  <si>
    <t>aim-12</t>
  </si>
  <si>
    <t>X 100 Legal program</t>
  </si>
  <si>
    <t>aim-13</t>
  </si>
  <si>
    <t>dji-1</t>
  </si>
  <si>
    <t>dji-3</t>
  </si>
  <si>
    <t>dji-4</t>
  </si>
  <si>
    <t>Douala-Ydé</t>
  </si>
  <si>
    <t>dji-5</t>
  </si>
  <si>
    <t>tam-1</t>
  </si>
  <si>
    <t>Bafoussam-Bangangte</t>
  </si>
  <si>
    <t>tchag-1</t>
  </si>
  <si>
    <t>tchag-2</t>
  </si>
  <si>
    <t>tchag-4</t>
  </si>
  <si>
    <t>tchag-5</t>
  </si>
  <si>
    <t>Me Djimi</t>
  </si>
  <si>
    <t>dji-2</t>
  </si>
  <si>
    <t>Me Tchagyou</t>
  </si>
  <si>
    <t>tchag-3</t>
  </si>
  <si>
    <t>Nya Aime</t>
  </si>
  <si>
    <t>Christmas bonus</t>
  </si>
  <si>
    <t>Alain Bernard</t>
  </si>
  <si>
    <t>Nadege</t>
  </si>
  <si>
    <t>Eric</t>
  </si>
  <si>
    <t>Phone-3</t>
  </si>
  <si>
    <t>Phone-15</t>
  </si>
  <si>
    <t>Phone-22</t>
  </si>
  <si>
    <t>Phone-30</t>
  </si>
  <si>
    <t>Phone-42</t>
  </si>
  <si>
    <t>Phone-54</t>
  </si>
  <si>
    <t>Phone-77</t>
  </si>
  <si>
    <t>Phone-88</t>
  </si>
  <si>
    <t>Phone-116</t>
  </si>
  <si>
    <t>Phone-129</t>
  </si>
  <si>
    <t>Phone-143</t>
  </si>
  <si>
    <t>Phone-158</t>
  </si>
  <si>
    <t>Phone-162</t>
  </si>
  <si>
    <t>Phone-178</t>
  </si>
  <si>
    <t>Phone-185</t>
  </si>
  <si>
    <t>Phone-203a</t>
  </si>
  <si>
    <t>Phone-236a</t>
  </si>
  <si>
    <t>Phone-244</t>
  </si>
  <si>
    <t>Phone-296</t>
  </si>
  <si>
    <t>Phone-303a-303e</t>
  </si>
  <si>
    <t>Anna</t>
  </si>
  <si>
    <t>Phone-21</t>
  </si>
  <si>
    <t>Phone-35</t>
  </si>
  <si>
    <t>Phone-60</t>
  </si>
  <si>
    <t>Phone-67</t>
  </si>
  <si>
    <t>Phone-91</t>
  </si>
  <si>
    <t>Phone-108</t>
  </si>
  <si>
    <t>Phone-123</t>
  </si>
  <si>
    <t>Phone-139</t>
  </si>
  <si>
    <t>Phone-156</t>
  </si>
  <si>
    <t>Phone-171</t>
  </si>
  <si>
    <t>Phone-173</t>
  </si>
  <si>
    <t>Phone-190</t>
  </si>
  <si>
    <t>Phone-207</t>
  </si>
  <si>
    <t>Phone-222</t>
  </si>
  <si>
    <t>Phone-250</t>
  </si>
  <si>
    <t>Phone-263</t>
  </si>
  <si>
    <t>Phone-300</t>
  </si>
  <si>
    <t>x 1 hr Internet connection</t>
  </si>
  <si>
    <t>eri-1</t>
  </si>
  <si>
    <t>Yaounde - Buea</t>
  </si>
  <si>
    <t>eri-4</t>
  </si>
  <si>
    <t>Buea - Yaounde</t>
  </si>
  <si>
    <t>eri-7</t>
  </si>
  <si>
    <t>Yaounde - Bamenda</t>
  </si>
  <si>
    <t>eri-13</t>
  </si>
  <si>
    <t>Bamenda - Yaounde</t>
  </si>
  <si>
    <t>eri-14</t>
  </si>
  <si>
    <t>eri-r</t>
  </si>
  <si>
    <t>eri-5</t>
  </si>
  <si>
    <t>ann-r</t>
  </si>
  <si>
    <t>special taxi</t>
  </si>
  <si>
    <t>11/13</t>
  </si>
  <si>
    <t>radio talk show E</t>
  </si>
  <si>
    <t>radio news flash E</t>
  </si>
  <si>
    <t>radio news flash F</t>
  </si>
  <si>
    <t>cameroon tribune newspaper E</t>
  </si>
  <si>
    <t>radio talk show F</t>
  </si>
  <si>
    <t>mouse</t>
  </si>
  <si>
    <t>ann-1</t>
  </si>
  <si>
    <t>printing card</t>
  </si>
  <si>
    <t>ann-2</t>
  </si>
  <si>
    <t>x28 picture</t>
  </si>
  <si>
    <t>ann-9</t>
  </si>
  <si>
    <t>x83 photocopy</t>
  </si>
  <si>
    <t>ann-11</t>
  </si>
  <si>
    <t>x2 colour printing</t>
  </si>
  <si>
    <t>ann-16</t>
  </si>
  <si>
    <t>cardboard paper</t>
  </si>
  <si>
    <t>x3 cardboard paper</t>
  </si>
  <si>
    <t>ann-19</t>
  </si>
  <si>
    <t>x3 colour printing</t>
  </si>
  <si>
    <t>Fax document</t>
  </si>
  <si>
    <t>eri-2</t>
  </si>
  <si>
    <t>x 8 colour prints</t>
  </si>
  <si>
    <t>eri-3</t>
  </si>
  <si>
    <t>x 3 card board papers for print</t>
  </si>
  <si>
    <t>registration for stand</t>
  </si>
  <si>
    <t>eri-6</t>
  </si>
  <si>
    <t>External hard drive</t>
  </si>
  <si>
    <t>eri-8</t>
  </si>
  <si>
    <t>x 2 4G sticks</t>
  </si>
  <si>
    <t>x 1 external disque burner</t>
  </si>
  <si>
    <t>x 1 tripod</t>
  </si>
  <si>
    <t>eri-9</t>
  </si>
  <si>
    <t>x 2 flower pots</t>
  </si>
  <si>
    <t>eri-10</t>
  </si>
  <si>
    <t>x 750 copies of wildlife justice print</t>
  </si>
  <si>
    <t>eri-11</t>
  </si>
  <si>
    <t>x 600 copies of wildlife justice print</t>
  </si>
  <si>
    <t>x 300 copies of brochures</t>
  </si>
  <si>
    <t>eri-12</t>
  </si>
  <si>
    <t>17 newspaper</t>
  </si>
  <si>
    <t>ann-3</t>
  </si>
  <si>
    <t>x13 newspaper</t>
  </si>
  <si>
    <t>ann-20</t>
  </si>
  <si>
    <t>Phone International</t>
  </si>
  <si>
    <t>Policy and external relations</t>
  </si>
  <si>
    <t>Congo</t>
  </si>
  <si>
    <t>Phone-81</t>
  </si>
  <si>
    <t xml:space="preserve">Phone International  </t>
  </si>
  <si>
    <t>Gabon</t>
  </si>
  <si>
    <t>Phone-146</t>
  </si>
  <si>
    <t>Phone-213</t>
  </si>
  <si>
    <t>Phone-265-265a</t>
  </si>
  <si>
    <t>Guinea</t>
  </si>
  <si>
    <t>Phone-78</t>
  </si>
  <si>
    <t>S.Africa</t>
  </si>
  <si>
    <t>Phone-r</t>
  </si>
  <si>
    <t>Malaysia</t>
  </si>
  <si>
    <t>Phone-145</t>
  </si>
  <si>
    <t>Phone-161</t>
  </si>
  <si>
    <t>Phone-177</t>
  </si>
  <si>
    <t>Togo</t>
  </si>
  <si>
    <t>Phone-2</t>
  </si>
  <si>
    <t>Phone-9</t>
  </si>
  <si>
    <t>Phone-32</t>
  </si>
  <si>
    <t>Phone-53</t>
  </si>
  <si>
    <t>Phone-132-132a</t>
  </si>
  <si>
    <t>Phone-134</t>
  </si>
  <si>
    <t>Phone-287</t>
  </si>
  <si>
    <t>Chad</t>
  </si>
  <si>
    <t>Phone-40</t>
  </si>
  <si>
    <t>Phone-130</t>
  </si>
  <si>
    <t>X 1 cell phone</t>
  </si>
  <si>
    <t>policy and external relations</t>
  </si>
  <si>
    <t>communication</t>
  </si>
  <si>
    <t>al-9</t>
  </si>
  <si>
    <t>Yaounde-Djemena-Yaounde</t>
  </si>
  <si>
    <t>air ticket extra</t>
  </si>
  <si>
    <t>airport tax</t>
  </si>
  <si>
    <t>Replication</t>
  </si>
  <si>
    <t>Cynthia</t>
  </si>
  <si>
    <t>Phone-15-15b</t>
  </si>
  <si>
    <t>Phone-31-31a</t>
  </si>
  <si>
    <t>Phone-45</t>
  </si>
  <si>
    <t>Phone-66-66a</t>
  </si>
  <si>
    <t>Phone-79-79b</t>
  </si>
  <si>
    <t>Phone-85</t>
  </si>
  <si>
    <t>Phone-113-113b</t>
  </si>
  <si>
    <t>Phone-118</t>
  </si>
  <si>
    <t>Phone-144</t>
  </si>
  <si>
    <t>Phone-157</t>
  </si>
  <si>
    <t>13/13</t>
  </si>
  <si>
    <t>Phone-179</t>
  </si>
  <si>
    <t>Phone-195</t>
  </si>
  <si>
    <t>Phone-239-239b</t>
  </si>
  <si>
    <t>camtel Internet key</t>
  </si>
  <si>
    <t xml:space="preserve">cyn-1 </t>
  </si>
  <si>
    <t>cyn-r</t>
  </si>
  <si>
    <t>Akwen Cynthia</t>
  </si>
  <si>
    <t>Internet December</t>
  </si>
  <si>
    <t>Hr-Internet 2012.12</t>
  </si>
  <si>
    <t>Arrey-2013. 1-12</t>
  </si>
  <si>
    <t>Arrey-14</t>
  </si>
  <si>
    <t>Arrey-16</t>
  </si>
  <si>
    <t>Arrey-26</t>
  </si>
  <si>
    <t>Arrey-37</t>
  </si>
  <si>
    <t>3/1</t>
  </si>
  <si>
    <t>Printing-Manual</t>
  </si>
  <si>
    <t>LAGA Manual</t>
  </si>
  <si>
    <t>25-i26-13</t>
  </si>
  <si>
    <t>Ofir</t>
  </si>
  <si>
    <t>Phone-28-28a</t>
  </si>
  <si>
    <t>Phone-41</t>
  </si>
  <si>
    <t>Phone-43</t>
  </si>
  <si>
    <t>Phone-58</t>
  </si>
  <si>
    <t>Phone-70</t>
  </si>
  <si>
    <t>Phone-84</t>
  </si>
  <si>
    <t>Phone-95</t>
  </si>
  <si>
    <t>Phone-114</t>
  </si>
  <si>
    <t>Phone-120</t>
  </si>
  <si>
    <t>Phone-133</t>
  </si>
  <si>
    <t>Phone-148</t>
  </si>
  <si>
    <t>Phone-193</t>
  </si>
  <si>
    <t>Phone-202</t>
  </si>
  <si>
    <t>Phone-211</t>
  </si>
  <si>
    <t>Phone-214</t>
  </si>
  <si>
    <t>Phone-229</t>
  </si>
  <si>
    <t>Phone-232</t>
  </si>
  <si>
    <t>Phone-240</t>
  </si>
  <si>
    <t>Phone-245</t>
  </si>
  <si>
    <t>Phone-252</t>
  </si>
  <si>
    <t>Phone-266</t>
  </si>
  <si>
    <t>Phone-267</t>
  </si>
  <si>
    <t>Phone-274</t>
  </si>
  <si>
    <t>Phone-286</t>
  </si>
  <si>
    <t>Phone-302</t>
  </si>
  <si>
    <t>Phone-305</t>
  </si>
  <si>
    <t>Phone-312</t>
  </si>
  <si>
    <t>management</t>
  </si>
  <si>
    <t>Ofir-r</t>
  </si>
  <si>
    <t>Bank file</t>
  </si>
  <si>
    <t>Emeline</t>
  </si>
  <si>
    <t>Phone-20</t>
  </si>
  <si>
    <t>Phone-38</t>
  </si>
  <si>
    <t>Phone-51</t>
  </si>
  <si>
    <t>Phone-107</t>
  </si>
  <si>
    <t>Phone-122</t>
  </si>
  <si>
    <t>Phone-141-141a</t>
  </si>
  <si>
    <t>Phone-151</t>
  </si>
  <si>
    <t>Phone-168-168a</t>
  </si>
  <si>
    <t>Phone-172</t>
  </si>
  <si>
    <t>Phone-187</t>
  </si>
  <si>
    <t>Phone-221</t>
  </si>
  <si>
    <t>Phone-249</t>
  </si>
  <si>
    <t>Phone-264</t>
  </si>
  <si>
    <t>Phone-56</t>
  </si>
  <si>
    <t>Phone-76</t>
  </si>
  <si>
    <t>Phone-83</t>
  </si>
  <si>
    <t>Phone-99</t>
  </si>
  <si>
    <t>Phone-112</t>
  </si>
  <si>
    <t>Phone-119</t>
  </si>
  <si>
    <t>Phone-142</t>
  </si>
  <si>
    <t>Phone-147</t>
  </si>
  <si>
    <t>Phone-163</t>
  </si>
  <si>
    <t>Phone-174</t>
  </si>
  <si>
    <t>Phone-194</t>
  </si>
  <si>
    <t>Phone-201</t>
  </si>
  <si>
    <t>Phone-210</t>
  </si>
  <si>
    <t>Phone-216</t>
  </si>
  <si>
    <t>Phone-230-230b</t>
  </si>
  <si>
    <t>Phone-237</t>
  </si>
  <si>
    <t>Phone-243-243b</t>
  </si>
  <si>
    <t>Phone-251-251a</t>
  </si>
  <si>
    <t>Phone-253</t>
  </si>
  <si>
    <t>Phone-269</t>
  </si>
  <si>
    <t>Phone-283</t>
  </si>
  <si>
    <t>Phone-288</t>
  </si>
  <si>
    <t>Phone-301</t>
  </si>
  <si>
    <t>Phone-308</t>
  </si>
  <si>
    <t>Eme-r</t>
  </si>
  <si>
    <t>x1 hr taxi</t>
  </si>
  <si>
    <t>x2 hrs taxi</t>
  </si>
  <si>
    <t>Arrey-r</t>
  </si>
  <si>
    <t>x1 Hour taxi</t>
  </si>
  <si>
    <t>Office cleaner</t>
  </si>
  <si>
    <t>Eme-2</t>
  </si>
  <si>
    <t>x80 Photocopies</t>
  </si>
  <si>
    <t>Arrey-1</t>
  </si>
  <si>
    <t>5xNight watch</t>
  </si>
  <si>
    <t>Arrey-2</t>
  </si>
  <si>
    <t>Ink</t>
  </si>
  <si>
    <t>Arrey-3</t>
  </si>
  <si>
    <t>Arrey-5</t>
  </si>
  <si>
    <t>December Alarm</t>
  </si>
  <si>
    <t>Arrey-2012.12</t>
  </si>
  <si>
    <t>Arrey-8</t>
  </si>
  <si>
    <t>1h 30mins taxi</t>
  </si>
  <si>
    <t>x4 rim of papers</t>
  </si>
  <si>
    <t>Arrey-11</t>
  </si>
  <si>
    <t>x4 packets A4 envelopes</t>
  </si>
  <si>
    <t>x4 packets A5 envelopes</t>
  </si>
  <si>
    <t>x4 packets A6 envelopes</t>
  </si>
  <si>
    <t>x 2 boxes of  paper clips</t>
  </si>
  <si>
    <t>x3 plastic sleeves</t>
  </si>
  <si>
    <t>x 10 stickers</t>
  </si>
  <si>
    <t>x4 packets pens</t>
  </si>
  <si>
    <t>x4 packets folders</t>
  </si>
  <si>
    <t>x4 printer inks</t>
  </si>
  <si>
    <t>Arrey-12</t>
  </si>
  <si>
    <t>Alarm Jan-Dec 2012</t>
  </si>
  <si>
    <t>30xNight watch</t>
  </si>
  <si>
    <t>Arrey-13</t>
  </si>
  <si>
    <t>Repairs Office gate</t>
  </si>
  <si>
    <t>Arrey-17</t>
  </si>
  <si>
    <t>Repairs meter</t>
  </si>
  <si>
    <t>Arrey-18</t>
  </si>
  <si>
    <t>x12 packets file dividers</t>
  </si>
  <si>
    <t>Arrey-19</t>
  </si>
  <si>
    <t>x12 Sign books</t>
  </si>
  <si>
    <t>x3 ink correctors</t>
  </si>
  <si>
    <t>x5 receipt booklets</t>
  </si>
  <si>
    <t>x2 packets rubber bands</t>
  </si>
  <si>
    <t>x20 block notes</t>
  </si>
  <si>
    <t>x11 bulbs</t>
  </si>
  <si>
    <t>Arrey-20</t>
  </si>
  <si>
    <t>x10 bulbs</t>
  </si>
  <si>
    <t>Arrey-21</t>
  </si>
  <si>
    <t>Plastic Zink</t>
  </si>
  <si>
    <t>Arrey-22</t>
  </si>
  <si>
    <t>Arrey-23</t>
  </si>
  <si>
    <t>x3 bulbs</t>
  </si>
  <si>
    <t>Arrey-24</t>
  </si>
  <si>
    <t>air freshener</t>
  </si>
  <si>
    <t>6xDay watch</t>
  </si>
  <si>
    <t>Arrey-34</t>
  </si>
  <si>
    <t>x3 key duplicates</t>
  </si>
  <si>
    <t>03/12</t>
  </si>
  <si>
    <t>Office cupboard</t>
  </si>
  <si>
    <t>ann-13</t>
  </si>
  <si>
    <t>transfer fees</t>
  </si>
  <si>
    <t>Express Union</t>
  </si>
  <si>
    <t>Eme-1</t>
  </si>
  <si>
    <t>Eme-3</t>
  </si>
  <si>
    <t>Arrey-4</t>
  </si>
  <si>
    <t>Arrey-7</t>
  </si>
  <si>
    <t>Arrey-9</t>
  </si>
  <si>
    <t>Arrey-10</t>
  </si>
  <si>
    <t>Arrey-15</t>
  </si>
  <si>
    <t>Arrey-25</t>
  </si>
  <si>
    <t>Arrey-27</t>
  </si>
  <si>
    <t>Arrey-28</t>
  </si>
  <si>
    <t>Arrey-29</t>
  </si>
  <si>
    <t>Arrey-30</t>
  </si>
  <si>
    <t>Arrey-31</t>
  </si>
  <si>
    <t>Arrey-32</t>
  </si>
  <si>
    <t>Arrey-33</t>
  </si>
  <si>
    <t>Arrey-35</t>
  </si>
  <si>
    <t>UNICS</t>
  </si>
  <si>
    <t>Afriland</t>
  </si>
  <si>
    <t>water-SNEC</t>
  </si>
  <si>
    <t>Rent + Bills</t>
  </si>
  <si>
    <t>Hr-Water 2012.11</t>
  </si>
  <si>
    <t>14/11</t>
  </si>
  <si>
    <t>Electricity-SONEL</t>
  </si>
  <si>
    <t>Hr-Electricity 2012.12</t>
  </si>
  <si>
    <t>x6 months rent</t>
  </si>
  <si>
    <t>Hr-rent-2012. 12</t>
  </si>
  <si>
    <t>Nadine</t>
  </si>
  <si>
    <t>x19 printing of cup</t>
  </si>
  <si>
    <t>ann-17</t>
  </si>
  <si>
    <t>Santa Claus</t>
  </si>
  <si>
    <t>ann-4</t>
  </si>
  <si>
    <t>basket</t>
  </si>
  <si>
    <t>slippers</t>
  </si>
  <si>
    <t>x2 slippers</t>
  </si>
  <si>
    <t>ann-5</t>
  </si>
  <si>
    <t>x5 basket</t>
  </si>
  <si>
    <t>ann-6</t>
  </si>
  <si>
    <t>x16 slippers</t>
  </si>
  <si>
    <t>x9 Santa Claus</t>
  </si>
  <si>
    <t>x10 basket</t>
  </si>
  <si>
    <t>ann-7</t>
  </si>
  <si>
    <t>x7 Santa Claus</t>
  </si>
  <si>
    <t>ann-8</t>
  </si>
  <si>
    <t>x16 parceling paper</t>
  </si>
  <si>
    <t>ann-10</t>
  </si>
  <si>
    <t>x3 handkerchief</t>
  </si>
  <si>
    <t>ann-12</t>
  </si>
  <si>
    <t>x3 printing of handkerchief</t>
  </si>
  <si>
    <t>ann-14</t>
  </si>
  <si>
    <t>ann-15</t>
  </si>
  <si>
    <t>x7pack of biscuit</t>
  </si>
  <si>
    <t>ann-18</t>
  </si>
  <si>
    <t>x4 genoise choco orange</t>
  </si>
  <si>
    <t>bonbon miel friend</t>
  </si>
  <si>
    <t>x9 choco kinder joy</t>
  </si>
  <si>
    <t>bonbon haribo oeufs</t>
  </si>
  <si>
    <t>bonbon conf gelifiee aromt les nounours</t>
  </si>
  <si>
    <t>bonbon gelifie crocodile joe&amp;zde</t>
  </si>
  <si>
    <t>biscuit cantreau boudoirs oeuf</t>
  </si>
  <si>
    <t>bonbon tiffany deluxe assort</t>
  </si>
  <si>
    <t>x16 chocolate kinder chocolate</t>
  </si>
  <si>
    <t>x21 plates of food</t>
  </si>
  <si>
    <t>cyn-2</t>
  </si>
  <si>
    <t>15/11</t>
  </si>
  <si>
    <t>x53 bottles of Drinks s</t>
  </si>
  <si>
    <t>cyn-3</t>
  </si>
  <si>
    <t>Driving school fees</t>
  </si>
  <si>
    <t>i35-10</t>
  </si>
  <si>
    <t>al-15a</t>
  </si>
  <si>
    <t>FINANCIAL REPORT      -   DECEMBER     2012   SUMMARY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</si>
</sst>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\t&quot;£&quot;#,##0_);\(\t&quot;£&quot;#,##0\)"/>
    <numFmt numFmtId="177" formatCode="\t&quot;£&quot;#,##0_);[Red]\(\t&quot;£&quot;#,##0\)"/>
    <numFmt numFmtId="178" formatCode="\t&quot;£&quot;#,##0.00_);\(\t&quot;£&quot;#,##0.00\)"/>
    <numFmt numFmtId="179" formatCode="\t&quot;£&quot;#,##0.00_);[Red]\(\t&quot;£&quot;#,##0.00\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  <numFmt numFmtId="201" formatCode="[$$-409]#,##0;[Red][$$-409]#,##0"/>
    <numFmt numFmtId="202" formatCode="[$£-809]#,##0"/>
    <numFmt numFmtId="203" formatCode="&quot;£&quot;#,##0"/>
    <numFmt numFmtId="204" formatCode="#,##0.00;[Red]#,##0.00"/>
    <numFmt numFmtId="205" formatCode="#,##0.000"/>
    <numFmt numFmtId="206" formatCode="&quot;$&quot;#,##0"/>
    <numFmt numFmtId="207" formatCode="#,##0.000;[Red]#,##0.000"/>
  </numFmts>
  <fonts count="52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b/>
      <sz val="10"/>
      <color indexed="55"/>
      <name val="Arial"/>
      <family val="2"/>
    </font>
    <font>
      <sz val="10"/>
      <color indexed="49"/>
      <name val="Arial"/>
      <family val="2"/>
    </font>
    <font>
      <sz val="10"/>
      <color indexed="60"/>
      <name val="Arial"/>
      <family val="2"/>
    </font>
    <font>
      <sz val="10"/>
      <color indexed="53"/>
      <name val="Arial"/>
      <family val="0"/>
    </font>
    <font>
      <b/>
      <sz val="10"/>
      <color indexed="53"/>
      <name val="Arial"/>
      <family val="2"/>
    </font>
    <font>
      <sz val="10"/>
      <color indexed="20"/>
      <name val="Arial"/>
      <family val="0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0"/>
      <name val="Arial"/>
      <family val="2"/>
    </font>
    <font>
      <b/>
      <sz val="10"/>
      <color indexed="49"/>
      <name val="Arial"/>
      <family val="2"/>
    </font>
    <font>
      <sz val="8"/>
      <name val="Arial"/>
      <family val="0"/>
    </font>
    <font>
      <sz val="10"/>
      <color indexed="50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9"/>
      <color indexed="60"/>
      <name val="Arial"/>
      <family val="0"/>
    </font>
    <font>
      <sz val="8"/>
      <color indexed="60"/>
      <name val="Arial"/>
      <family val="0"/>
    </font>
    <font>
      <sz val="8"/>
      <color indexed="20"/>
      <name val="Arial"/>
      <family val="2"/>
    </font>
    <font>
      <sz val="8"/>
      <color indexed="49"/>
      <name val="Arial"/>
      <family val="0"/>
    </font>
    <font>
      <sz val="10"/>
      <color indexed="46"/>
      <name val="Arial"/>
      <family val="0"/>
    </font>
    <font>
      <sz val="9"/>
      <color indexed="46"/>
      <name val="Arial"/>
      <family val="0"/>
    </font>
    <font>
      <b/>
      <sz val="10"/>
      <color indexed="46"/>
      <name val="Arial"/>
      <family val="0"/>
    </font>
    <font>
      <sz val="8"/>
      <color indexed="21"/>
      <name val="Arial"/>
      <family val="0"/>
    </font>
    <font>
      <sz val="8"/>
      <color indexed="17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2"/>
    </font>
    <font>
      <sz val="9"/>
      <color indexed="12"/>
      <name val="Arial"/>
      <family val="0"/>
    </font>
    <font>
      <sz val="9"/>
      <color indexed="10"/>
      <name val="Arial"/>
      <family val="0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8" fontId="0" fillId="2" borderId="0" xfId="0" applyNumberFormat="1" applyFill="1" applyAlignment="1">
      <alignment/>
    </xf>
    <xf numFmtId="198" fontId="7" fillId="2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8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201" fontId="0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3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20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3" fontId="1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200" fontId="0" fillId="0" borderId="3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200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2" borderId="0" xfId="0" applyNumberFormat="1" applyFill="1" applyAlignment="1">
      <alignment/>
    </xf>
    <xf numFmtId="20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9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200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3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3" borderId="0" xfId="0" applyNumberFormat="1" applyFont="1" applyFill="1" applyAlignment="1">
      <alignment/>
    </xf>
    <xf numFmtId="49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center"/>
    </xf>
    <xf numFmtId="20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9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center"/>
    </xf>
    <xf numFmtId="200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49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200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3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9" fontId="0" fillId="3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11" fillId="0" borderId="0" xfId="0" applyNumberFormat="1" applyFont="1" applyAlignment="1">
      <alignment/>
    </xf>
    <xf numFmtId="0" fontId="10" fillId="2" borderId="0" xfId="0" applyFont="1" applyFill="1" applyAlignment="1">
      <alignment/>
    </xf>
    <xf numFmtId="200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200" fontId="0" fillId="2" borderId="0" xfId="0" applyNumberFormat="1" applyFont="1" applyFill="1" applyAlignment="1">
      <alignment/>
    </xf>
    <xf numFmtId="49" fontId="0" fillId="0" borderId="3" xfId="0" applyNumberFormat="1" applyFont="1" applyBorder="1" applyAlignment="1">
      <alignment horizontal="left"/>
    </xf>
    <xf numFmtId="3" fontId="0" fillId="0" borderId="3" xfId="0" applyNumberFormat="1" applyFont="1" applyFill="1" applyBorder="1" applyAlignment="1">
      <alignment/>
    </xf>
    <xf numFmtId="200" fontId="0" fillId="0" borderId="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200" fontId="0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49" fontId="0" fillId="0" borderId="0" xfId="19" applyNumberFormat="1" applyFont="1" applyFill="1">
      <alignment/>
      <protection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19" applyNumberFormat="1" applyFont="1" applyFill="1">
      <alignment/>
      <protection/>
    </xf>
    <xf numFmtId="49" fontId="0" fillId="2" borderId="0" xfId="19" applyNumberFormat="1" applyFont="1" applyFill="1">
      <alignment/>
      <protection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49" fontId="0" fillId="0" borderId="3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3" fillId="2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200" fontId="1" fillId="0" borderId="0" xfId="0" applyNumberFormat="1" applyFont="1" applyFill="1" applyAlignment="1">
      <alignment/>
    </xf>
    <xf numFmtId="49" fontId="0" fillId="0" borderId="2" xfId="0" applyNumberFormat="1" applyFont="1" applyFill="1" applyBorder="1" applyAlignment="1">
      <alignment/>
    </xf>
    <xf numFmtId="3" fontId="14" fillId="2" borderId="0" xfId="0" applyNumberFormat="1" applyFont="1" applyFill="1" applyAlignment="1">
      <alignment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5" fillId="2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3" fontId="15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2" fillId="3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2" fillId="2" borderId="0" xfId="19" applyNumberFormat="1" applyFont="1" applyFill="1">
      <alignment/>
      <protection/>
    </xf>
    <xf numFmtId="3" fontId="17" fillId="0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17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18" fillId="2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19" fillId="2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3" fontId="20" fillId="2" borderId="0" xfId="0" applyNumberFormat="1" applyFont="1" applyFill="1" applyAlignment="1">
      <alignment/>
    </xf>
    <xf numFmtId="3" fontId="20" fillId="2" borderId="0" xfId="0" applyNumberFormat="1" applyFont="1" applyFill="1" applyAlignment="1">
      <alignment/>
    </xf>
    <xf numFmtId="3" fontId="17" fillId="0" borderId="0" xfId="0" applyNumberFormat="1" applyFont="1" applyAlignment="1" quotePrefix="1">
      <alignment/>
    </xf>
    <xf numFmtId="3" fontId="17" fillId="2" borderId="0" xfId="0" applyNumberFormat="1" applyFont="1" applyFill="1" applyAlignment="1">
      <alignment/>
    </xf>
    <xf numFmtId="3" fontId="21" fillId="0" borderId="3" xfId="0" applyNumberFormat="1" applyFont="1" applyBorder="1" applyAlignment="1">
      <alignment/>
    </xf>
    <xf numFmtId="3" fontId="15" fillId="2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3" fontId="22" fillId="0" borderId="3" xfId="0" applyNumberFormat="1" applyFont="1" applyBorder="1" applyAlignment="1">
      <alignment/>
    </xf>
    <xf numFmtId="3" fontId="11" fillId="0" borderId="0" xfId="0" applyNumberFormat="1" applyFont="1" applyAlignment="1" quotePrefix="1">
      <alignment/>
    </xf>
    <xf numFmtId="3" fontId="11" fillId="2" borderId="0" xfId="0" applyNumberFormat="1" applyFont="1" applyFill="1" applyAlignment="1">
      <alignment/>
    </xf>
    <xf numFmtId="49" fontId="0" fillId="0" borderId="3" xfId="0" applyNumberFormat="1" applyBorder="1" applyAlignment="1">
      <alignment horizontal="left"/>
    </xf>
    <xf numFmtId="200" fontId="23" fillId="0" borderId="3" xfId="0" applyNumberFormat="1" applyFont="1" applyBorder="1" applyAlignment="1">
      <alignment/>
    </xf>
    <xf numFmtId="0" fontId="12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/>
    </xf>
    <xf numFmtId="200" fontId="0" fillId="0" borderId="2" xfId="0" applyNumberFormat="1" applyBorder="1" applyAlignment="1">
      <alignment/>
    </xf>
    <xf numFmtId="200" fontId="0" fillId="0" borderId="0" xfId="0" applyNumberFormat="1" applyBorder="1" applyAlignment="1">
      <alignment/>
    </xf>
    <xf numFmtId="49" fontId="24" fillId="0" borderId="0" xfId="0" applyNumberFormat="1" applyFont="1" applyFill="1" applyAlignment="1">
      <alignment/>
    </xf>
    <xf numFmtId="3" fontId="15" fillId="0" borderId="2" xfId="0" applyNumberFormat="1" applyFont="1" applyFill="1" applyBorder="1" applyAlignment="1">
      <alignment/>
    </xf>
    <xf numFmtId="49" fontId="15" fillId="0" borderId="2" xfId="0" applyNumberFormat="1" applyFont="1" applyFill="1" applyBorder="1" applyAlignment="1">
      <alignment/>
    </xf>
    <xf numFmtId="49" fontId="24" fillId="0" borderId="2" xfId="0" applyNumberFormat="1" applyFont="1" applyBorder="1" applyAlignment="1">
      <alignment horizontal="left"/>
    </xf>
    <xf numFmtId="49" fontId="12" fillId="0" borderId="0" xfId="0" applyNumberFormat="1" applyFont="1" applyFill="1" applyAlignment="1">
      <alignment/>
    </xf>
    <xf numFmtId="3" fontId="12" fillId="0" borderId="2" xfId="0" applyNumberFormat="1" applyFont="1" applyFill="1" applyBorder="1" applyAlignment="1">
      <alignment/>
    </xf>
    <xf numFmtId="49" fontId="12" fillId="0" borderId="2" xfId="0" applyNumberFormat="1" applyFont="1" applyFill="1" applyBorder="1" applyAlignment="1">
      <alignment/>
    </xf>
    <xf numFmtId="49" fontId="12" fillId="0" borderId="2" xfId="0" applyNumberFormat="1" applyFont="1" applyBorder="1" applyAlignment="1">
      <alignment horizontal="left"/>
    </xf>
    <xf numFmtId="3" fontId="12" fillId="0" borderId="2" xfId="0" applyNumberFormat="1" applyFont="1" applyBorder="1" applyAlignment="1">
      <alignment/>
    </xf>
    <xf numFmtId="200" fontId="12" fillId="0" borderId="2" xfId="0" applyNumberFormat="1" applyFont="1" applyBorder="1" applyAlignment="1">
      <alignment/>
    </xf>
    <xf numFmtId="200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2" borderId="0" xfId="0" applyFont="1" applyFill="1" applyAlignment="1">
      <alignment/>
    </xf>
    <xf numFmtId="3" fontId="11" fillId="0" borderId="2" xfId="0" applyNumberFormat="1" applyFont="1" applyFill="1" applyBorder="1" applyAlignment="1">
      <alignment/>
    </xf>
    <xf numFmtId="49" fontId="11" fillId="0" borderId="2" xfId="0" applyNumberFormat="1" applyFont="1" applyFill="1" applyBorder="1" applyAlignment="1">
      <alignment/>
    </xf>
    <xf numFmtId="49" fontId="11" fillId="0" borderId="2" xfId="0" applyNumberFormat="1" applyFont="1" applyFill="1" applyBorder="1" applyAlignment="1">
      <alignment horizontal="left"/>
    </xf>
    <xf numFmtId="3" fontId="11" fillId="0" borderId="2" xfId="0" applyNumberFormat="1" applyFont="1" applyBorder="1" applyAlignment="1">
      <alignment/>
    </xf>
    <xf numFmtId="200" fontId="11" fillId="0" borderId="2" xfId="0" applyNumberFormat="1" applyFont="1" applyBorder="1" applyAlignment="1">
      <alignment/>
    </xf>
    <xf numFmtId="200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17" fillId="0" borderId="2" xfId="0" applyNumberFormat="1" applyFont="1" applyFill="1" applyBorder="1" applyAlignment="1">
      <alignment/>
    </xf>
    <xf numFmtId="49" fontId="17" fillId="0" borderId="2" xfId="0" applyNumberFormat="1" applyFont="1" applyFill="1" applyBorder="1" applyAlignment="1">
      <alignment/>
    </xf>
    <xf numFmtId="49" fontId="17" fillId="0" borderId="2" xfId="0" applyNumberFormat="1" applyFont="1" applyFill="1" applyBorder="1" applyAlignment="1">
      <alignment horizontal="left"/>
    </xf>
    <xf numFmtId="3" fontId="17" fillId="0" borderId="2" xfId="0" applyNumberFormat="1" applyFont="1" applyBorder="1" applyAlignment="1">
      <alignment/>
    </xf>
    <xf numFmtId="200" fontId="17" fillId="0" borderId="2" xfId="0" applyNumberFormat="1" applyFont="1" applyBorder="1" applyAlignment="1">
      <alignment/>
    </xf>
    <xf numFmtId="200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20" fillId="0" borderId="2" xfId="0" applyNumberFormat="1" applyFont="1" applyFill="1" applyBorder="1" applyAlignment="1">
      <alignment/>
    </xf>
    <xf numFmtId="49" fontId="20" fillId="0" borderId="2" xfId="0" applyNumberFormat="1" applyFont="1" applyFill="1" applyBorder="1" applyAlignment="1">
      <alignment/>
    </xf>
    <xf numFmtId="49" fontId="20" fillId="0" borderId="2" xfId="0" applyNumberFormat="1" applyFont="1" applyFill="1" applyBorder="1" applyAlignment="1">
      <alignment horizontal="left"/>
    </xf>
    <xf numFmtId="200" fontId="20" fillId="0" borderId="2" xfId="0" applyNumberFormat="1" applyFont="1" applyBorder="1" applyAlignment="1">
      <alignment/>
    </xf>
    <xf numFmtId="200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49" fontId="13" fillId="0" borderId="0" xfId="0" applyNumberFormat="1" applyFont="1" applyFill="1" applyAlignment="1">
      <alignment/>
    </xf>
    <xf numFmtId="3" fontId="13" fillId="0" borderId="2" xfId="0" applyNumberFormat="1" applyFont="1" applyFill="1" applyBorder="1" applyAlignment="1">
      <alignment/>
    </xf>
    <xf numFmtId="49" fontId="13" fillId="0" borderId="2" xfId="0" applyNumberFormat="1" applyFont="1" applyFill="1" applyBorder="1" applyAlignment="1">
      <alignment/>
    </xf>
    <xf numFmtId="49" fontId="13" fillId="0" borderId="2" xfId="0" applyNumberFormat="1" applyFont="1" applyFill="1" applyBorder="1" applyAlignment="1">
      <alignment horizontal="left"/>
    </xf>
    <xf numFmtId="3" fontId="13" fillId="0" borderId="2" xfId="0" applyNumberFormat="1" applyFont="1" applyBorder="1" applyAlignment="1">
      <alignment/>
    </xf>
    <xf numFmtId="200" fontId="13" fillId="0" borderId="2" xfId="0" applyNumberFormat="1" applyFont="1" applyBorder="1" applyAlignment="1">
      <alignment/>
    </xf>
    <xf numFmtId="200" fontId="1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49" fontId="25" fillId="0" borderId="0" xfId="0" applyNumberFormat="1" applyFont="1" applyFill="1" applyAlignment="1">
      <alignment/>
    </xf>
    <xf numFmtId="3" fontId="25" fillId="0" borderId="2" xfId="0" applyNumberFormat="1" applyFont="1" applyFill="1" applyBorder="1" applyAlignment="1">
      <alignment/>
    </xf>
    <xf numFmtId="49" fontId="25" fillId="0" borderId="2" xfId="0" applyNumberFormat="1" applyFont="1" applyFill="1" applyBorder="1" applyAlignment="1">
      <alignment/>
    </xf>
    <xf numFmtId="49" fontId="25" fillId="0" borderId="2" xfId="0" applyNumberFormat="1" applyFont="1" applyFill="1" applyBorder="1" applyAlignment="1">
      <alignment horizontal="left"/>
    </xf>
    <xf numFmtId="3" fontId="25" fillId="0" borderId="2" xfId="0" applyNumberFormat="1" applyFont="1" applyBorder="1" applyAlignment="1">
      <alignment/>
    </xf>
    <xf numFmtId="200" fontId="25" fillId="0" borderId="2" xfId="0" applyNumberFormat="1" applyFont="1" applyBorder="1" applyAlignment="1">
      <alignment/>
    </xf>
    <xf numFmtId="200" fontId="25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3" fontId="2" fillId="0" borderId="2" xfId="0" applyNumberFormat="1" applyFont="1" applyFill="1" applyBorder="1" applyAlignment="1">
      <alignment/>
    </xf>
    <xf numFmtId="49" fontId="2" fillId="0" borderId="2" xfId="0" applyNumberFormat="1" applyFont="1" applyFill="1" applyBorder="1" applyAlignment="1">
      <alignment/>
    </xf>
    <xf numFmtId="49" fontId="2" fillId="0" borderId="2" xfId="0" applyNumberFormat="1" applyFont="1" applyFill="1" applyBorder="1" applyAlignment="1">
      <alignment horizontal="left"/>
    </xf>
    <xf numFmtId="3" fontId="26" fillId="0" borderId="2" xfId="0" applyNumberFormat="1" applyFont="1" applyBorder="1" applyAlignment="1">
      <alignment/>
    </xf>
    <xf numFmtId="200" fontId="2" fillId="0" borderId="2" xfId="0" applyNumberFormat="1" applyFont="1" applyBorder="1" applyAlignment="1">
      <alignment/>
    </xf>
    <xf numFmtId="200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left"/>
    </xf>
    <xf numFmtId="200" fontId="2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49" fontId="15" fillId="0" borderId="0" xfId="0" applyNumberFormat="1" applyFont="1" applyFill="1" applyAlignment="1">
      <alignment/>
    </xf>
    <xf numFmtId="49" fontId="15" fillId="0" borderId="0" xfId="0" applyNumberFormat="1" applyFont="1" applyAlignment="1">
      <alignment/>
    </xf>
    <xf numFmtId="49" fontId="15" fillId="0" borderId="0" xfId="0" applyNumberFormat="1" applyFont="1" applyFill="1" applyAlignment="1">
      <alignment horizontal="left"/>
    </xf>
    <xf numFmtId="200" fontId="28" fillId="0" borderId="0" xfId="0" applyNumberFormat="1" applyFont="1" applyFill="1" applyAlignment="1">
      <alignment/>
    </xf>
    <xf numFmtId="200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3" fontId="29" fillId="2" borderId="0" xfId="0" applyNumberFormat="1" applyFont="1" applyFill="1" applyAlignment="1">
      <alignment/>
    </xf>
    <xf numFmtId="49" fontId="15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 horizontal="left"/>
    </xf>
    <xf numFmtId="3" fontId="27" fillId="2" borderId="0" xfId="0" applyNumberFormat="1" applyFont="1" applyFill="1" applyAlignment="1">
      <alignment/>
    </xf>
    <xf numFmtId="200" fontId="28" fillId="2" borderId="0" xfId="0" applyNumberFormat="1" applyFont="1" applyFill="1" applyAlignment="1">
      <alignment/>
    </xf>
    <xf numFmtId="200" fontId="23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49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left"/>
    </xf>
    <xf numFmtId="200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9" fontId="12" fillId="2" borderId="0" xfId="0" applyNumberFormat="1" applyFont="1" applyFill="1" applyAlignment="1">
      <alignment/>
    </xf>
    <xf numFmtId="3" fontId="28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/>
    </xf>
    <xf numFmtId="49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Alignment="1">
      <alignment horizontal="left"/>
    </xf>
    <xf numFmtId="198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3" fillId="2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198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49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198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11" fillId="2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 horizontal="center"/>
    </xf>
    <xf numFmtId="200" fontId="30" fillId="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19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198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200" fontId="30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 horizontal="left"/>
    </xf>
    <xf numFmtId="3" fontId="31" fillId="0" borderId="0" xfId="0" applyNumberFormat="1" applyFont="1" applyFill="1" applyAlignment="1">
      <alignment/>
    </xf>
    <xf numFmtId="202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198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0" fillId="2" borderId="0" xfId="0" applyNumberFormat="1" applyFont="1" applyFill="1" applyAlignment="1">
      <alignment/>
    </xf>
    <xf numFmtId="3" fontId="20" fillId="2" borderId="0" xfId="0" applyNumberFormat="1" applyFont="1" applyFill="1" applyAlignment="1">
      <alignment/>
    </xf>
    <xf numFmtId="49" fontId="20" fillId="2" borderId="0" xfId="0" applyNumberFormat="1" applyFont="1" applyFill="1" applyAlignment="1">
      <alignment horizontal="left"/>
    </xf>
    <xf numFmtId="49" fontId="20" fillId="2" borderId="0" xfId="0" applyNumberFormat="1" applyFont="1" applyFill="1" applyAlignment="1">
      <alignment horizontal="center"/>
    </xf>
    <xf numFmtId="200" fontId="34" fillId="2" borderId="0" xfId="0" applyNumberFormat="1" applyFont="1" applyFill="1" applyAlignment="1">
      <alignment/>
    </xf>
    <xf numFmtId="0" fontId="20" fillId="2" borderId="0" xfId="0" applyFont="1" applyFill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left"/>
    </xf>
    <xf numFmtId="198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7" fillId="2" borderId="0" xfId="0" applyNumberFormat="1" applyFont="1" applyFill="1" applyAlignment="1">
      <alignment/>
    </xf>
    <xf numFmtId="49" fontId="17" fillId="2" borderId="0" xfId="0" applyNumberFormat="1" applyFont="1" applyFill="1" applyAlignment="1">
      <alignment horizontal="left"/>
    </xf>
    <xf numFmtId="49" fontId="17" fillId="2" borderId="0" xfId="0" applyNumberFormat="1" applyFont="1" applyFill="1" applyAlignment="1">
      <alignment horizontal="center"/>
    </xf>
    <xf numFmtId="200" fontId="35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49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49" fontId="25" fillId="0" borderId="0" xfId="0" applyNumberFormat="1" applyFont="1" applyAlignment="1">
      <alignment horizontal="left"/>
    </xf>
    <xf numFmtId="198" fontId="25" fillId="0" borderId="0" xfId="0" applyNumberFormat="1" applyFont="1" applyAlignment="1">
      <alignment/>
    </xf>
    <xf numFmtId="0" fontId="25" fillId="0" borderId="0" xfId="0" applyFont="1" applyAlignment="1">
      <alignment/>
    </xf>
    <xf numFmtId="49" fontId="25" fillId="2" borderId="0" xfId="0" applyNumberFormat="1" applyFont="1" applyFill="1" applyAlignment="1">
      <alignment/>
    </xf>
    <xf numFmtId="3" fontId="25" fillId="2" borderId="0" xfId="0" applyNumberFormat="1" applyFont="1" applyFill="1" applyAlignment="1">
      <alignment/>
    </xf>
    <xf numFmtId="49" fontId="25" fillId="2" borderId="0" xfId="0" applyNumberFormat="1" applyFont="1" applyFill="1" applyAlignment="1">
      <alignment horizontal="left"/>
    </xf>
    <xf numFmtId="49" fontId="25" fillId="2" borderId="0" xfId="0" applyNumberFormat="1" applyFont="1" applyFill="1" applyAlignment="1">
      <alignment horizontal="center"/>
    </xf>
    <xf numFmtId="200" fontId="36" fillId="2" borderId="0" xfId="0" applyNumberFormat="1" applyFont="1" applyFill="1" applyAlignment="1">
      <alignment/>
    </xf>
    <xf numFmtId="0" fontId="25" fillId="2" borderId="0" xfId="0" applyFont="1" applyFill="1" applyAlignment="1">
      <alignment/>
    </xf>
    <xf numFmtId="49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center"/>
    </xf>
    <xf numFmtId="198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3" fontId="37" fillId="2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3" fontId="25" fillId="2" borderId="0" xfId="0" applyNumberFormat="1" applyFont="1" applyFill="1" applyAlignment="1">
      <alignment/>
    </xf>
    <xf numFmtId="3" fontId="16" fillId="0" borderId="3" xfId="0" applyNumberFormat="1" applyFont="1" applyBorder="1" applyAlignment="1">
      <alignment/>
    </xf>
    <xf numFmtId="3" fontId="38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20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3" fontId="25" fillId="0" borderId="0" xfId="0" applyNumberFormat="1" applyFont="1" applyFill="1" applyAlignment="1" quotePrefix="1">
      <alignment/>
    </xf>
    <xf numFmtId="49" fontId="25" fillId="0" borderId="0" xfId="0" applyNumberFormat="1" applyFont="1" applyFill="1" applyAlignment="1">
      <alignment horizontal="center"/>
    </xf>
    <xf numFmtId="49" fontId="25" fillId="0" borderId="0" xfId="0" applyNumberFormat="1" applyFont="1" applyFill="1" applyAlignment="1">
      <alignment horizontal="left"/>
    </xf>
    <xf numFmtId="3" fontId="25" fillId="0" borderId="0" xfId="0" applyNumberFormat="1" applyFont="1" applyFill="1" applyAlignment="1">
      <alignment/>
    </xf>
    <xf numFmtId="200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49" fontId="37" fillId="0" borderId="0" xfId="0" applyNumberFormat="1" applyFont="1" applyFill="1" applyAlignment="1">
      <alignment/>
    </xf>
    <xf numFmtId="198" fontId="25" fillId="0" borderId="0" xfId="0" applyNumberFormat="1" applyFont="1" applyFill="1" applyAlignment="1">
      <alignment/>
    </xf>
    <xf numFmtId="3" fontId="39" fillId="0" borderId="0" xfId="0" applyNumberFormat="1" applyFont="1" applyFill="1" applyAlignment="1">
      <alignment/>
    </xf>
    <xf numFmtId="206" fontId="25" fillId="0" borderId="0" xfId="0" applyNumberFormat="1" applyFont="1" applyFill="1" applyAlignment="1">
      <alignment/>
    </xf>
    <xf numFmtId="204" fontId="25" fillId="0" borderId="0" xfId="0" applyNumberFormat="1" applyFont="1" applyFill="1" applyBorder="1" applyAlignment="1">
      <alignment/>
    </xf>
    <xf numFmtId="205" fontId="25" fillId="0" borderId="0" xfId="0" applyNumberFormat="1" applyFont="1" applyFill="1" applyAlignment="1">
      <alignment/>
    </xf>
    <xf numFmtId="207" fontId="25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 horizontal="right"/>
    </xf>
    <xf numFmtId="3" fontId="40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3" fontId="2" fillId="2" borderId="0" xfId="0" applyNumberFormat="1" applyFont="1" applyFill="1" applyAlignment="1" quotePrefix="1">
      <alignment/>
    </xf>
    <xf numFmtId="3" fontId="2" fillId="0" borderId="0" xfId="0" applyNumberFormat="1" applyFont="1" applyAlignment="1" quotePrefix="1">
      <alignment/>
    </xf>
    <xf numFmtId="200" fontId="0" fillId="0" borderId="0" xfId="0" applyNumberFormat="1" applyAlignment="1">
      <alignment horizontal="center"/>
    </xf>
    <xf numFmtId="200" fontId="0" fillId="2" borderId="0" xfId="0" applyNumberFormat="1" applyFill="1" applyAlignment="1">
      <alignment horizontal="center"/>
    </xf>
    <xf numFmtId="200" fontId="0" fillId="0" borderId="0" xfId="0" applyNumberFormat="1" applyFill="1" applyAlignment="1">
      <alignment horizontal="center"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42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/>
    </xf>
    <xf numFmtId="49" fontId="4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/>
    </xf>
    <xf numFmtId="200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3" fontId="2" fillId="0" borderId="0" xfId="0" applyNumberFormat="1" applyFont="1" applyAlignment="1" quotePrefix="1">
      <alignment/>
    </xf>
    <xf numFmtId="3" fontId="13" fillId="0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3" fontId="25" fillId="0" borderId="0" xfId="0" applyNumberFormat="1" applyFont="1" applyAlignment="1" quotePrefix="1">
      <alignment/>
    </xf>
    <xf numFmtId="3" fontId="13" fillId="0" borderId="0" xfId="0" applyNumberFormat="1" applyFont="1" applyAlignment="1">
      <alignment/>
    </xf>
    <xf numFmtId="3" fontId="25" fillId="0" borderId="0" xfId="0" applyNumberFormat="1" applyFont="1" applyAlignment="1" quotePrefix="1">
      <alignment/>
    </xf>
    <xf numFmtId="3" fontId="25" fillId="2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Alignment="1" quotePrefix="1">
      <alignment/>
    </xf>
    <xf numFmtId="3" fontId="15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3" fontId="15" fillId="0" borderId="0" xfId="0" applyNumberFormat="1" applyFont="1" applyAlignment="1" quotePrefix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3" fontId="15" fillId="0" borderId="0" xfId="0" applyNumberFormat="1" applyFont="1" applyFill="1" applyAlignment="1" quotePrefix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3" fontId="2" fillId="0" borderId="0" xfId="19" applyNumberFormat="1" applyFont="1" applyFill="1">
      <alignment/>
      <protection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3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 quotePrefix="1">
      <alignment/>
    </xf>
    <xf numFmtId="3" fontId="17" fillId="0" borderId="0" xfId="0" applyNumberFormat="1" applyFont="1" applyFill="1" applyBorder="1" applyAlignment="1">
      <alignment/>
    </xf>
    <xf numFmtId="3" fontId="12" fillId="2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1" fontId="15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3" fontId="17" fillId="0" borderId="0" xfId="0" applyNumberFormat="1" applyFont="1" applyAlignment="1">
      <alignment/>
    </xf>
    <xf numFmtId="3" fontId="15" fillId="0" borderId="0" xfId="0" applyNumberFormat="1" applyFont="1" applyFill="1" applyAlignment="1">
      <alignment horizontal="right"/>
    </xf>
    <xf numFmtId="3" fontId="44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49" fontId="0" fillId="0" borderId="0" xfId="0" applyNumberFormat="1" applyFill="1" applyAlignment="1">
      <alignment horizontal="left"/>
    </xf>
    <xf numFmtId="0" fontId="0" fillId="2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84"/>
  <sheetViews>
    <sheetView workbookViewId="0" topLeftCell="A1">
      <pane ySplit="5" topLeftCell="BM18" activePane="bottomLeft" state="frozen"/>
      <selection pane="topLeft" activeCell="A1" sqref="A1"/>
      <selection pane="bottomLeft" activeCell="J9" sqref="J9"/>
    </sheetView>
  </sheetViews>
  <sheetFormatPr defaultColWidth="9.140625" defaultRowHeight="12.75" zeroHeight="1"/>
  <cols>
    <col min="1" max="1" width="5.140625" style="1" customWidth="1"/>
    <col min="2" max="2" width="11.1406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7" customWidth="1"/>
    <col min="7" max="7" width="6.8515625" style="27" customWidth="1"/>
    <col min="8" max="8" width="10.140625" style="5" hidden="1" customWidth="1"/>
    <col min="9" max="9" width="9.8515625" style="4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7"/>
      <c r="B1" s="8"/>
      <c r="C1" s="9"/>
      <c r="D1" s="9"/>
      <c r="E1" s="10"/>
      <c r="F1" s="9"/>
      <c r="G1" s="9"/>
      <c r="H1" s="8"/>
      <c r="I1" s="3"/>
    </row>
    <row r="2" spans="1:9" ht="17.25" customHeight="1">
      <c r="A2" s="11"/>
      <c r="B2" s="490" t="s">
        <v>1221</v>
      </c>
      <c r="C2" s="490"/>
      <c r="D2" s="490"/>
      <c r="E2" s="490"/>
      <c r="F2" s="490"/>
      <c r="G2" s="490"/>
      <c r="H2" s="490"/>
      <c r="I2" s="21"/>
    </row>
    <row r="3" spans="1:9" s="15" customFormat="1" ht="18" customHeight="1">
      <c r="A3" s="12"/>
      <c r="B3" s="13"/>
      <c r="C3" s="13"/>
      <c r="D3" s="13"/>
      <c r="E3" s="13"/>
      <c r="F3" s="13"/>
      <c r="G3" s="13"/>
      <c r="H3" s="13"/>
      <c r="I3" s="14"/>
    </row>
    <row r="4" spans="1:9" ht="15" customHeight="1">
      <c r="A4" s="11"/>
      <c r="B4" s="19" t="s">
        <v>1</v>
      </c>
      <c r="C4" s="18" t="s">
        <v>7</v>
      </c>
      <c r="D4" s="18" t="s">
        <v>2</v>
      </c>
      <c r="E4" s="18" t="s">
        <v>8</v>
      </c>
      <c r="F4" s="18" t="s">
        <v>3</v>
      </c>
      <c r="G4" s="16" t="s">
        <v>5</v>
      </c>
      <c r="H4" s="19" t="s">
        <v>4</v>
      </c>
      <c r="I4" s="20" t="s">
        <v>6</v>
      </c>
    </row>
    <row r="5" spans="1:13" ht="18.75" customHeight="1">
      <c r="A5" s="23"/>
      <c r="B5" s="23" t="s">
        <v>9</v>
      </c>
      <c r="C5" s="23"/>
      <c r="D5" s="23"/>
      <c r="E5" s="23"/>
      <c r="F5" s="28"/>
      <c r="G5" s="26"/>
      <c r="H5" s="24">
        <v>0</v>
      </c>
      <c r="I5" s="25">
        <v>500</v>
      </c>
      <c r="K5" t="s">
        <v>10</v>
      </c>
      <c r="L5" t="s">
        <v>11</v>
      </c>
      <c r="M5" s="2">
        <v>500</v>
      </c>
    </row>
    <row r="6" spans="2:13" ht="12.75">
      <c r="B6" s="29"/>
      <c r="C6" s="12"/>
      <c r="D6" s="12"/>
      <c r="E6" s="12"/>
      <c r="F6" s="30"/>
      <c r="H6" s="5">
        <v>0</v>
      </c>
      <c r="I6" s="22">
        <v>0</v>
      </c>
      <c r="M6" s="2">
        <v>500</v>
      </c>
    </row>
    <row r="7" spans="4:13" ht="12.75">
      <c r="D7" s="12"/>
      <c r="H7" s="5">
        <v>0</v>
      </c>
      <c r="I7" s="22">
        <v>0</v>
      </c>
      <c r="M7" s="2">
        <v>500</v>
      </c>
    </row>
    <row r="8" spans="4:13" ht="12.75">
      <c r="D8" s="12"/>
      <c r="H8" s="5">
        <v>0</v>
      </c>
      <c r="I8" s="22">
        <v>0</v>
      </c>
      <c r="M8" s="2">
        <v>500</v>
      </c>
    </row>
    <row r="9" spans="1:13" s="15" customFormat="1" ht="12.75">
      <c r="A9" s="41"/>
      <c r="B9" s="42">
        <v>2672407.5</v>
      </c>
      <c r="C9" s="43"/>
      <c r="D9" s="44" t="s">
        <v>13</v>
      </c>
      <c r="E9" s="162" t="s">
        <v>154</v>
      </c>
      <c r="F9" s="45"/>
      <c r="G9" s="46"/>
      <c r="H9" s="47">
        <v>2672407.5</v>
      </c>
      <c r="I9" s="48">
        <v>5344.815</v>
      </c>
      <c r="J9" s="35"/>
      <c r="K9" s="49"/>
      <c r="L9" s="35"/>
      <c r="M9" s="35">
        <v>500</v>
      </c>
    </row>
    <row r="10" spans="1:13" s="15" customFormat="1" ht="12.75">
      <c r="A10" s="41"/>
      <c r="B10" s="42">
        <v>1785500</v>
      </c>
      <c r="C10" s="43"/>
      <c r="D10" s="44" t="s">
        <v>14</v>
      </c>
      <c r="E10" s="162" t="s">
        <v>155</v>
      </c>
      <c r="F10" s="45"/>
      <c r="G10" s="46"/>
      <c r="H10" s="47">
        <v>1785500</v>
      </c>
      <c r="I10" s="48">
        <v>3571</v>
      </c>
      <c r="J10" s="35"/>
      <c r="K10" s="49"/>
      <c r="L10" s="35"/>
      <c r="M10" s="35">
        <v>500</v>
      </c>
    </row>
    <row r="11" spans="1:13" s="15" customFormat="1" ht="12.75">
      <c r="A11" s="41"/>
      <c r="B11" s="42">
        <v>4061617.5</v>
      </c>
      <c r="C11" s="43"/>
      <c r="D11" s="44" t="s">
        <v>15</v>
      </c>
      <c r="E11" s="162" t="s">
        <v>156</v>
      </c>
      <c r="F11" s="45"/>
      <c r="G11" s="46"/>
      <c r="H11" s="47">
        <v>4061617.5</v>
      </c>
      <c r="I11" s="48">
        <v>8123.235</v>
      </c>
      <c r="J11" s="35"/>
      <c r="K11" s="49"/>
      <c r="L11" s="35"/>
      <c r="M11" s="35">
        <v>500</v>
      </c>
    </row>
    <row r="12" spans="1:13" s="15" customFormat="1" ht="12.75">
      <c r="A12" s="41"/>
      <c r="B12" s="42">
        <v>2547790</v>
      </c>
      <c r="C12" s="43"/>
      <c r="D12" s="44" t="s">
        <v>16</v>
      </c>
      <c r="E12" s="162" t="s">
        <v>157</v>
      </c>
      <c r="F12" s="45"/>
      <c r="G12" s="46"/>
      <c r="H12" s="47">
        <v>2547790</v>
      </c>
      <c r="I12" s="48">
        <v>5095.58</v>
      </c>
      <c r="J12" s="35"/>
      <c r="K12" s="50"/>
      <c r="L12" s="35"/>
      <c r="M12" s="35">
        <v>500</v>
      </c>
    </row>
    <row r="13" spans="1:13" s="15" customFormat="1" ht="12.75">
      <c r="A13" s="41"/>
      <c r="B13" s="42">
        <v>2430620</v>
      </c>
      <c r="C13" s="43"/>
      <c r="D13" s="44" t="s">
        <v>17</v>
      </c>
      <c r="E13" s="162" t="s">
        <v>158</v>
      </c>
      <c r="F13" s="45"/>
      <c r="G13" s="46"/>
      <c r="H13" s="47">
        <v>2430620</v>
      </c>
      <c r="I13" s="48">
        <v>4861.24</v>
      </c>
      <c r="J13" s="35"/>
      <c r="K13" s="49"/>
      <c r="L13" s="35"/>
      <c r="M13" s="35">
        <v>500</v>
      </c>
    </row>
    <row r="14" spans="1:13" s="15" customFormat="1" ht="12.75">
      <c r="A14" s="41"/>
      <c r="B14" s="42">
        <v>969200</v>
      </c>
      <c r="C14" s="43"/>
      <c r="D14" s="44" t="s">
        <v>18</v>
      </c>
      <c r="E14" s="43" t="s">
        <v>19</v>
      </c>
      <c r="F14" s="45"/>
      <c r="G14" s="46" t="s">
        <v>20</v>
      </c>
      <c r="H14" s="47">
        <v>969200</v>
      </c>
      <c r="I14" s="48">
        <v>1938.4</v>
      </c>
      <c r="J14" s="35"/>
      <c r="K14" s="49"/>
      <c r="L14" s="35"/>
      <c r="M14" s="35">
        <v>500</v>
      </c>
    </row>
    <row r="15" spans="1:13" s="15" customFormat="1" ht="12.75">
      <c r="A15" s="41"/>
      <c r="B15" s="42">
        <v>4446312</v>
      </c>
      <c r="C15" s="43"/>
      <c r="D15" s="44" t="s">
        <v>21</v>
      </c>
      <c r="E15" s="43"/>
      <c r="F15" s="45"/>
      <c r="G15" s="46"/>
      <c r="H15" s="47">
        <v>4446312</v>
      </c>
      <c r="I15" s="48">
        <v>8892.624</v>
      </c>
      <c r="J15" s="35"/>
      <c r="K15" s="49"/>
      <c r="L15" s="35"/>
      <c r="M15" s="35">
        <v>500</v>
      </c>
    </row>
    <row r="16" spans="1:13" s="15" customFormat="1" ht="12.75">
      <c r="A16" s="41"/>
      <c r="B16" s="42">
        <v>525640</v>
      </c>
      <c r="C16" s="43"/>
      <c r="D16" s="44" t="s">
        <v>22</v>
      </c>
      <c r="E16" s="43" t="s">
        <v>159</v>
      </c>
      <c r="F16" s="45"/>
      <c r="G16" s="46"/>
      <c r="H16" s="47">
        <v>525640</v>
      </c>
      <c r="I16" s="48">
        <v>1051.28</v>
      </c>
      <c r="J16" s="35"/>
      <c r="K16" s="49"/>
      <c r="L16" s="35"/>
      <c r="M16" s="35">
        <v>500</v>
      </c>
    </row>
    <row r="17" spans="1:13" s="15" customFormat="1" ht="12.75">
      <c r="A17" s="41"/>
      <c r="B17" s="42">
        <v>19439087</v>
      </c>
      <c r="C17" s="44" t="s">
        <v>209</v>
      </c>
      <c r="D17" s="43"/>
      <c r="E17" s="43"/>
      <c r="F17" s="45"/>
      <c r="G17" s="46"/>
      <c r="H17" s="47">
        <v>0</v>
      </c>
      <c r="I17" s="48">
        <v>38878.174</v>
      </c>
      <c r="J17" s="35"/>
      <c r="K17" s="49"/>
      <c r="L17" s="35"/>
      <c r="M17" s="35">
        <v>500</v>
      </c>
    </row>
    <row r="18" spans="1:13" s="15" customFormat="1" ht="12.75">
      <c r="A18" s="12"/>
      <c r="B18" s="31"/>
      <c r="C18" s="12"/>
      <c r="D18" s="12"/>
      <c r="E18" s="12"/>
      <c r="F18" s="51"/>
      <c r="G18" s="52"/>
      <c r="H18" s="29"/>
      <c r="I18" s="53"/>
      <c r="K18" s="54"/>
      <c r="M18" s="35">
        <v>500</v>
      </c>
    </row>
    <row r="19" spans="1:13" s="63" customFormat="1" ht="13.5" thickBot="1">
      <c r="A19" s="55"/>
      <c r="B19" s="56">
        <v>19439087</v>
      </c>
      <c r="C19" s="57" t="s">
        <v>23</v>
      </c>
      <c r="D19" s="58"/>
      <c r="E19" s="58"/>
      <c r="F19" s="59"/>
      <c r="G19" s="60"/>
      <c r="H19" s="61"/>
      <c r="I19" s="62"/>
      <c r="K19" s="64"/>
      <c r="M19" s="2">
        <v>500</v>
      </c>
    </row>
    <row r="20" spans="2:13" ht="12.75">
      <c r="B20" s="36"/>
      <c r="D20" s="12"/>
      <c r="F20" s="65"/>
      <c r="G20" s="66"/>
      <c r="I20" s="22"/>
      <c r="K20" s="67"/>
      <c r="M20" s="2">
        <v>500</v>
      </c>
    </row>
    <row r="21" spans="2:13" ht="12.75">
      <c r="B21" s="36"/>
      <c r="D21" s="12"/>
      <c r="F21" s="65"/>
      <c r="G21" s="66"/>
      <c r="I21" s="22"/>
      <c r="K21" s="67"/>
      <c r="M21" s="2">
        <v>500</v>
      </c>
    </row>
    <row r="22" spans="1:13" s="63" customFormat="1" ht="13.5" thickBot="1">
      <c r="A22" s="55"/>
      <c r="B22" s="392">
        <v>2672407.5</v>
      </c>
      <c r="C22" s="69"/>
      <c r="D22" s="70" t="s">
        <v>13</v>
      </c>
      <c r="E22" s="71"/>
      <c r="F22" s="59"/>
      <c r="G22" s="72"/>
      <c r="H22" s="73"/>
      <c r="I22" s="74">
        <v>5344.815</v>
      </c>
      <c r="K22" s="64"/>
      <c r="M22" s="2">
        <v>500</v>
      </c>
    </row>
    <row r="23" spans="2:13" ht="12.75">
      <c r="B23" s="7"/>
      <c r="C23" s="75"/>
      <c r="D23" s="32"/>
      <c r="E23" s="75"/>
      <c r="F23" s="76"/>
      <c r="G23" s="77"/>
      <c r="H23" s="36">
        <v>0</v>
      </c>
      <c r="I23" s="78">
        <v>0</v>
      </c>
      <c r="K23" s="67"/>
      <c r="M23" s="2">
        <v>500</v>
      </c>
    </row>
    <row r="24" spans="1:13" s="80" customFormat="1" ht="12.75">
      <c r="A24" s="75"/>
      <c r="B24" s="171"/>
      <c r="C24" s="32"/>
      <c r="D24" s="32"/>
      <c r="E24" s="32"/>
      <c r="F24" s="76"/>
      <c r="G24" s="79"/>
      <c r="H24" s="36">
        <v>0</v>
      </c>
      <c r="I24" s="78">
        <v>0</v>
      </c>
      <c r="K24" s="81"/>
      <c r="M24" s="2">
        <v>500</v>
      </c>
    </row>
    <row r="25" spans="1:13" s="90" customFormat="1" ht="12.75">
      <c r="A25" s="86"/>
      <c r="B25" s="180">
        <v>14500</v>
      </c>
      <c r="C25" s="86" t="s">
        <v>24</v>
      </c>
      <c r="D25" s="86" t="s">
        <v>25</v>
      </c>
      <c r="E25" s="86" t="s">
        <v>26</v>
      </c>
      <c r="F25" s="88" t="s">
        <v>27</v>
      </c>
      <c r="G25" s="88" t="s">
        <v>28</v>
      </c>
      <c r="H25" s="87"/>
      <c r="I25" s="89">
        <v>29</v>
      </c>
      <c r="M25" s="91">
        <v>500</v>
      </c>
    </row>
    <row r="26" spans="2:13" ht="12.75">
      <c r="B26" s="7"/>
      <c r="D26" s="12"/>
      <c r="H26" s="5">
        <v>0</v>
      </c>
      <c r="I26" s="22">
        <v>0</v>
      </c>
      <c r="M26" s="2">
        <v>500</v>
      </c>
    </row>
    <row r="27" spans="1:13" s="90" customFormat="1" ht="12.75">
      <c r="A27" s="86"/>
      <c r="B27" s="180">
        <v>66400</v>
      </c>
      <c r="C27" s="86" t="s">
        <v>30</v>
      </c>
      <c r="D27" s="86" t="s">
        <v>146</v>
      </c>
      <c r="E27" s="86" t="s">
        <v>41</v>
      </c>
      <c r="F27" s="88" t="s">
        <v>31</v>
      </c>
      <c r="G27" s="127" t="s">
        <v>73</v>
      </c>
      <c r="H27" s="87"/>
      <c r="I27" s="89">
        <v>132.8</v>
      </c>
      <c r="M27" s="91">
        <v>500</v>
      </c>
    </row>
    <row r="28" spans="2:13" ht="12.75">
      <c r="B28" s="7"/>
      <c r="D28" s="12"/>
      <c r="H28" s="5">
        <v>0</v>
      </c>
      <c r="I28" s="22">
        <v>0</v>
      </c>
      <c r="M28" s="2">
        <v>500</v>
      </c>
    </row>
    <row r="29" spans="1:13" s="113" customFormat="1" ht="12.75">
      <c r="A29" s="108"/>
      <c r="B29" s="170">
        <v>60500</v>
      </c>
      <c r="C29" s="108" t="s">
        <v>35</v>
      </c>
      <c r="D29" s="108" t="s">
        <v>36</v>
      </c>
      <c r="E29" s="108" t="s">
        <v>37</v>
      </c>
      <c r="F29" s="110" t="s">
        <v>38</v>
      </c>
      <c r="G29" s="111" t="s">
        <v>39</v>
      </c>
      <c r="H29" s="109"/>
      <c r="I29" s="112">
        <v>121</v>
      </c>
      <c r="M29" s="114">
        <v>500</v>
      </c>
    </row>
    <row r="30" spans="2:13" ht="12.75">
      <c r="B30" s="7"/>
      <c r="H30" s="5">
        <v>0</v>
      </c>
      <c r="I30" s="22">
        <v>0</v>
      </c>
      <c r="M30" s="2">
        <v>500</v>
      </c>
    </row>
    <row r="31" spans="1:13" s="90" customFormat="1" ht="12.75">
      <c r="A31" s="86"/>
      <c r="B31" s="180">
        <v>52800</v>
      </c>
      <c r="C31" s="86" t="s">
        <v>40</v>
      </c>
      <c r="D31" s="86" t="s">
        <v>147</v>
      </c>
      <c r="E31" s="86" t="s">
        <v>41</v>
      </c>
      <c r="F31" s="88" t="s">
        <v>42</v>
      </c>
      <c r="G31" s="88" t="s">
        <v>43</v>
      </c>
      <c r="H31" s="82"/>
      <c r="I31" s="83">
        <v>105.6</v>
      </c>
      <c r="M31" s="91">
        <v>500</v>
      </c>
    </row>
    <row r="32" spans="2:13" ht="12.75">
      <c r="B32" s="7"/>
      <c r="H32" s="5">
        <v>0</v>
      </c>
      <c r="I32" s="22">
        <v>0</v>
      </c>
      <c r="M32" s="2">
        <v>500</v>
      </c>
    </row>
    <row r="33" spans="1:13" s="113" customFormat="1" ht="12.75">
      <c r="A33" s="108"/>
      <c r="B33" s="170">
        <v>43300</v>
      </c>
      <c r="C33" s="108" t="s">
        <v>44</v>
      </c>
      <c r="D33" s="108" t="s">
        <v>45</v>
      </c>
      <c r="E33" s="108" t="s">
        <v>46</v>
      </c>
      <c r="F33" s="111" t="s">
        <v>47</v>
      </c>
      <c r="G33" s="110" t="s">
        <v>48</v>
      </c>
      <c r="H33" s="109"/>
      <c r="I33" s="112">
        <v>86.6</v>
      </c>
      <c r="M33" s="114">
        <v>500</v>
      </c>
    </row>
    <row r="34" spans="2:13" ht="12.75">
      <c r="B34" s="7"/>
      <c r="H34" s="5">
        <v>0</v>
      </c>
      <c r="I34" s="22">
        <v>0</v>
      </c>
      <c r="M34" s="2">
        <v>500</v>
      </c>
    </row>
    <row r="35" spans="1:13" s="90" customFormat="1" ht="12.75">
      <c r="A35" s="86"/>
      <c r="B35" s="180">
        <v>65700</v>
      </c>
      <c r="C35" s="86" t="s">
        <v>50</v>
      </c>
      <c r="D35" s="86" t="s">
        <v>54</v>
      </c>
      <c r="E35" s="86" t="s">
        <v>37</v>
      </c>
      <c r="F35" s="88" t="s">
        <v>52</v>
      </c>
      <c r="G35" s="88" t="s">
        <v>32</v>
      </c>
      <c r="H35" s="87"/>
      <c r="I35" s="89">
        <v>131.4</v>
      </c>
      <c r="M35" s="91">
        <v>500</v>
      </c>
    </row>
    <row r="36" spans="2:13" ht="12.75">
      <c r="B36" s="7"/>
      <c r="H36" s="5">
        <v>0</v>
      </c>
      <c r="I36" s="22">
        <v>0</v>
      </c>
      <c r="M36" s="2">
        <v>500</v>
      </c>
    </row>
    <row r="37" spans="1:13" s="113" customFormat="1" ht="12.75">
      <c r="A37" s="108"/>
      <c r="B37" s="170">
        <v>84800</v>
      </c>
      <c r="C37" s="108" t="s">
        <v>53</v>
      </c>
      <c r="D37" s="108" t="s">
        <v>54</v>
      </c>
      <c r="E37" s="108" t="s">
        <v>41</v>
      </c>
      <c r="F37" s="111" t="s">
        <v>55</v>
      </c>
      <c r="G37" s="111" t="s">
        <v>39</v>
      </c>
      <c r="H37" s="109"/>
      <c r="I37" s="112">
        <v>169.6</v>
      </c>
      <c r="M37" s="114">
        <v>500</v>
      </c>
    </row>
    <row r="38" spans="2:13" ht="12.75">
      <c r="B38" s="7"/>
      <c r="H38" s="5">
        <v>0</v>
      </c>
      <c r="I38" s="22">
        <v>0</v>
      </c>
      <c r="M38" s="2">
        <v>500</v>
      </c>
    </row>
    <row r="39" spans="1:13" s="90" customFormat="1" ht="12.75">
      <c r="A39" s="86"/>
      <c r="B39" s="180">
        <v>108100</v>
      </c>
      <c r="C39" s="86" t="s">
        <v>56</v>
      </c>
      <c r="D39" s="86" t="s">
        <v>51</v>
      </c>
      <c r="E39" s="86" t="s">
        <v>41</v>
      </c>
      <c r="F39" s="88" t="s">
        <v>42</v>
      </c>
      <c r="G39" s="88" t="s">
        <v>39</v>
      </c>
      <c r="H39" s="82"/>
      <c r="I39" s="83">
        <v>216.2</v>
      </c>
      <c r="M39" s="91">
        <v>500</v>
      </c>
    </row>
    <row r="40" spans="2:13" ht="12.75">
      <c r="B40" s="7"/>
      <c r="H40" s="5">
        <v>0</v>
      </c>
      <c r="I40" s="22">
        <v>0</v>
      </c>
      <c r="M40" s="2">
        <v>500</v>
      </c>
    </row>
    <row r="41" spans="1:13" s="90" customFormat="1" ht="12.75">
      <c r="A41" s="86"/>
      <c r="B41" s="180">
        <v>12200</v>
      </c>
      <c r="C41" s="86" t="s">
        <v>57</v>
      </c>
      <c r="D41" s="86" t="s">
        <v>148</v>
      </c>
      <c r="E41" s="86" t="s">
        <v>59</v>
      </c>
      <c r="F41" s="97" t="s">
        <v>60</v>
      </c>
      <c r="G41" s="88" t="s">
        <v>32</v>
      </c>
      <c r="H41" s="87"/>
      <c r="I41" s="89">
        <v>24.4</v>
      </c>
      <c r="M41" s="91">
        <v>500</v>
      </c>
    </row>
    <row r="42" spans="2:13" ht="12.75">
      <c r="B42" s="7"/>
      <c r="H42" s="5">
        <v>0</v>
      </c>
      <c r="I42" s="22">
        <v>0</v>
      </c>
      <c r="M42" s="2">
        <v>500</v>
      </c>
    </row>
    <row r="43" spans="1:13" s="113" customFormat="1" ht="12.75">
      <c r="A43" s="108"/>
      <c r="B43" s="170">
        <v>8500</v>
      </c>
      <c r="C43" s="108" t="s">
        <v>62</v>
      </c>
      <c r="D43" s="108" t="s">
        <v>58</v>
      </c>
      <c r="E43" s="108" t="s">
        <v>63</v>
      </c>
      <c r="F43" s="111" t="s">
        <v>64</v>
      </c>
      <c r="G43" s="111" t="s">
        <v>39</v>
      </c>
      <c r="H43" s="109"/>
      <c r="I43" s="112">
        <v>17</v>
      </c>
      <c r="M43" s="114">
        <v>500</v>
      </c>
    </row>
    <row r="44" spans="2:13" ht="12.75">
      <c r="B44" s="7"/>
      <c r="H44" s="5">
        <v>0</v>
      </c>
      <c r="I44" s="22">
        <v>0</v>
      </c>
      <c r="M44" s="2">
        <v>500</v>
      </c>
    </row>
    <row r="45" spans="1:13" s="90" customFormat="1" ht="12.75">
      <c r="A45" s="86"/>
      <c r="B45" s="180">
        <v>38500</v>
      </c>
      <c r="C45" s="86" t="s">
        <v>65</v>
      </c>
      <c r="D45" s="86" t="s">
        <v>149</v>
      </c>
      <c r="E45" s="86" t="s">
        <v>41</v>
      </c>
      <c r="F45" s="88" t="s">
        <v>67</v>
      </c>
      <c r="G45" s="88" t="s">
        <v>39</v>
      </c>
      <c r="H45" s="87"/>
      <c r="I45" s="89">
        <v>77</v>
      </c>
      <c r="M45" s="91">
        <v>500</v>
      </c>
    </row>
    <row r="46" spans="2:13" ht="12.75">
      <c r="B46" s="7"/>
      <c r="H46" s="5">
        <v>0</v>
      </c>
      <c r="I46" s="22">
        <v>0</v>
      </c>
      <c r="M46" s="2">
        <v>500</v>
      </c>
    </row>
    <row r="47" spans="1:13" s="113" customFormat="1" ht="12.75">
      <c r="A47" s="108"/>
      <c r="B47" s="170">
        <v>20800</v>
      </c>
      <c r="C47" s="108" t="s">
        <v>68</v>
      </c>
      <c r="D47" s="108" t="s">
        <v>66</v>
      </c>
      <c r="E47" s="108" t="s">
        <v>63</v>
      </c>
      <c r="F47" s="111" t="s">
        <v>69</v>
      </c>
      <c r="G47" s="111" t="s">
        <v>39</v>
      </c>
      <c r="H47" s="109"/>
      <c r="I47" s="112">
        <v>41.6</v>
      </c>
      <c r="M47" s="114">
        <v>500</v>
      </c>
    </row>
    <row r="48" spans="2:13" ht="12.75">
      <c r="B48" s="7"/>
      <c r="H48" s="5">
        <v>0</v>
      </c>
      <c r="I48" s="22">
        <v>0</v>
      </c>
      <c r="M48" s="2">
        <v>500</v>
      </c>
    </row>
    <row r="49" spans="1:13" s="90" customFormat="1" ht="12.75">
      <c r="A49" s="86"/>
      <c r="B49" s="180">
        <v>22800</v>
      </c>
      <c r="C49" s="86" t="s">
        <v>70</v>
      </c>
      <c r="D49" s="86" t="s">
        <v>150</v>
      </c>
      <c r="E49" s="86" t="s">
        <v>71</v>
      </c>
      <c r="F49" s="88" t="s">
        <v>72</v>
      </c>
      <c r="G49" s="88" t="s">
        <v>73</v>
      </c>
      <c r="H49" s="82"/>
      <c r="I49" s="83">
        <v>45.6</v>
      </c>
      <c r="M49" s="91">
        <v>500</v>
      </c>
    </row>
    <row r="50" spans="2:13" ht="12.75">
      <c r="B50" s="7"/>
      <c r="H50" s="5">
        <v>0</v>
      </c>
      <c r="I50" s="22">
        <v>0</v>
      </c>
      <c r="M50" s="2">
        <v>500</v>
      </c>
    </row>
    <row r="51" spans="1:13" s="90" customFormat="1" ht="12.75">
      <c r="A51" s="86"/>
      <c r="B51" s="180">
        <v>9000</v>
      </c>
      <c r="C51" s="86" t="s">
        <v>74</v>
      </c>
      <c r="D51" s="86" t="s">
        <v>151</v>
      </c>
      <c r="E51" s="86" t="s">
        <v>59</v>
      </c>
      <c r="F51" s="97" t="s">
        <v>69</v>
      </c>
      <c r="G51" s="88" t="s">
        <v>32</v>
      </c>
      <c r="H51" s="87"/>
      <c r="I51" s="89">
        <v>18</v>
      </c>
      <c r="M51" s="91">
        <v>500</v>
      </c>
    </row>
    <row r="52" spans="2:13" ht="12.75">
      <c r="B52" s="7"/>
      <c r="H52" s="5">
        <v>0</v>
      </c>
      <c r="I52" s="22">
        <v>0</v>
      </c>
      <c r="M52" s="2">
        <v>500</v>
      </c>
    </row>
    <row r="53" spans="1:13" s="113" customFormat="1" ht="12.75">
      <c r="A53" s="108"/>
      <c r="B53" s="170">
        <v>46000</v>
      </c>
      <c r="C53" s="108" t="s">
        <v>75</v>
      </c>
      <c r="D53" s="108" t="s">
        <v>76</v>
      </c>
      <c r="E53" s="108" t="s">
        <v>63</v>
      </c>
      <c r="F53" s="111" t="s">
        <v>77</v>
      </c>
      <c r="G53" s="111" t="s">
        <v>39</v>
      </c>
      <c r="H53" s="109"/>
      <c r="I53" s="112">
        <v>92</v>
      </c>
      <c r="M53" s="114">
        <v>500</v>
      </c>
    </row>
    <row r="54" spans="2:13" ht="12.75">
      <c r="B54" s="7"/>
      <c r="H54" s="5">
        <v>0</v>
      </c>
      <c r="I54" s="22">
        <v>0</v>
      </c>
      <c r="M54" s="2">
        <v>500</v>
      </c>
    </row>
    <row r="55" spans="1:256" s="90" customFormat="1" ht="12.75">
      <c r="A55" s="86"/>
      <c r="B55" s="180">
        <v>61900</v>
      </c>
      <c r="C55" s="86" t="s">
        <v>78</v>
      </c>
      <c r="D55" s="86" t="s">
        <v>76</v>
      </c>
      <c r="E55" s="86" t="s">
        <v>141</v>
      </c>
      <c r="F55" s="97" t="s">
        <v>142</v>
      </c>
      <c r="G55" s="88" t="s">
        <v>32</v>
      </c>
      <c r="H55" s="87"/>
      <c r="I55" s="89">
        <v>123.8</v>
      </c>
      <c r="M55" s="91">
        <v>500</v>
      </c>
      <c r="IV55" s="86">
        <v>62523.8</v>
      </c>
    </row>
    <row r="56" spans="2:13" ht="12.75">
      <c r="B56" s="7"/>
      <c r="H56" s="5">
        <v>0</v>
      </c>
      <c r="I56" s="22">
        <v>0</v>
      </c>
      <c r="M56" s="2">
        <v>500</v>
      </c>
    </row>
    <row r="57" spans="1:13" s="113" customFormat="1" ht="12.75">
      <c r="A57" s="108"/>
      <c r="B57" s="170">
        <v>79200</v>
      </c>
      <c r="C57" s="108" t="s">
        <v>79</v>
      </c>
      <c r="D57" s="108" t="s">
        <v>83</v>
      </c>
      <c r="E57" s="108" t="s">
        <v>80</v>
      </c>
      <c r="F57" s="110" t="s">
        <v>81</v>
      </c>
      <c r="G57" s="110" t="s">
        <v>82</v>
      </c>
      <c r="H57" s="109">
        <v>0</v>
      </c>
      <c r="I57" s="112">
        <v>158.4</v>
      </c>
      <c r="M57" s="114">
        <v>500</v>
      </c>
    </row>
    <row r="58" spans="2:13" ht="12.75">
      <c r="B58" s="7"/>
      <c r="H58" s="5">
        <v>0</v>
      </c>
      <c r="I58" s="22">
        <v>0</v>
      </c>
      <c r="M58" s="2">
        <v>500</v>
      </c>
    </row>
    <row r="59" spans="1:13" s="113" customFormat="1" ht="12.75">
      <c r="A59" s="108"/>
      <c r="B59" s="170">
        <v>32500</v>
      </c>
      <c r="C59" s="108" t="s">
        <v>84</v>
      </c>
      <c r="D59" s="108" t="s">
        <v>136</v>
      </c>
      <c r="E59" s="108" t="s">
        <v>71</v>
      </c>
      <c r="F59" s="111" t="s">
        <v>85</v>
      </c>
      <c r="G59" s="111" t="s">
        <v>86</v>
      </c>
      <c r="H59" s="109">
        <v>-32500</v>
      </c>
      <c r="I59" s="112">
        <v>65</v>
      </c>
      <c r="J59" s="133"/>
      <c r="M59" s="114">
        <v>500</v>
      </c>
    </row>
    <row r="60" spans="2:13" ht="12.75">
      <c r="B60" s="7"/>
      <c r="H60" s="5">
        <v>-32500</v>
      </c>
      <c r="I60" s="22">
        <v>0</v>
      </c>
      <c r="M60" s="2">
        <v>500</v>
      </c>
    </row>
    <row r="61" spans="1:13" s="126" customFormat="1" ht="12.75">
      <c r="A61" s="86"/>
      <c r="B61" s="180">
        <v>28800</v>
      </c>
      <c r="C61" s="86" t="s">
        <v>88</v>
      </c>
      <c r="D61" s="86" t="s">
        <v>152</v>
      </c>
      <c r="E61" s="86" t="s">
        <v>89</v>
      </c>
      <c r="F61" s="88" t="s">
        <v>90</v>
      </c>
      <c r="G61" s="88" t="s">
        <v>73</v>
      </c>
      <c r="H61" s="87"/>
      <c r="I61" s="83">
        <v>57.6</v>
      </c>
      <c r="J61" s="90"/>
      <c r="K61" s="90"/>
      <c r="L61" s="90"/>
      <c r="M61" s="91">
        <v>500</v>
      </c>
    </row>
    <row r="62" spans="2:13" ht="12.75">
      <c r="B62" s="7"/>
      <c r="H62" s="5">
        <v>0</v>
      </c>
      <c r="I62" s="22">
        <v>0</v>
      </c>
      <c r="M62" s="2">
        <v>500</v>
      </c>
    </row>
    <row r="63" spans="1:13" s="90" customFormat="1" ht="12.75">
      <c r="A63" s="86"/>
      <c r="B63" s="180">
        <v>164000</v>
      </c>
      <c r="C63" s="86" t="s">
        <v>91</v>
      </c>
      <c r="D63" s="86" t="s">
        <v>136</v>
      </c>
      <c r="E63" s="86" t="s">
        <v>41</v>
      </c>
      <c r="F63" s="88" t="s">
        <v>67</v>
      </c>
      <c r="G63" s="88" t="s">
        <v>39</v>
      </c>
      <c r="H63" s="87"/>
      <c r="I63" s="89">
        <v>328</v>
      </c>
      <c r="M63" s="91">
        <v>500</v>
      </c>
    </row>
    <row r="64" spans="2:13" ht="12.75">
      <c r="B64" s="7"/>
      <c r="H64" s="5">
        <v>0</v>
      </c>
      <c r="I64" s="22">
        <v>0</v>
      </c>
      <c r="M64" s="2">
        <v>500</v>
      </c>
    </row>
    <row r="65" spans="1:13" s="90" customFormat="1" ht="12.75">
      <c r="A65" s="86"/>
      <c r="B65" s="180">
        <v>33500</v>
      </c>
      <c r="C65" s="86" t="s">
        <v>92</v>
      </c>
      <c r="D65" s="86" t="s">
        <v>144</v>
      </c>
      <c r="E65" s="86" t="s">
        <v>71</v>
      </c>
      <c r="F65" s="88" t="s">
        <v>93</v>
      </c>
      <c r="G65" s="127" t="s">
        <v>94</v>
      </c>
      <c r="H65" s="87">
        <v>-33500</v>
      </c>
      <c r="I65" s="89">
        <v>67</v>
      </c>
      <c r="M65" s="2">
        <v>500</v>
      </c>
    </row>
    <row r="66" spans="2:13" ht="12.75">
      <c r="B66" s="7"/>
      <c r="H66" s="5">
        <v>-33500</v>
      </c>
      <c r="I66" s="22">
        <v>0</v>
      </c>
      <c r="M66" s="2">
        <v>500</v>
      </c>
    </row>
    <row r="67" spans="1:13" s="113" customFormat="1" ht="12.75">
      <c r="A67" s="108"/>
      <c r="B67" s="170">
        <v>33000</v>
      </c>
      <c r="C67" s="108" t="s">
        <v>95</v>
      </c>
      <c r="D67" s="108" t="s">
        <v>97</v>
      </c>
      <c r="E67" s="108" t="s">
        <v>80</v>
      </c>
      <c r="F67" s="111" t="s">
        <v>96</v>
      </c>
      <c r="G67" s="111" t="s">
        <v>39</v>
      </c>
      <c r="H67" s="109">
        <v>0</v>
      </c>
      <c r="I67" s="112">
        <v>66</v>
      </c>
      <c r="M67" s="114">
        <v>500</v>
      </c>
    </row>
    <row r="68" spans="2:13" ht="12.75">
      <c r="B68" s="7"/>
      <c r="H68" s="5">
        <v>0</v>
      </c>
      <c r="I68" s="22">
        <v>0</v>
      </c>
      <c r="M68" s="2">
        <v>500</v>
      </c>
    </row>
    <row r="69" spans="1:13" s="126" customFormat="1" ht="12.75">
      <c r="A69" s="86"/>
      <c r="B69" s="180">
        <v>37300</v>
      </c>
      <c r="C69" s="86" t="s">
        <v>98</v>
      </c>
      <c r="D69" s="86" t="s">
        <v>143</v>
      </c>
      <c r="E69" s="86" t="s">
        <v>80</v>
      </c>
      <c r="F69" s="88" t="s">
        <v>99</v>
      </c>
      <c r="G69" s="88" t="s">
        <v>73</v>
      </c>
      <c r="H69" s="87"/>
      <c r="I69" s="83">
        <v>74.6</v>
      </c>
      <c r="J69" s="90"/>
      <c r="K69" s="90"/>
      <c r="L69" s="90"/>
      <c r="M69" s="91">
        <v>500</v>
      </c>
    </row>
    <row r="70" spans="2:13" ht="12.75">
      <c r="B70" s="7"/>
      <c r="H70" s="5">
        <v>0</v>
      </c>
      <c r="I70" s="22">
        <v>0</v>
      </c>
      <c r="M70" s="2">
        <v>500</v>
      </c>
    </row>
    <row r="71" spans="1:13" s="126" customFormat="1" ht="12.75">
      <c r="A71" s="86"/>
      <c r="B71" s="180">
        <v>14000</v>
      </c>
      <c r="C71" s="86" t="s">
        <v>100</v>
      </c>
      <c r="D71" s="86" t="s">
        <v>101</v>
      </c>
      <c r="E71" s="86" t="s">
        <v>89</v>
      </c>
      <c r="F71" s="88" t="s">
        <v>102</v>
      </c>
      <c r="G71" s="88" t="s">
        <v>103</v>
      </c>
      <c r="H71" s="87">
        <v>-14000</v>
      </c>
      <c r="I71" s="89">
        <v>28</v>
      </c>
      <c r="J71" s="90"/>
      <c r="K71" s="90"/>
      <c r="L71" s="90"/>
      <c r="M71" s="91">
        <v>500</v>
      </c>
    </row>
    <row r="72" spans="2:13" ht="12.75">
      <c r="B72" s="7"/>
      <c r="H72" s="5">
        <v>-14000</v>
      </c>
      <c r="I72" s="22">
        <v>0</v>
      </c>
      <c r="M72" s="2">
        <v>500</v>
      </c>
    </row>
    <row r="73" spans="1:13" s="113" customFormat="1" ht="12.75">
      <c r="A73" s="108"/>
      <c r="B73" s="170">
        <v>92200</v>
      </c>
      <c r="C73" s="108" t="s">
        <v>104</v>
      </c>
      <c r="D73" s="108" t="s">
        <v>105</v>
      </c>
      <c r="E73" s="108" t="s">
        <v>26</v>
      </c>
      <c r="F73" s="111" t="s">
        <v>27</v>
      </c>
      <c r="G73" s="111" t="s">
        <v>21</v>
      </c>
      <c r="H73" s="109">
        <v>-92200</v>
      </c>
      <c r="I73" s="112">
        <v>184.4</v>
      </c>
      <c r="M73" s="114">
        <v>500</v>
      </c>
    </row>
    <row r="74" spans="2:13" ht="12.75">
      <c r="B74" s="7"/>
      <c r="H74" s="5">
        <v>-92200</v>
      </c>
      <c r="I74" s="22">
        <v>0</v>
      </c>
      <c r="M74" s="2">
        <v>500</v>
      </c>
    </row>
    <row r="75" spans="1:13" s="90" customFormat="1" ht="12.75">
      <c r="A75" s="86"/>
      <c r="B75" s="180">
        <v>13000</v>
      </c>
      <c r="C75" s="86" t="s">
        <v>106</v>
      </c>
      <c r="D75" s="86" t="s">
        <v>107</v>
      </c>
      <c r="E75" s="86" t="s">
        <v>26</v>
      </c>
      <c r="F75" s="88" t="s">
        <v>27</v>
      </c>
      <c r="G75" s="88" t="s">
        <v>73</v>
      </c>
      <c r="H75" s="87"/>
      <c r="I75" s="89">
        <v>26</v>
      </c>
      <c r="M75" s="91">
        <v>500</v>
      </c>
    </row>
    <row r="76" spans="2:13" ht="12.75">
      <c r="B76" s="7"/>
      <c r="H76" s="5">
        <v>0</v>
      </c>
      <c r="I76" s="22">
        <v>0</v>
      </c>
      <c r="M76" s="2">
        <v>500</v>
      </c>
    </row>
    <row r="77" spans="1:13" s="90" customFormat="1" ht="12.75">
      <c r="A77" s="86"/>
      <c r="B77" s="180">
        <v>26900</v>
      </c>
      <c r="C77" s="86" t="s">
        <v>108</v>
      </c>
      <c r="D77" s="86" t="s">
        <v>109</v>
      </c>
      <c r="E77" s="86" t="s">
        <v>46</v>
      </c>
      <c r="F77" s="88" t="s">
        <v>47</v>
      </c>
      <c r="G77" s="88" t="s">
        <v>110</v>
      </c>
      <c r="H77" s="87"/>
      <c r="I77" s="89">
        <v>53.8</v>
      </c>
      <c r="M77" s="91">
        <v>500</v>
      </c>
    </row>
    <row r="78" spans="2:13" ht="12.75">
      <c r="B78" s="7"/>
      <c r="H78" s="5">
        <v>0</v>
      </c>
      <c r="I78" s="22">
        <v>0</v>
      </c>
      <c r="M78" s="2">
        <v>500</v>
      </c>
    </row>
    <row r="79" spans="1:13" s="115" customFormat="1" ht="12.75">
      <c r="A79" s="95"/>
      <c r="B79" s="181">
        <v>1337207.5</v>
      </c>
      <c r="C79" s="95" t="s">
        <v>111</v>
      </c>
      <c r="D79" s="95"/>
      <c r="E79" s="95"/>
      <c r="F79" s="128"/>
      <c r="G79" s="129"/>
      <c r="H79" s="82">
        <v>0</v>
      </c>
      <c r="I79" s="83">
        <v>2674.415</v>
      </c>
      <c r="M79" s="35">
        <v>500</v>
      </c>
    </row>
    <row r="80" spans="8:13" ht="12.75">
      <c r="H80" s="5">
        <v>0</v>
      </c>
      <c r="I80" s="22">
        <v>0</v>
      </c>
      <c r="M80" s="35">
        <v>500</v>
      </c>
    </row>
    <row r="81" spans="8:13" ht="12.75">
      <c r="H81" s="5">
        <v>0</v>
      </c>
      <c r="I81" s="22">
        <v>0</v>
      </c>
      <c r="M81" s="35">
        <v>500</v>
      </c>
    </row>
    <row r="82" spans="8:13" ht="12.75">
      <c r="H82" s="5" t="e">
        <v>#REF!</v>
      </c>
      <c r="I82" s="22">
        <v>0</v>
      </c>
      <c r="M82" s="35">
        <v>500</v>
      </c>
    </row>
    <row r="83" spans="1:13" s="115" customFormat="1" ht="13.5" thickBot="1">
      <c r="A83" s="69"/>
      <c r="B83" s="68">
        <v>1785500</v>
      </c>
      <c r="C83" s="69"/>
      <c r="D83" s="70" t="s">
        <v>14</v>
      </c>
      <c r="E83" s="71"/>
      <c r="F83" s="59"/>
      <c r="G83" s="72"/>
      <c r="H83" s="130"/>
      <c r="I83" s="74">
        <v>924.468085106383</v>
      </c>
      <c r="J83" s="131"/>
      <c r="K83" s="131"/>
      <c r="L83" s="131"/>
      <c r="M83" s="35">
        <v>500</v>
      </c>
    </row>
    <row r="84" spans="2:13" ht="12.75">
      <c r="B84" s="132"/>
      <c r="D84" s="12"/>
      <c r="H84" s="5">
        <v>0</v>
      </c>
      <c r="I84" s="22">
        <v>0</v>
      </c>
      <c r="M84" s="35">
        <v>500</v>
      </c>
    </row>
    <row r="85" spans="2:13" ht="12.75">
      <c r="B85" s="132"/>
      <c r="D85" s="12"/>
      <c r="H85" s="5">
        <v>0</v>
      </c>
      <c r="I85" s="22">
        <v>0</v>
      </c>
      <c r="M85" s="35">
        <v>535</v>
      </c>
    </row>
    <row r="86" spans="1:13" s="90" customFormat="1" ht="12.75">
      <c r="A86" s="86"/>
      <c r="B86" s="163">
        <v>299000</v>
      </c>
      <c r="C86" s="86" t="s">
        <v>24</v>
      </c>
      <c r="D86" s="86" t="s">
        <v>25</v>
      </c>
      <c r="E86" s="86" t="s">
        <v>26</v>
      </c>
      <c r="F86" s="88" t="s">
        <v>27</v>
      </c>
      <c r="G86" s="88" t="s">
        <v>28</v>
      </c>
      <c r="H86" s="87"/>
      <c r="I86" s="89">
        <v>598</v>
      </c>
      <c r="M86" s="91">
        <v>500</v>
      </c>
    </row>
    <row r="87" spans="2:13" ht="12.75">
      <c r="B87" s="164"/>
      <c r="H87" s="5">
        <v>0</v>
      </c>
      <c r="I87" s="22">
        <v>0</v>
      </c>
      <c r="M87" s="2">
        <v>500</v>
      </c>
    </row>
    <row r="88" spans="1:13" s="126" customFormat="1" ht="12.75">
      <c r="A88" s="86"/>
      <c r="B88" s="389">
        <v>232500</v>
      </c>
      <c r="C88" s="86" t="s">
        <v>40</v>
      </c>
      <c r="D88" s="86" t="s">
        <v>137</v>
      </c>
      <c r="E88" s="86" t="s">
        <v>41</v>
      </c>
      <c r="F88" s="88" t="s">
        <v>42</v>
      </c>
      <c r="G88" s="88" t="s">
        <v>43</v>
      </c>
      <c r="H88" s="87"/>
      <c r="I88" s="83">
        <v>465</v>
      </c>
      <c r="J88" s="90"/>
      <c r="K88" s="90"/>
      <c r="L88" s="90"/>
      <c r="M88" s="91">
        <v>500</v>
      </c>
    </row>
    <row r="89" spans="2:13" ht="12.75">
      <c r="B89" s="390"/>
      <c r="H89" s="5">
        <v>0</v>
      </c>
      <c r="I89" s="22">
        <v>0</v>
      </c>
      <c r="M89" s="2">
        <v>500</v>
      </c>
    </row>
    <row r="90" spans="1:13" s="90" customFormat="1" ht="12.75">
      <c r="A90" s="86"/>
      <c r="B90" s="389">
        <v>325000</v>
      </c>
      <c r="C90" s="86" t="s">
        <v>65</v>
      </c>
      <c r="D90" s="86" t="s">
        <v>145</v>
      </c>
      <c r="E90" s="86" t="s">
        <v>41</v>
      </c>
      <c r="F90" s="88" t="s">
        <v>67</v>
      </c>
      <c r="G90" s="88" t="s">
        <v>39</v>
      </c>
      <c r="H90" s="87"/>
      <c r="I90" s="89">
        <v>650</v>
      </c>
      <c r="M90" s="91">
        <v>500</v>
      </c>
    </row>
    <row r="91" spans="2:13" ht="12.75">
      <c r="B91" s="390"/>
      <c r="H91" s="5">
        <v>0</v>
      </c>
      <c r="I91" s="22">
        <v>0</v>
      </c>
      <c r="M91" s="2">
        <v>500</v>
      </c>
    </row>
    <row r="92" spans="1:13" s="126" customFormat="1" ht="12.75">
      <c r="A92" s="86"/>
      <c r="B92" s="389">
        <v>159000</v>
      </c>
      <c r="C92" s="86" t="s">
        <v>112</v>
      </c>
      <c r="D92" s="86" t="s">
        <v>101</v>
      </c>
      <c r="E92" s="86" t="s">
        <v>89</v>
      </c>
      <c r="F92" s="88" t="s">
        <v>102</v>
      </c>
      <c r="G92" s="88" t="s">
        <v>103</v>
      </c>
      <c r="H92" s="87" t="e">
        <v>#REF!</v>
      </c>
      <c r="I92" s="89">
        <v>318</v>
      </c>
      <c r="J92" s="90"/>
      <c r="K92" s="90"/>
      <c r="L92" s="90"/>
      <c r="M92" s="2">
        <v>500</v>
      </c>
    </row>
    <row r="93" spans="2:13" ht="12.75">
      <c r="B93" s="390"/>
      <c r="H93" s="5" t="e">
        <v>#REF!</v>
      </c>
      <c r="I93" s="22">
        <v>0</v>
      </c>
      <c r="M93" s="2">
        <v>500</v>
      </c>
    </row>
    <row r="94" spans="1:13" s="115" customFormat="1" ht="12.75">
      <c r="A94" s="95"/>
      <c r="B94" s="391">
        <v>770000</v>
      </c>
      <c r="C94" s="95" t="s">
        <v>111</v>
      </c>
      <c r="D94" s="95"/>
      <c r="E94" s="95"/>
      <c r="F94" s="128"/>
      <c r="G94" s="129"/>
      <c r="H94" s="94">
        <v>0</v>
      </c>
      <c r="I94" s="137">
        <v>1540</v>
      </c>
      <c r="M94" s="2">
        <v>500</v>
      </c>
    </row>
    <row r="95" spans="8:13" ht="12.75">
      <c r="H95" s="5">
        <v>0</v>
      </c>
      <c r="I95" s="22">
        <v>0</v>
      </c>
      <c r="M95" s="2">
        <v>500</v>
      </c>
    </row>
    <row r="96" spans="8:13" ht="12.75">
      <c r="H96" s="5" t="e">
        <v>#REF!</v>
      </c>
      <c r="I96" s="22">
        <v>0</v>
      </c>
      <c r="M96" s="2">
        <v>500</v>
      </c>
    </row>
    <row r="97" spans="8:13" ht="12.75">
      <c r="H97" s="5" t="e">
        <v>#REF!</v>
      </c>
      <c r="I97" s="22">
        <v>0</v>
      </c>
      <c r="M97" s="2">
        <v>500</v>
      </c>
    </row>
    <row r="98" spans="4:13" ht="12.75">
      <c r="D98" s="12"/>
      <c r="H98" s="5" t="e">
        <v>#REF!</v>
      </c>
      <c r="I98" s="22">
        <v>0</v>
      </c>
      <c r="M98" s="2">
        <v>500</v>
      </c>
    </row>
    <row r="99" spans="1:13" s="80" customFormat="1" ht="13.5" thickBot="1">
      <c r="A99" s="71"/>
      <c r="B99" s="68">
        <v>4061617.5</v>
      </c>
      <c r="C99" s="71"/>
      <c r="D99" s="70" t="s">
        <v>15</v>
      </c>
      <c r="E99" s="138"/>
      <c r="F99" s="138"/>
      <c r="G99" s="72"/>
      <c r="H99" s="139"/>
      <c r="I99" s="140">
        <v>7736.414285714286</v>
      </c>
      <c r="J99" s="131"/>
      <c r="K99" s="131"/>
      <c r="L99" s="131"/>
      <c r="M99" s="2">
        <v>525</v>
      </c>
    </row>
    <row r="100" spans="2:13" ht="12.75">
      <c r="B100" s="31"/>
      <c r="C100" s="32"/>
      <c r="D100" s="12"/>
      <c r="E100" s="32"/>
      <c r="G100" s="99"/>
      <c r="H100" s="5">
        <v>0</v>
      </c>
      <c r="I100" s="22">
        <v>0</v>
      </c>
      <c r="M100" s="2">
        <v>500</v>
      </c>
    </row>
    <row r="101" spans="2:13" ht="12.75">
      <c r="B101" s="141"/>
      <c r="C101" s="32"/>
      <c r="D101" s="12"/>
      <c r="E101" s="33"/>
      <c r="G101" s="34"/>
      <c r="H101" s="5">
        <v>0</v>
      </c>
      <c r="I101" s="22">
        <v>0</v>
      </c>
      <c r="M101" s="2">
        <v>500</v>
      </c>
    </row>
    <row r="102" spans="1:13" s="84" customFormat="1" ht="12.75">
      <c r="A102" s="11"/>
      <c r="B102" s="166">
        <v>226000</v>
      </c>
      <c r="C102" s="11" t="s">
        <v>29</v>
      </c>
      <c r="D102" s="11"/>
      <c r="E102" s="11"/>
      <c r="F102" s="18"/>
      <c r="G102" s="18"/>
      <c r="H102" s="82">
        <v>0</v>
      </c>
      <c r="I102" s="83">
        <v>452</v>
      </c>
      <c r="M102" s="85">
        <v>500</v>
      </c>
    </row>
    <row r="103" spans="8:13" ht="12.75">
      <c r="H103" s="5">
        <v>0</v>
      </c>
      <c r="I103" s="22">
        <v>0</v>
      </c>
      <c r="M103" s="2">
        <v>500</v>
      </c>
    </row>
    <row r="104" spans="1:13" s="106" customFormat="1" ht="12.75">
      <c r="A104" s="103"/>
      <c r="B104" s="169">
        <v>199500</v>
      </c>
      <c r="C104" s="103" t="s">
        <v>135</v>
      </c>
      <c r="D104" s="103"/>
      <c r="E104" s="103"/>
      <c r="F104" s="117"/>
      <c r="G104" s="117"/>
      <c r="H104" s="118">
        <v>0</v>
      </c>
      <c r="I104" s="119">
        <v>399</v>
      </c>
      <c r="J104" s="120"/>
      <c r="K104" s="120"/>
      <c r="L104" s="120"/>
      <c r="M104" s="121">
        <v>500</v>
      </c>
    </row>
    <row r="105" spans="1:13" s="15" customFormat="1" ht="12.75">
      <c r="A105" s="32"/>
      <c r="B105" s="167"/>
      <c r="C105" s="32"/>
      <c r="D105" s="32"/>
      <c r="E105" s="32"/>
      <c r="F105" s="99"/>
      <c r="G105" s="99"/>
      <c r="H105" s="36">
        <v>0</v>
      </c>
      <c r="I105" s="78">
        <v>0</v>
      </c>
      <c r="J105" s="92"/>
      <c r="K105" s="92"/>
      <c r="L105" s="92"/>
      <c r="M105" s="142">
        <v>500</v>
      </c>
    </row>
    <row r="106" spans="1:13" s="106" customFormat="1" ht="12.75">
      <c r="A106" s="103"/>
      <c r="B106" s="169">
        <v>85900</v>
      </c>
      <c r="C106" s="103"/>
      <c r="D106" s="103"/>
      <c r="E106" s="103" t="s">
        <v>49</v>
      </c>
      <c r="F106" s="117"/>
      <c r="G106" s="117"/>
      <c r="H106" s="118">
        <v>0</v>
      </c>
      <c r="I106" s="119">
        <v>171.8</v>
      </c>
      <c r="J106" s="120"/>
      <c r="K106" s="120"/>
      <c r="L106" s="120"/>
      <c r="M106" s="121">
        <v>500</v>
      </c>
    </row>
    <row r="107" spans="1:13" s="15" customFormat="1" ht="12.75">
      <c r="A107" s="32"/>
      <c r="B107" s="167"/>
      <c r="C107" s="32"/>
      <c r="D107" s="32"/>
      <c r="E107" s="32"/>
      <c r="F107" s="99"/>
      <c r="G107" s="99"/>
      <c r="H107" s="36">
        <v>0</v>
      </c>
      <c r="I107" s="78">
        <v>0</v>
      </c>
      <c r="J107" s="92"/>
      <c r="K107" s="92"/>
      <c r="L107" s="92"/>
      <c r="M107" s="142">
        <v>500</v>
      </c>
    </row>
    <row r="108" spans="1:13" s="120" customFormat="1" ht="12.75">
      <c r="A108" s="103"/>
      <c r="B108" s="169">
        <v>136000</v>
      </c>
      <c r="C108" s="103" t="s">
        <v>33</v>
      </c>
      <c r="D108" s="103"/>
      <c r="E108" s="103"/>
      <c r="F108" s="117"/>
      <c r="G108" s="117"/>
      <c r="H108" s="118">
        <v>0</v>
      </c>
      <c r="I108" s="119">
        <v>272</v>
      </c>
      <c r="M108" s="121">
        <v>500</v>
      </c>
    </row>
    <row r="109" spans="1:13" s="92" customFormat="1" ht="12.75">
      <c r="A109" s="32"/>
      <c r="B109" s="167"/>
      <c r="C109" s="32"/>
      <c r="D109" s="32"/>
      <c r="E109" s="32"/>
      <c r="F109" s="99"/>
      <c r="G109" s="99"/>
      <c r="H109" s="36">
        <v>0</v>
      </c>
      <c r="I109" s="78">
        <v>0</v>
      </c>
      <c r="M109" s="142">
        <v>500</v>
      </c>
    </row>
    <row r="110" spans="1:13" s="106" customFormat="1" ht="12.75">
      <c r="A110" s="103"/>
      <c r="B110" s="169">
        <v>83000</v>
      </c>
      <c r="C110" s="103" t="s">
        <v>34</v>
      </c>
      <c r="D110" s="103"/>
      <c r="E110" s="103"/>
      <c r="F110" s="117"/>
      <c r="G110" s="117"/>
      <c r="H110" s="118">
        <v>0</v>
      </c>
      <c r="I110" s="119">
        <v>166</v>
      </c>
      <c r="J110" s="120"/>
      <c r="K110" s="120"/>
      <c r="L110" s="120"/>
      <c r="M110" s="121">
        <v>500</v>
      </c>
    </row>
    <row r="111" spans="1:13" s="15" customFormat="1" ht="12.75">
      <c r="A111" s="32"/>
      <c r="B111" s="167"/>
      <c r="C111" s="32"/>
      <c r="D111" s="32"/>
      <c r="E111" s="32"/>
      <c r="F111" s="99"/>
      <c r="G111" s="99"/>
      <c r="H111" s="36">
        <v>0</v>
      </c>
      <c r="I111" s="78">
        <v>0</v>
      </c>
      <c r="J111" s="92"/>
      <c r="K111" s="92"/>
      <c r="L111" s="92"/>
      <c r="M111" s="142">
        <v>500</v>
      </c>
    </row>
    <row r="112" spans="1:13" s="106" customFormat="1" ht="12.75">
      <c r="A112" s="103"/>
      <c r="B112" s="169">
        <v>100850</v>
      </c>
      <c r="C112" s="103"/>
      <c r="D112" s="103"/>
      <c r="E112" s="103" t="s">
        <v>21</v>
      </c>
      <c r="F112" s="117"/>
      <c r="G112" s="117"/>
      <c r="H112" s="118">
        <v>0</v>
      </c>
      <c r="I112" s="119">
        <v>201.7</v>
      </c>
      <c r="J112" s="120"/>
      <c r="K112" s="120"/>
      <c r="L112" s="120"/>
      <c r="M112" s="121">
        <v>500</v>
      </c>
    </row>
    <row r="113" spans="1:13" s="92" customFormat="1" ht="12.75">
      <c r="A113" s="32"/>
      <c r="B113" s="31"/>
      <c r="C113" s="32"/>
      <c r="D113" s="32"/>
      <c r="E113" s="32"/>
      <c r="F113" s="99"/>
      <c r="G113" s="99"/>
      <c r="H113" s="36">
        <v>0</v>
      </c>
      <c r="I113" s="78">
        <v>0</v>
      </c>
      <c r="M113" s="142">
        <v>500</v>
      </c>
    </row>
    <row r="114" spans="1:13" s="84" customFormat="1" ht="12.75">
      <c r="A114" s="95"/>
      <c r="B114" s="197">
        <v>660000</v>
      </c>
      <c r="C114" s="95" t="s">
        <v>160</v>
      </c>
      <c r="D114" s="95"/>
      <c r="E114" s="95"/>
      <c r="F114" s="96"/>
      <c r="G114" s="96"/>
      <c r="H114" s="94">
        <v>0</v>
      </c>
      <c r="I114" s="137">
        <v>1320</v>
      </c>
      <c r="J114" s="115"/>
      <c r="K114" s="115"/>
      <c r="L114" s="115"/>
      <c r="M114" s="116">
        <v>500</v>
      </c>
    </row>
    <row r="115" spans="1:13" s="15" customFormat="1" ht="12.75">
      <c r="A115" s="32"/>
      <c r="B115" s="31"/>
      <c r="C115" s="32"/>
      <c r="D115" s="32"/>
      <c r="E115" s="32"/>
      <c r="F115" s="99"/>
      <c r="G115" s="99"/>
      <c r="H115" s="36">
        <v>0</v>
      </c>
      <c r="I115" s="78">
        <v>0</v>
      </c>
      <c r="J115" s="92"/>
      <c r="K115" s="80"/>
      <c r="L115" s="92"/>
      <c r="M115" s="93">
        <v>500</v>
      </c>
    </row>
    <row r="116" spans="1:13" s="15" customFormat="1" ht="12.75">
      <c r="A116" s="32"/>
      <c r="B116" s="31"/>
      <c r="C116" s="32"/>
      <c r="D116" s="32"/>
      <c r="E116" s="32"/>
      <c r="F116" s="99"/>
      <c r="G116" s="99"/>
      <c r="H116" s="36">
        <v>0</v>
      </c>
      <c r="I116" s="78">
        <v>0</v>
      </c>
      <c r="J116" s="92"/>
      <c r="K116" s="92"/>
      <c r="L116" s="92"/>
      <c r="M116" s="93">
        <v>500</v>
      </c>
    </row>
    <row r="117" spans="1:13" s="120" customFormat="1" ht="12.75">
      <c r="A117" s="103"/>
      <c r="B117" s="170">
        <v>569000</v>
      </c>
      <c r="C117" s="109" t="s">
        <v>113</v>
      </c>
      <c r="D117" s="103"/>
      <c r="E117" s="103"/>
      <c r="F117" s="117"/>
      <c r="G117" s="117"/>
      <c r="H117" s="118">
        <v>0</v>
      </c>
      <c r="I117" s="119">
        <v>1138</v>
      </c>
      <c r="M117" s="116">
        <v>500</v>
      </c>
    </row>
    <row r="118" spans="1:13" s="92" customFormat="1" ht="12.75">
      <c r="A118" s="32"/>
      <c r="B118" s="171"/>
      <c r="C118" s="32"/>
      <c r="D118" s="32"/>
      <c r="E118" s="32"/>
      <c r="F118" s="99"/>
      <c r="G118" s="99"/>
      <c r="H118" s="31">
        <v>0</v>
      </c>
      <c r="I118" s="143">
        <v>0</v>
      </c>
      <c r="M118" s="93">
        <v>500</v>
      </c>
    </row>
    <row r="119" spans="1:13" s="92" customFormat="1" ht="12.75">
      <c r="A119" s="32"/>
      <c r="B119" s="171"/>
      <c r="C119" s="32"/>
      <c r="D119" s="32"/>
      <c r="E119" s="32"/>
      <c r="F119" s="99"/>
      <c r="G119" s="99"/>
      <c r="H119" s="31">
        <v>0</v>
      </c>
      <c r="I119" s="143">
        <v>0</v>
      </c>
      <c r="M119" s="93">
        <v>500</v>
      </c>
    </row>
    <row r="120" spans="1:13" s="120" customFormat="1" ht="12.75">
      <c r="A120" s="103"/>
      <c r="B120" s="172">
        <v>71000</v>
      </c>
      <c r="C120" s="103" t="s">
        <v>135</v>
      </c>
      <c r="D120" s="103"/>
      <c r="E120" s="103"/>
      <c r="F120" s="117"/>
      <c r="G120" s="117"/>
      <c r="H120" s="118">
        <v>0</v>
      </c>
      <c r="I120" s="119">
        <v>142</v>
      </c>
      <c r="M120" s="121">
        <v>500</v>
      </c>
    </row>
    <row r="121" spans="1:13" s="92" customFormat="1" ht="12.75">
      <c r="A121" s="32"/>
      <c r="B121" s="171"/>
      <c r="C121" s="32"/>
      <c r="D121" s="32"/>
      <c r="E121" s="32"/>
      <c r="F121" s="144"/>
      <c r="G121" s="99"/>
      <c r="H121" s="31">
        <v>0</v>
      </c>
      <c r="I121" s="143">
        <v>0</v>
      </c>
      <c r="M121" s="142">
        <v>500</v>
      </c>
    </row>
    <row r="122" spans="1:13" s="135" customFormat="1" ht="12.75">
      <c r="A122" s="100"/>
      <c r="B122" s="173">
        <v>27000</v>
      </c>
      <c r="C122" s="100" t="s">
        <v>49</v>
      </c>
      <c r="D122" s="100"/>
      <c r="E122" s="100"/>
      <c r="F122" s="125"/>
      <c r="G122" s="125"/>
      <c r="H122" s="123">
        <v>0</v>
      </c>
      <c r="I122" s="134">
        <v>54</v>
      </c>
      <c r="M122" s="136">
        <v>500</v>
      </c>
    </row>
    <row r="123" spans="1:13" s="92" customFormat="1" ht="12.75">
      <c r="A123" s="32"/>
      <c r="B123" s="171"/>
      <c r="C123" s="32"/>
      <c r="D123" s="32"/>
      <c r="E123" s="32"/>
      <c r="F123" s="99"/>
      <c r="G123" s="99"/>
      <c r="H123" s="31">
        <v>0</v>
      </c>
      <c r="I123" s="143">
        <v>0</v>
      </c>
      <c r="M123" s="142">
        <v>500</v>
      </c>
    </row>
    <row r="124" spans="1:13" s="120" customFormat="1" ht="12.75">
      <c r="A124" s="103"/>
      <c r="B124" s="172">
        <v>60000</v>
      </c>
      <c r="C124" s="103" t="s">
        <v>33</v>
      </c>
      <c r="D124" s="103"/>
      <c r="E124" s="103"/>
      <c r="F124" s="117"/>
      <c r="G124" s="117"/>
      <c r="H124" s="118">
        <v>0</v>
      </c>
      <c r="I124" s="119">
        <v>120</v>
      </c>
      <c r="M124" s="121">
        <v>500</v>
      </c>
    </row>
    <row r="125" spans="1:13" s="92" customFormat="1" ht="12.75">
      <c r="A125" s="32"/>
      <c r="B125" s="171"/>
      <c r="C125" s="32"/>
      <c r="D125" s="32"/>
      <c r="E125" s="32"/>
      <c r="F125" s="99"/>
      <c r="G125" s="99"/>
      <c r="H125" s="31">
        <v>0</v>
      </c>
      <c r="I125" s="143">
        <v>0</v>
      </c>
      <c r="M125" s="142">
        <v>500</v>
      </c>
    </row>
    <row r="126" spans="1:13" s="106" customFormat="1" ht="12.75">
      <c r="A126" s="101"/>
      <c r="B126" s="172">
        <v>36000</v>
      </c>
      <c r="C126" s="103" t="s">
        <v>34</v>
      </c>
      <c r="D126" s="101"/>
      <c r="E126" s="103"/>
      <c r="F126" s="117"/>
      <c r="G126" s="117"/>
      <c r="H126" s="118">
        <v>0</v>
      </c>
      <c r="I126" s="119">
        <v>72</v>
      </c>
      <c r="K126" s="120"/>
      <c r="M126" s="107">
        <v>500</v>
      </c>
    </row>
    <row r="127" spans="1:13" s="15" customFormat="1" ht="12.75">
      <c r="A127" s="12"/>
      <c r="B127" s="171"/>
      <c r="C127" s="12"/>
      <c r="D127" s="12"/>
      <c r="E127" s="32"/>
      <c r="F127" s="99"/>
      <c r="G127" s="99"/>
      <c r="H127" s="31">
        <v>0</v>
      </c>
      <c r="I127" s="143">
        <v>0</v>
      </c>
      <c r="K127" s="92"/>
      <c r="M127" s="35">
        <v>500</v>
      </c>
    </row>
    <row r="128" spans="1:13" s="120" customFormat="1" ht="12.75">
      <c r="A128" s="103"/>
      <c r="B128" s="175">
        <v>375000</v>
      </c>
      <c r="C128" s="149" t="s">
        <v>114</v>
      </c>
      <c r="D128" s="149"/>
      <c r="E128" s="149"/>
      <c r="F128" s="117"/>
      <c r="G128" s="117"/>
      <c r="H128" s="118">
        <v>0</v>
      </c>
      <c r="I128" s="119">
        <v>750</v>
      </c>
      <c r="M128" s="121">
        <v>500</v>
      </c>
    </row>
    <row r="129" spans="1:13" s="92" customFormat="1" ht="12.75">
      <c r="A129" s="32"/>
      <c r="B129" s="148"/>
      <c r="C129" s="145"/>
      <c r="D129" s="145"/>
      <c r="E129" s="145"/>
      <c r="F129" s="99"/>
      <c r="G129" s="99"/>
      <c r="H129" s="31">
        <v>0</v>
      </c>
      <c r="I129" s="143">
        <v>0</v>
      </c>
      <c r="M129" s="142">
        <v>500</v>
      </c>
    </row>
    <row r="130" spans="1:13" s="115" customFormat="1" ht="12.75">
      <c r="A130" s="95"/>
      <c r="B130" s="177">
        <v>2001367.5</v>
      </c>
      <c r="C130" s="95" t="s">
        <v>115</v>
      </c>
      <c r="D130" s="95"/>
      <c r="E130" s="128"/>
      <c r="F130" s="128"/>
      <c r="G130" s="128"/>
      <c r="H130" s="94">
        <v>0</v>
      </c>
      <c r="I130" s="137">
        <v>3812.1285714285714</v>
      </c>
      <c r="M130" s="2">
        <v>525</v>
      </c>
    </row>
    <row r="131" spans="8:13" ht="12.75">
      <c r="H131" s="5">
        <v>0</v>
      </c>
      <c r="I131" s="22">
        <v>0</v>
      </c>
      <c r="M131" s="2">
        <v>525</v>
      </c>
    </row>
    <row r="132" spans="8:13" ht="12.75">
      <c r="H132" s="5">
        <v>0</v>
      </c>
      <c r="I132" s="22">
        <v>0</v>
      </c>
      <c r="M132" s="2">
        <v>525</v>
      </c>
    </row>
    <row r="133" spans="8:13" ht="12.75">
      <c r="H133" s="5">
        <v>0</v>
      </c>
      <c r="I133" s="22">
        <v>0</v>
      </c>
      <c r="M133" s="2">
        <v>525</v>
      </c>
    </row>
    <row r="134" spans="4:13" ht="12.75">
      <c r="D134" s="12"/>
      <c r="H134" s="5">
        <v>0</v>
      </c>
      <c r="I134" s="22">
        <v>0</v>
      </c>
      <c r="M134" s="2">
        <v>525</v>
      </c>
    </row>
    <row r="135" spans="1:13" ht="13.5" thickBot="1">
      <c r="A135" s="71"/>
      <c r="B135" s="68">
        <v>2547790</v>
      </c>
      <c r="C135" s="71"/>
      <c r="D135" s="70" t="s">
        <v>16</v>
      </c>
      <c r="E135" s="138"/>
      <c r="F135" s="138"/>
      <c r="G135" s="72"/>
      <c r="H135" s="139"/>
      <c r="I135" s="140">
        <v>4852.933333333333</v>
      </c>
      <c r="J135" s="131"/>
      <c r="K135" s="131"/>
      <c r="L135" s="131"/>
      <c r="M135" s="2">
        <v>525</v>
      </c>
    </row>
    <row r="136" spans="2:13" ht="12.75">
      <c r="B136" s="31"/>
      <c r="C136" s="32"/>
      <c r="D136" s="12"/>
      <c r="E136" s="32"/>
      <c r="G136" s="99"/>
      <c r="H136" s="5">
        <v>0</v>
      </c>
      <c r="I136" s="22">
        <v>0</v>
      </c>
      <c r="M136" s="2">
        <v>500</v>
      </c>
    </row>
    <row r="137" spans="2:13" ht="12.75">
      <c r="B137" s="141"/>
      <c r="C137" s="32"/>
      <c r="D137" s="12"/>
      <c r="E137" s="33"/>
      <c r="G137" s="34"/>
      <c r="H137" s="5">
        <v>0</v>
      </c>
      <c r="I137" s="22">
        <v>0</v>
      </c>
      <c r="M137" s="2">
        <v>500</v>
      </c>
    </row>
    <row r="138" spans="1:13" s="84" customFormat="1" ht="12.75">
      <c r="A138" s="11"/>
      <c r="B138" s="166">
        <v>150000</v>
      </c>
      <c r="C138" s="11" t="s">
        <v>29</v>
      </c>
      <c r="D138" s="11"/>
      <c r="E138" s="11"/>
      <c r="F138" s="18"/>
      <c r="G138" s="18"/>
      <c r="H138" s="82">
        <v>0</v>
      </c>
      <c r="I138" s="83">
        <v>300</v>
      </c>
      <c r="M138" s="85">
        <v>500</v>
      </c>
    </row>
    <row r="139" spans="2:13" ht="12.75">
      <c r="B139" s="165"/>
      <c r="D139" s="12"/>
      <c r="H139" s="5">
        <v>0</v>
      </c>
      <c r="I139" s="22">
        <v>0</v>
      </c>
      <c r="M139" s="2">
        <v>500</v>
      </c>
    </row>
    <row r="140" spans="1:13" s="84" customFormat="1" ht="12.75">
      <c r="A140" s="11"/>
      <c r="B140" s="166">
        <v>500</v>
      </c>
      <c r="C140" s="11" t="s">
        <v>129</v>
      </c>
      <c r="D140" s="11"/>
      <c r="E140" s="11"/>
      <c r="F140" s="18"/>
      <c r="G140" s="18"/>
      <c r="H140" s="82">
        <v>0</v>
      </c>
      <c r="I140" s="83">
        <v>1</v>
      </c>
      <c r="M140" s="85">
        <v>500</v>
      </c>
    </row>
    <row r="141" spans="3:13" ht="12.75">
      <c r="C141" s="12"/>
      <c r="D141" s="12"/>
      <c r="H141" s="5">
        <v>0</v>
      </c>
      <c r="I141" s="22">
        <v>0</v>
      </c>
      <c r="M141" s="2">
        <v>500</v>
      </c>
    </row>
    <row r="142" spans="1:13" s="84" customFormat="1" ht="12.75">
      <c r="A142" s="11"/>
      <c r="B142" s="179">
        <v>18000</v>
      </c>
      <c r="C142" s="11" t="s">
        <v>135</v>
      </c>
      <c r="D142" s="11"/>
      <c r="E142" s="11"/>
      <c r="F142" s="18"/>
      <c r="G142" s="18"/>
      <c r="H142" s="82">
        <v>0</v>
      </c>
      <c r="I142" s="83">
        <v>36</v>
      </c>
      <c r="M142" s="85">
        <v>500</v>
      </c>
    </row>
    <row r="143" spans="2:13" ht="12.75">
      <c r="B143" s="178"/>
      <c r="D143" s="12"/>
      <c r="H143" s="5">
        <v>0</v>
      </c>
      <c r="I143" s="22">
        <v>0</v>
      </c>
      <c r="M143" s="2">
        <v>500</v>
      </c>
    </row>
    <row r="144" spans="1:13" s="84" customFormat="1" ht="12.75">
      <c r="A144" s="11"/>
      <c r="B144" s="179">
        <v>6000</v>
      </c>
      <c r="C144" s="11" t="s">
        <v>34</v>
      </c>
      <c r="D144" s="11"/>
      <c r="E144" s="11"/>
      <c r="F144" s="18"/>
      <c r="G144" s="18"/>
      <c r="H144" s="82">
        <v>0</v>
      </c>
      <c r="I144" s="83">
        <v>12</v>
      </c>
      <c r="M144" s="85">
        <v>500</v>
      </c>
    </row>
    <row r="145" spans="2:13" ht="12.75">
      <c r="B145" s="178"/>
      <c r="H145" s="5">
        <v>0</v>
      </c>
      <c r="I145" s="22">
        <v>0</v>
      </c>
      <c r="M145" s="2">
        <v>500</v>
      </c>
    </row>
    <row r="146" spans="1:13" s="84" customFormat="1" ht="12.75">
      <c r="A146" s="11"/>
      <c r="B146" s="179">
        <v>12000</v>
      </c>
      <c r="C146" s="11" t="s">
        <v>33</v>
      </c>
      <c r="D146" s="11"/>
      <c r="E146" s="11"/>
      <c r="F146" s="18"/>
      <c r="G146" s="18"/>
      <c r="H146" s="82">
        <v>0</v>
      </c>
      <c r="I146" s="83">
        <v>24</v>
      </c>
      <c r="M146" s="85">
        <v>500</v>
      </c>
    </row>
    <row r="147" spans="2:13" ht="12.75">
      <c r="B147" s="178"/>
      <c r="H147" s="5">
        <v>0</v>
      </c>
      <c r="I147" s="22">
        <v>0</v>
      </c>
      <c r="M147" s="2">
        <v>500</v>
      </c>
    </row>
    <row r="148" spans="1:13" s="84" customFormat="1" ht="12.75">
      <c r="A148" s="11"/>
      <c r="B148" s="179">
        <v>49900</v>
      </c>
      <c r="C148" s="11"/>
      <c r="D148" s="11"/>
      <c r="E148" s="11" t="s">
        <v>49</v>
      </c>
      <c r="F148" s="18"/>
      <c r="G148" s="18"/>
      <c r="H148" s="82">
        <v>0</v>
      </c>
      <c r="I148" s="83">
        <v>99.8</v>
      </c>
      <c r="M148" s="85">
        <v>500</v>
      </c>
    </row>
    <row r="149" spans="8:13" ht="12.75">
      <c r="H149" s="5">
        <v>0</v>
      </c>
      <c r="I149" s="22">
        <v>0</v>
      </c>
      <c r="M149" s="2">
        <v>500</v>
      </c>
    </row>
    <row r="150" spans="8:13" ht="12.75">
      <c r="H150" s="5">
        <v>0</v>
      </c>
      <c r="I150" s="22">
        <v>0</v>
      </c>
      <c r="M150" s="2">
        <v>500</v>
      </c>
    </row>
    <row r="151" spans="8:13" ht="12.75">
      <c r="H151" s="5">
        <v>0</v>
      </c>
      <c r="I151" s="22">
        <v>0</v>
      </c>
      <c r="M151" s="2">
        <v>500</v>
      </c>
    </row>
    <row r="152" spans="1:13" s="84" customFormat="1" ht="12.75">
      <c r="A152" s="11"/>
      <c r="B152" s="180">
        <v>115000</v>
      </c>
      <c r="C152" s="86" t="s">
        <v>116</v>
      </c>
      <c r="D152" s="11"/>
      <c r="E152" s="11"/>
      <c r="F152" s="18"/>
      <c r="G152" s="18"/>
      <c r="H152" s="82">
        <v>-115000</v>
      </c>
      <c r="I152" s="83">
        <v>230</v>
      </c>
      <c r="M152" s="85">
        <v>500</v>
      </c>
    </row>
    <row r="153" spans="1:13" s="80" customFormat="1" ht="12.75">
      <c r="A153" s="146"/>
      <c r="B153" s="174" t="s">
        <v>138</v>
      </c>
      <c r="C153" s="146"/>
      <c r="D153" s="146"/>
      <c r="E153" s="146"/>
      <c r="F153" s="159"/>
      <c r="G153" s="160"/>
      <c r="H153" s="124"/>
      <c r="I153" s="161"/>
      <c r="J153" s="147"/>
      <c r="K153" s="147"/>
      <c r="L153" s="147"/>
      <c r="M153" s="93">
        <v>505</v>
      </c>
    </row>
    <row r="154" spans="2:13" ht="12.75">
      <c r="B154" s="7"/>
      <c r="H154" s="5">
        <v>0</v>
      </c>
      <c r="I154" s="22">
        <v>0</v>
      </c>
      <c r="M154" s="2">
        <v>500</v>
      </c>
    </row>
    <row r="155" spans="1:13" s="84" customFormat="1" ht="12.75">
      <c r="A155" s="11"/>
      <c r="B155" s="181">
        <v>30000</v>
      </c>
      <c r="C155" s="11"/>
      <c r="D155" s="11"/>
      <c r="E155" s="11" t="s">
        <v>139</v>
      </c>
      <c r="F155" s="18"/>
      <c r="G155" s="18"/>
      <c r="H155" s="82">
        <v>0</v>
      </c>
      <c r="I155" s="83">
        <v>60</v>
      </c>
      <c r="M155" s="85">
        <v>500</v>
      </c>
    </row>
    <row r="156" spans="2:13" ht="12.75">
      <c r="B156" s="7"/>
      <c r="H156" s="5">
        <v>0</v>
      </c>
      <c r="I156" s="22">
        <v>0</v>
      </c>
      <c r="M156" s="2">
        <v>500</v>
      </c>
    </row>
    <row r="157" spans="1:13" s="84" customFormat="1" ht="12.75">
      <c r="A157" s="11"/>
      <c r="B157" s="181">
        <v>15000</v>
      </c>
      <c r="C157" s="11"/>
      <c r="D157" s="11"/>
      <c r="E157" s="153" t="s">
        <v>117</v>
      </c>
      <c r="F157" s="18"/>
      <c r="G157" s="18"/>
      <c r="H157" s="82"/>
      <c r="I157" s="83">
        <v>30</v>
      </c>
      <c r="M157" s="85">
        <v>500</v>
      </c>
    </row>
    <row r="158" spans="2:13" ht="12.75">
      <c r="B158" s="7"/>
      <c r="H158" s="5">
        <v>0</v>
      </c>
      <c r="I158" s="22">
        <v>0</v>
      </c>
      <c r="M158" s="2">
        <v>500</v>
      </c>
    </row>
    <row r="159" spans="1:13" s="84" customFormat="1" ht="12.75">
      <c r="A159" s="11"/>
      <c r="B159" s="181">
        <v>40000</v>
      </c>
      <c r="C159" s="11"/>
      <c r="D159" s="11"/>
      <c r="E159" s="153" t="s">
        <v>118</v>
      </c>
      <c r="F159" s="18"/>
      <c r="G159" s="18"/>
      <c r="H159" s="82"/>
      <c r="I159" s="83">
        <v>80</v>
      </c>
      <c r="M159" s="85">
        <v>500</v>
      </c>
    </row>
    <row r="160" spans="2:13" ht="12.75">
      <c r="B160" s="7"/>
      <c r="H160" s="5">
        <v>0</v>
      </c>
      <c r="I160" s="22">
        <v>0</v>
      </c>
      <c r="M160" s="2">
        <v>500</v>
      </c>
    </row>
    <row r="161" spans="1:13" s="84" customFormat="1" ht="12.75">
      <c r="A161" s="11"/>
      <c r="B161" s="181">
        <v>30000</v>
      </c>
      <c r="C161" s="11"/>
      <c r="D161" s="11"/>
      <c r="E161" s="153" t="s">
        <v>165</v>
      </c>
      <c r="F161" s="18"/>
      <c r="G161" s="18"/>
      <c r="H161" s="82">
        <v>0</v>
      </c>
      <c r="I161" s="83">
        <v>60</v>
      </c>
      <c r="M161" s="85">
        <v>500</v>
      </c>
    </row>
    <row r="162" spans="8:13" ht="12.75">
      <c r="H162" s="5">
        <v>0</v>
      </c>
      <c r="I162" s="22">
        <v>0</v>
      </c>
      <c r="M162" s="2">
        <v>500</v>
      </c>
    </row>
    <row r="163" spans="1:13" s="84" customFormat="1" ht="12.75">
      <c r="A163" s="95"/>
      <c r="B163" s="179">
        <v>287325</v>
      </c>
      <c r="C163" s="154"/>
      <c r="D163" s="95"/>
      <c r="E163" s="11" t="s">
        <v>21</v>
      </c>
      <c r="F163" s="96"/>
      <c r="G163" s="96"/>
      <c r="H163" s="82">
        <v>0</v>
      </c>
      <c r="I163" s="83">
        <v>574.65</v>
      </c>
      <c r="J163" s="115"/>
      <c r="L163" s="115"/>
      <c r="M163" s="85">
        <v>500</v>
      </c>
    </row>
    <row r="164" spans="2:13" ht="12.75">
      <c r="B164" s="178"/>
      <c r="C164" s="151"/>
      <c r="D164" s="12"/>
      <c r="H164" s="5">
        <v>0</v>
      </c>
      <c r="I164" s="22">
        <v>0</v>
      </c>
      <c r="M164" s="2">
        <v>500</v>
      </c>
    </row>
    <row r="165" spans="1:13" s="84" customFormat="1" ht="12.75">
      <c r="A165" s="11"/>
      <c r="B165" s="179">
        <v>669000</v>
      </c>
      <c r="C165" s="154" t="s">
        <v>164</v>
      </c>
      <c r="D165" s="11"/>
      <c r="E165" s="11"/>
      <c r="F165" s="18"/>
      <c r="G165" s="18"/>
      <c r="H165" s="82">
        <v>0</v>
      </c>
      <c r="I165" s="83">
        <v>1338</v>
      </c>
      <c r="M165" s="85">
        <v>500</v>
      </c>
    </row>
    <row r="166" spans="2:13" ht="12.75">
      <c r="B166" s="178"/>
      <c r="C166" s="151"/>
      <c r="H166" s="5">
        <v>0</v>
      </c>
      <c r="I166" s="22">
        <v>0</v>
      </c>
      <c r="M166" s="2">
        <v>500</v>
      </c>
    </row>
    <row r="167" spans="1:13" s="84" customFormat="1" ht="12.75">
      <c r="A167" s="11"/>
      <c r="B167" s="179">
        <v>12000</v>
      </c>
      <c r="C167" s="11"/>
      <c r="D167" s="11"/>
      <c r="E167" s="11" t="s">
        <v>119</v>
      </c>
      <c r="F167" s="18"/>
      <c r="G167" s="18"/>
      <c r="H167" s="82">
        <v>0</v>
      </c>
      <c r="I167" s="83">
        <v>24</v>
      </c>
      <c r="M167" s="85">
        <v>500</v>
      </c>
    </row>
    <row r="168" spans="2:13" ht="12.75">
      <c r="B168" s="178"/>
      <c r="H168" s="5">
        <v>0</v>
      </c>
      <c r="I168" s="22">
        <v>0</v>
      </c>
      <c r="M168" s="2">
        <v>500</v>
      </c>
    </row>
    <row r="169" spans="1:13" ht="12.75">
      <c r="A169" s="95"/>
      <c r="B169" s="179">
        <v>1228065</v>
      </c>
      <c r="C169" s="95" t="s">
        <v>115</v>
      </c>
      <c r="D169" s="95"/>
      <c r="E169" s="95"/>
      <c r="F169" s="128"/>
      <c r="G169" s="128"/>
      <c r="H169" s="155">
        <v>0</v>
      </c>
      <c r="I169" s="137">
        <v>2456.13</v>
      </c>
      <c r="J169" s="115"/>
      <c r="K169" s="115"/>
      <c r="L169" s="115"/>
      <c r="M169" s="2">
        <v>500</v>
      </c>
    </row>
    <row r="170" spans="8:13" ht="12.75">
      <c r="H170" s="5">
        <v>0</v>
      </c>
      <c r="I170" s="22">
        <v>0</v>
      </c>
      <c r="M170" s="2">
        <v>500</v>
      </c>
    </row>
    <row r="171" spans="8:13" ht="12.75">
      <c r="H171" s="5">
        <v>0</v>
      </c>
      <c r="I171" s="22">
        <v>0</v>
      </c>
      <c r="M171" s="2">
        <v>500</v>
      </c>
    </row>
    <row r="172" spans="8:13" ht="12.75">
      <c r="H172" s="5" t="e">
        <v>#REF!</v>
      </c>
      <c r="I172" s="22">
        <v>0</v>
      </c>
      <c r="M172" s="2">
        <v>500</v>
      </c>
    </row>
    <row r="173" spans="4:13" ht="12.75">
      <c r="D173" s="12"/>
      <c r="H173" s="5" t="e">
        <v>#REF!</v>
      </c>
      <c r="I173" s="22">
        <v>0</v>
      </c>
      <c r="M173" s="2">
        <v>500</v>
      </c>
    </row>
    <row r="174" spans="1:13" ht="13.5" thickBot="1">
      <c r="A174" s="71"/>
      <c r="B174" s="68">
        <v>2430620</v>
      </c>
      <c r="C174" s="71"/>
      <c r="D174" s="70" t="s">
        <v>120</v>
      </c>
      <c r="E174" s="138"/>
      <c r="F174" s="138"/>
      <c r="G174" s="156"/>
      <c r="H174" s="139"/>
      <c r="I174" s="140">
        <v>4629.752380952381</v>
      </c>
      <c r="J174" s="131"/>
      <c r="K174" s="131"/>
      <c r="L174" s="131"/>
      <c r="M174" s="2">
        <v>525</v>
      </c>
    </row>
    <row r="175" spans="2:13" ht="12.75">
      <c r="B175" s="31"/>
      <c r="C175" s="32"/>
      <c r="D175" s="12"/>
      <c r="E175" s="32"/>
      <c r="G175" s="99"/>
      <c r="H175" s="5">
        <v>0</v>
      </c>
      <c r="I175" s="22">
        <v>0</v>
      </c>
      <c r="M175" s="2">
        <v>500</v>
      </c>
    </row>
    <row r="176" spans="4:13" ht="12.75">
      <c r="D176" s="12"/>
      <c r="H176" s="5">
        <v>0</v>
      </c>
      <c r="I176" s="22">
        <v>0</v>
      </c>
      <c r="M176" s="2">
        <v>500</v>
      </c>
    </row>
    <row r="177" spans="1:13" s="90" customFormat="1" ht="12.75">
      <c r="A177" s="86"/>
      <c r="B177" s="182">
        <v>5000</v>
      </c>
      <c r="C177" s="86" t="s">
        <v>121</v>
      </c>
      <c r="D177" s="86"/>
      <c r="E177" s="86" t="s">
        <v>122</v>
      </c>
      <c r="F177" s="127"/>
      <c r="G177" s="97" t="s">
        <v>123</v>
      </c>
      <c r="H177" s="87"/>
      <c r="I177" s="89"/>
      <c r="M177" s="2">
        <v>525</v>
      </c>
    </row>
    <row r="178" spans="2:13" ht="12.75">
      <c r="B178" s="183"/>
      <c r="D178" s="12"/>
      <c r="H178" s="5">
        <v>0</v>
      </c>
      <c r="I178" s="22">
        <v>0</v>
      </c>
      <c r="M178" s="2">
        <v>500</v>
      </c>
    </row>
    <row r="179" spans="1:13" s="90" customFormat="1" ht="12.75">
      <c r="A179" s="86"/>
      <c r="B179" s="182">
        <v>13000</v>
      </c>
      <c r="C179" s="86" t="s">
        <v>121</v>
      </c>
      <c r="D179" s="86"/>
      <c r="E179" s="86" t="s">
        <v>124</v>
      </c>
      <c r="F179" s="127"/>
      <c r="G179" s="97" t="s">
        <v>123</v>
      </c>
      <c r="H179" s="87"/>
      <c r="I179" s="89"/>
      <c r="M179" s="2">
        <v>525</v>
      </c>
    </row>
    <row r="180" spans="2:13" ht="12.75">
      <c r="B180" s="183"/>
      <c r="C180" s="32"/>
      <c r="D180" s="12"/>
      <c r="H180" s="5">
        <v>0</v>
      </c>
      <c r="I180" s="22">
        <v>0</v>
      </c>
      <c r="M180" s="2">
        <v>500</v>
      </c>
    </row>
    <row r="181" spans="1:13" s="90" customFormat="1" ht="12.75">
      <c r="A181" s="86"/>
      <c r="B181" s="182">
        <v>10000</v>
      </c>
      <c r="C181" s="86" t="s">
        <v>121</v>
      </c>
      <c r="D181" s="86"/>
      <c r="E181" s="86" t="s">
        <v>125</v>
      </c>
      <c r="F181" s="127"/>
      <c r="G181" s="97" t="s">
        <v>123</v>
      </c>
      <c r="H181" s="87"/>
      <c r="I181" s="89"/>
      <c r="M181" s="2">
        <v>525</v>
      </c>
    </row>
    <row r="182" spans="2:13" ht="12.75">
      <c r="B182" s="183"/>
      <c r="D182" s="12"/>
      <c r="H182" s="5">
        <v>0</v>
      </c>
      <c r="I182" s="22">
        <v>0</v>
      </c>
      <c r="M182" s="2">
        <v>500</v>
      </c>
    </row>
    <row r="183" spans="1:13" s="90" customFormat="1" ht="12.75">
      <c r="A183" s="86"/>
      <c r="B183" s="182">
        <v>13000</v>
      </c>
      <c r="C183" s="86" t="s">
        <v>121</v>
      </c>
      <c r="D183" s="86"/>
      <c r="E183" s="86" t="s">
        <v>140</v>
      </c>
      <c r="F183" s="127"/>
      <c r="G183" s="97" t="s">
        <v>161</v>
      </c>
      <c r="H183" s="87"/>
      <c r="I183" s="89"/>
      <c r="M183" s="2">
        <v>525</v>
      </c>
    </row>
    <row r="184" spans="2:13" ht="12.75">
      <c r="B184" s="183"/>
      <c r="D184" s="12"/>
      <c r="H184" s="5">
        <v>0</v>
      </c>
      <c r="I184" s="22">
        <v>0</v>
      </c>
      <c r="M184" s="2">
        <v>500</v>
      </c>
    </row>
    <row r="185" spans="1:13" s="90" customFormat="1" ht="12.75">
      <c r="A185" s="86"/>
      <c r="B185" s="182">
        <v>35500</v>
      </c>
      <c r="C185" s="86" t="s">
        <v>121</v>
      </c>
      <c r="D185" s="86"/>
      <c r="E185" s="86" t="s">
        <v>126</v>
      </c>
      <c r="F185" s="127"/>
      <c r="G185" s="88" t="s">
        <v>123</v>
      </c>
      <c r="H185" s="87"/>
      <c r="I185" s="89"/>
      <c r="M185" s="2">
        <v>525</v>
      </c>
    </row>
    <row r="186" spans="2:13" ht="12.75">
      <c r="B186" s="183"/>
      <c r="D186" s="12"/>
      <c r="H186" s="5">
        <v>0</v>
      </c>
      <c r="I186" s="22">
        <v>0</v>
      </c>
      <c r="M186" s="2">
        <v>500</v>
      </c>
    </row>
    <row r="187" spans="8:13" ht="12.75">
      <c r="H187" s="5">
        <v>0</v>
      </c>
      <c r="I187" s="22">
        <v>0</v>
      </c>
      <c r="M187" s="2">
        <v>500</v>
      </c>
    </row>
    <row r="188" spans="8:13" ht="12.75">
      <c r="H188" s="5">
        <v>0</v>
      </c>
      <c r="I188" s="22">
        <v>0</v>
      </c>
      <c r="M188" s="2">
        <v>500</v>
      </c>
    </row>
    <row r="189" spans="8:13" ht="12.75">
      <c r="H189" s="5">
        <v>0</v>
      </c>
      <c r="I189" s="22">
        <v>0</v>
      </c>
      <c r="M189" s="2">
        <v>500</v>
      </c>
    </row>
    <row r="190" spans="1:13" s="90" customFormat="1" ht="12.75">
      <c r="A190" s="86"/>
      <c r="B190" s="184">
        <v>714950</v>
      </c>
      <c r="C190" s="86" t="s">
        <v>121</v>
      </c>
      <c r="D190" s="86"/>
      <c r="E190" s="86" t="s">
        <v>127</v>
      </c>
      <c r="F190" s="127"/>
      <c r="G190" s="88" t="s">
        <v>123</v>
      </c>
      <c r="H190" s="87"/>
      <c r="I190" s="89"/>
      <c r="M190" s="2">
        <v>525</v>
      </c>
    </row>
    <row r="191" spans="2:13" ht="12.75">
      <c r="B191" s="185"/>
      <c r="H191" s="5">
        <v>0</v>
      </c>
      <c r="I191" s="22">
        <v>0</v>
      </c>
      <c r="M191" s="2">
        <v>500</v>
      </c>
    </row>
    <row r="192" spans="1:13" s="120" customFormat="1" ht="12.75">
      <c r="A192" s="101"/>
      <c r="B192" s="187">
        <v>57000</v>
      </c>
      <c r="C192" s="101" t="s">
        <v>29</v>
      </c>
      <c r="D192" s="101"/>
      <c r="E192" s="101"/>
      <c r="F192" s="117"/>
      <c r="G192" s="104"/>
      <c r="H192" s="118">
        <v>0</v>
      </c>
      <c r="I192" s="119">
        <v>114</v>
      </c>
      <c r="J192" s="106"/>
      <c r="L192" s="106"/>
      <c r="M192" s="35">
        <v>500</v>
      </c>
    </row>
    <row r="193" spans="1:13" s="92" customFormat="1" ht="12.75">
      <c r="A193" s="12"/>
      <c r="B193" s="186"/>
      <c r="C193" s="12"/>
      <c r="D193" s="12"/>
      <c r="E193" s="12"/>
      <c r="F193" s="99"/>
      <c r="G193" s="30"/>
      <c r="H193" s="36">
        <v>0</v>
      </c>
      <c r="I193" s="78">
        <v>0</v>
      </c>
      <c r="J193" s="15"/>
      <c r="L193" s="15"/>
      <c r="M193" s="35">
        <v>500</v>
      </c>
    </row>
    <row r="194" spans="1:13" s="115" customFormat="1" ht="12.75">
      <c r="A194" s="11"/>
      <c r="B194" s="188">
        <v>17500</v>
      </c>
      <c r="C194" s="11" t="s">
        <v>129</v>
      </c>
      <c r="D194" s="11"/>
      <c r="E194" s="11"/>
      <c r="F194" s="96"/>
      <c r="G194" s="18"/>
      <c r="H194" s="94"/>
      <c r="I194" s="137">
        <v>0</v>
      </c>
      <c r="J194" s="84"/>
      <c r="L194" s="84"/>
      <c r="M194" s="85">
        <v>500</v>
      </c>
    </row>
    <row r="195" spans="1:13" s="92" customFormat="1" ht="12.75">
      <c r="A195" s="12"/>
      <c r="B195" s="186"/>
      <c r="C195" s="12"/>
      <c r="D195" s="12"/>
      <c r="E195" s="12"/>
      <c r="F195" s="99"/>
      <c r="G195" s="30"/>
      <c r="H195" s="36"/>
      <c r="I195" s="78">
        <v>0</v>
      </c>
      <c r="J195" s="15"/>
      <c r="L195" s="15"/>
      <c r="M195" s="35">
        <v>500</v>
      </c>
    </row>
    <row r="196" spans="1:13" s="120" customFormat="1" ht="12.75">
      <c r="A196" s="101"/>
      <c r="B196" s="187">
        <v>330450</v>
      </c>
      <c r="C196" s="101"/>
      <c r="D196" s="101"/>
      <c r="E196" s="101"/>
      <c r="F196" s="117"/>
      <c r="G196" s="117"/>
      <c r="H196" s="118">
        <v>0</v>
      </c>
      <c r="I196" s="119">
        <v>660.9</v>
      </c>
      <c r="J196" s="106"/>
      <c r="L196" s="106"/>
      <c r="M196" s="107">
        <v>500</v>
      </c>
    </row>
    <row r="197" spans="1:13" s="92" customFormat="1" ht="12.75">
      <c r="A197" s="12"/>
      <c r="B197" s="186"/>
      <c r="C197" s="12"/>
      <c r="D197" s="12"/>
      <c r="E197" s="32"/>
      <c r="F197" s="99"/>
      <c r="G197" s="30"/>
      <c r="H197" s="36">
        <v>0</v>
      </c>
      <c r="I197" s="78">
        <v>0</v>
      </c>
      <c r="J197" s="15"/>
      <c r="L197" s="15"/>
      <c r="M197" s="35">
        <v>500</v>
      </c>
    </row>
    <row r="198" spans="1:13" s="120" customFormat="1" ht="12.75">
      <c r="A198" s="103"/>
      <c r="B198" s="187">
        <v>89000</v>
      </c>
      <c r="C198" s="103"/>
      <c r="D198" s="103"/>
      <c r="E198" s="103" t="s">
        <v>49</v>
      </c>
      <c r="F198" s="117"/>
      <c r="G198" s="117"/>
      <c r="H198" s="118">
        <v>0</v>
      </c>
      <c r="I198" s="119">
        <v>178</v>
      </c>
      <c r="M198" s="121">
        <v>500</v>
      </c>
    </row>
    <row r="199" spans="1:13" s="92" customFormat="1" ht="12.75">
      <c r="A199" s="32"/>
      <c r="B199" s="186"/>
      <c r="C199" s="32"/>
      <c r="D199" s="32"/>
      <c r="E199" s="32"/>
      <c r="F199" s="99"/>
      <c r="G199" s="99"/>
      <c r="H199" s="36">
        <v>0</v>
      </c>
      <c r="I199" s="78">
        <v>0</v>
      </c>
      <c r="M199" s="142">
        <v>500</v>
      </c>
    </row>
    <row r="200" spans="1:13" s="120" customFormat="1" ht="12.75">
      <c r="A200" s="101"/>
      <c r="B200" s="187">
        <v>160000</v>
      </c>
      <c r="C200" s="101" t="s">
        <v>33</v>
      </c>
      <c r="D200" s="101"/>
      <c r="E200" s="101"/>
      <c r="F200" s="104"/>
      <c r="G200" s="104"/>
      <c r="H200" s="118">
        <v>0</v>
      </c>
      <c r="I200" s="119">
        <v>320</v>
      </c>
      <c r="J200" s="106"/>
      <c r="L200" s="106"/>
      <c r="M200" s="107">
        <v>500</v>
      </c>
    </row>
    <row r="201" spans="1:13" s="92" customFormat="1" ht="12.75">
      <c r="A201" s="12"/>
      <c r="B201" s="186"/>
      <c r="C201" s="12"/>
      <c r="D201" s="12"/>
      <c r="E201" s="12"/>
      <c r="F201" s="30"/>
      <c r="G201" s="30"/>
      <c r="H201" s="36">
        <v>0</v>
      </c>
      <c r="I201" s="78">
        <v>0</v>
      </c>
      <c r="J201" s="15"/>
      <c r="L201" s="15"/>
      <c r="M201" s="35">
        <v>500</v>
      </c>
    </row>
    <row r="202" spans="1:13" s="106" customFormat="1" ht="12.75">
      <c r="A202" s="101"/>
      <c r="B202" s="187">
        <v>61000</v>
      </c>
      <c r="C202" s="101" t="s">
        <v>34</v>
      </c>
      <c r="D202" s="101"/>
      <c r="E202" s="101"/>
      <c r="F202" s="104"/>
      <c r="G202" s="104"/>
      <c r="H202" s="118">
        <v>0</v>
      </c>
      <c r="I202" s="119">
        <v>122</v>
      </c>
      <c r="K202" s="120"/>
      <c r="M202" s="107">
        <v>500</v>
      </c>
    </row>
    <row r="203" spans="1:13" s="92" customFormat="1" ht="12.75">
      <c r="A203" s="12"/>
      <c r="B203" s="29"/>
      <c r="C203" s="12"/>
      <c r="D203" s="12"/>
      <c r="E203" s="12"/>
      <c r="F203" s="30"/>
      <c r="G203" s="30"/>
      <c r="H203" s="36">
        <v>0</v>
      </c>
      <c r="I203" s="78">
        <v>0</v>
      </c>
      <c r="J203" s="15"/>
      <c r="L203" s="15"/>
      <c r="M203" s="35">
        <v>500</v>
      </c>
    </row>
    <row r="204" spans="8:13" ht="12.75">
      <c r="H204" s="5">
        <v>0</v>
      </c>
      <c r="I204" s="22">
        <v>0</v>
      </c>
      <c r="M204" s="2">
        <v>500</v>
      </c>
    </row>
    <row r="205" spans="8:13" ht="12.75">
      <c r="H205" s="5">
        <v>0</v>
      </c>
      <c r="I205" s="22">
        <v>0</v>
      </c>
      <c r="M205" s="2">
        <v>500</v>
      </c>
    </row>
    <row r="206" spans="8:13" ht="12.75">
      <c r="H206" s="5">
        <v>0</v>
      </c>
      <c r="I206" s="22">
        <v>0</v>
      </c>
      <c r="M206" s="2">
        <v>500</v>
      </c>
    </row>
    <row r="207" spans="1:13" ht="12.75">
      <c r="A207" s="86"/>
      <c r="B207" s="87">
        <v>660170</v>
      </c>
      <c r="C207" s="86" t="s">
        <v>121</v>
      </c>
      <c r="D207" s="86"/>
      <c r="E207" s="86" t="s">
        <v>128</v>
      </c>
      <c r="F207" s="127"/>
      <c r="G207" s="97"/>
      <c r="H207" s="82"/>
      <c r="I207" s="83">
        <v>1257.4666666666667</v>
      </c>
      <c r="J207" s="90"/>
      <c r="K207" s="90"/>
      <c r="L207" s="90"/>
      <c r="M207" s="2">
        <v>525</v>
      </c>
    </row>
    <row r="208" spans="8:13" ht="12.75">
      <c r="H208" s="5">
        <v>0</v>
      </c>
      <c r="I208" s="22">
        <v>0</v>
      </c>
      <c r="M208" s="2">
        <v>500</v>
      </c>
    </row>
    <row r="209" spans="1:13" s="84" customFormat="1" ht="12.75">
      <c r="A209" s="11"/>
      <c r="B209" s="166">
        <v>82000</v>
      </c>
      <c r="C209" s="11" t="s">
        <v>0</v>
      </c>
      <c r="D209" s="11"/>
      <c r="E209" s="11"/>
      <c r="F209" s="18"/>
      <c r="G209" s="18"/>
      <c r="H209" s="82">
        <v>0</v>
      </c>
      <c r="I209" s="83">
        <v>164</v>
      </c>
      <c r="M209" s="2">
        <v>500</v>
      </c>
    </row>
    <row r="210" spans="2:13" ht="12.75">
      <c r="B210" s="165"/>
      <c r="H210" s="5">
        <v>0</v>
      </c>
      <c r="I210" s="22">
        <v>0</v>
      </c>
      <c r="M210" s="2">
        <v>500</v>
      </c>
    </row>
    <row r="211" spans="1:13" s="84" customFormat="1" ht="12.75">
      <c r="A211" s="11"/>
      <c r="B211" s="166">
        <v>18000</v>
      </c>
      <c r="C211" s="11"/>
      <c r="D211" s="11"/>
      <c r="E211" s="11" t="s">
        <v>49</v>
      </c>
      <c r="F211" s="18"/>
      <c r="G211" s="18"/>
      <c r="H211" s="82">
        <v>0</v>
      </c>
      <c r="I211" s="83">
        <v>36</v>
      </c>
      <c r="M211" s="2">
        <v>500</v>
      </c>
    </row>
    <row r="212" spans="8:13" ht="12.75">
      <c r="H212" s="5">
        <v>0</v>
      </c>
      <c r="I212" s="22">
        <v>0</v>
      </c>
      <c r="M212" s="2">
        <v>500</v>
      </c>
    </row>
    <row r="213" spans="1:13" ht="12.75">
      <c r="A213" s="95"/>
      <c r="B213" s="181">
        <v>560170</v>
      </c>
      <c r="C213" s="95" t="s">
        <v>115</v>
      </c>
      <c r="D213" s="95"/>
      <c r="E213" s="95"/>
      <c r="F213" s="129"/>
      <c r="G213" s="96"/>
      <c r="H213" s="82">
        <v>0</v>
      </c>
      <c r="I213" s="137">
        <v>1120.34</v>
      </c>
      <c r="J213" s="115"/>
      <c r="K213" s="115"/>
      <c r="L213" s="115"/>
      <c r="M213" s="2">
        <v>500</v>
      </c>
    </row>
    <row r="214" spans="2:13" ht="12.75">
      <c r="B214" s="7"/>
      <c r="H214" s="5">
        <v>0</v>
      </c>
      <c r="I214" s="22">
        <v>0</v>
      </c>
      <c r="M214" s="2">
        <v>500</v>
      </c>
    </row>
    <row r="215" spans="2:13" ht="12.75">
      <c r="B215" s="7"/>
      <c r="H215" s="5">
        <v>0</v>
      </c>
      <c r="I215" s="22">
        <v>0</v>
      </c>
      <c r="M215" s="2">
        <v>500</v>
      </c>
    </row>
    <row r="216" spans="1:13" s="84" customFormat="1" ht="12.75">
      <c r="A216" s="11"/>
      <c r="B216" s="181">
        <v>593000</v>
      </c>
      <c r="C216" s="11" t="s">
        <v>130</v>
      </c>
      <c r="D216" s="11"/>
      <c r="E216" s="11"/>
      <c r="F216" s="18"/>
      <c r="G216" s="18"/>
      <c r="H216" s="82">
        <v>0</v>
      </c>
      <c r="I216" s="83">
        <v>1186</v>
      </c>
      <c r="M216" s="2">
        <v>500</v>
      </c>
    </row>
    <row r="217" spans="8:13" ht="12.75">
      <c r="H217" s="5">
        <v>0</v>
      </c>
      <c r="I217" s="22">
        <v>0</v>
      </c>
      <c r="M217" s="2">
        <v>500</v>
      </c>
    </row>
    <row r="218" spans="1:13" s="84" customFormat="1" ht="12.75">
      <c r="A218" s="11"/>
      <c r="B218" s="179">
        <v>4000</v>
      </c>
      <c r="C218" s="11" t="s">
        <v>131</v>
      </c>
      <c r="D218" s="11"/>
      <c r="E218" s="11"/>
      <c r="F218" s="18"/>
      <c r="G218" s="18"/>
      <c r="H218" s="82">
        <v>0</v>
      </c>
      <c r="I218" s="83">
        <v>8</v>
      </c>
      <c r="M218" s="2">
        <v>500</v>
      </c>
    </row>
    <row r="219" spans="2:13" ht="12.75">
      <c r="B219" s="189"/>
      <c r="H219" s="5">
        <v>0</v>
      </c>
      <c r="I219" s="22">
        <v>0</v>
      </c>
      <c r="M219" s="2">
        <v>500</v>
      </c>
    </row>
    <row r="220" spans="1:13" s="84" customFormat="1" ht="12.75">
      <c r="A220" s="11"/>
      <c r="B220" s="190">
        <v>382000</v>
      </c>
      <c r="C220" s="95"/>
      <c r="D220" s="95"/>
      <c r="E220" s="95" t="s">
        <v>162</v>
      </c>
      <c r="F220" s="96"/>
      <c r="G220" s="96"/>
      <c r="H220" s="82"/>
      <c r="I220" s="83">
        <v>764</v>
      </c>
      <c r="K220" s="115"/>
      <c r="M220" s="2">
        <v>500</v>
      </c>
    </row>
    <row r="221" spans="2:13" ht="12.75">
      <c r="B221" s="122"/>
      <c r="C221" s="75"/>
      <c r="D221" s="75"/>
      <c r="E221" s="75"/>
      <c r="F221" s="98"/>
      <c r="G221" s="98"/>
      <c r="I221" s="22">
        <v>0</v>
      </c>
      <c r="K221" s="80"/>
      <c r="M221" s="2">
        <v>500</v>
      </c>
    </row>
    <row r="222" spans="2:13" ht="12.75">
      <c r="B222" s="122"/>
      <c r="C222" s="75"/>
      <c r="D222" s="75"/>
      <c r="E222" s="75"/>
      <c r="F222" s="98"/>
      <c r="G222" s="98"/>
      <c r="I222" s="22">
        <v>0</v>
      </c>
      <c r="K222" s="80"/>
      <c r="M222" s="2">
        <v>500</v>
      </c>
    </row>
    <row r="223" spans="2:13" ht="12.75">
      <c r="B223" s="122"/>
      <c r="C223" s="75"/>
      <c r="D223" s="75"/>
      <c r="E223" s="75"/>
      <c r="F223" s="98"/>
      <c r="G223" s="98"/>
      <c r="I223" s="22">
        <v>0</v>
      </c>
      <c r="K223" s="80"/>
      <c r="M223" s="2">
        <v>500</v>
      </c>
    </row>
    <row r="224" spans="4:13" ht="12.75">
      <c r="D224" s="12"/>
      <c r="H224" s="5">
        <v>0</v>
      </c>
      <c r="I224" s="22">
        <v>0</v>
      </c>
      <c r="M224" s="2">
        <v>500</v>
      </c>
    </row>
    <row r="225" spans="1:13" s="80" customFormat="1" ht="13.5" thickBot="1">
      <c r="A225" s="71"/>
      <c r="B225" s="191">
        <v>969200</v>
      </c>
      <c r="C225" s="71"/>
      <c r="D225" s="70" t="s">
        <v>18</v>
      </c>
      <c r="E225" s="138"/>
      <c r="F225" s="138"/>
      <c r="G225" s="72"/>
      <c r="H225" s="139"/>
      <c r="I225" s="140">
        <v>1938.4</v>
      </c>
      <c r="J225" s="131"/>
      <c r="K225" s="131"/>
      <c r="L225" s="131"/>
      <c r="M225" s="2">
        <v>500</v>
      </c>
    </row>
    <row r="226" spans="2:13" ht="12.75">
      <c r="B226" s="167"/>
      <c r="C226" s="32"/>
      <c r="D226" s="12"/>
      <c r="E226" s="32"/>
      <c r="G226" s="99"/>
      <c r="H226" s="5">
        <v>0</v>
      </c>
      <c r="I226" s="22">
        <v>0</v>
      </c>
      <c r="M226" s="2">
        <v>500</v>
      </c>
    </row>
    <row r="227" spans="2:13" ht="12.75">
      <c r="B227" s="167"/>
      <c r="C227" s="32"/>
      <c r="D227" s="12"/>
      <c r="E227" s="33"/>
      <c r="G227" s="34"/>
      <c r="H227" s="5">
        <v>0</v>
      </c>
      <c r="I227" s="22">
        <v>0</v>
      </c>
      <c r="M227" s="2">
        <v>500</v>
      </c>
    </row>
    <row r="228" spans="1:13" s="84" customFormat="1" ht="12.75">
      <c r="A228" s="11"/>
      <c r="B228" s="192">
        <v>155000</v>
      </c>
      <c r="C228" s="11" t="s">
        <v>29</v>
      </c>
      <c r="D228" s="11"/>
      <c r="E228" s="11"/>
      <c r="F228" s="18"/>
      <c r="G228" s="18"/>
      <c r="H228" s="82">
        <v>0</v>
      </c>
      <c r="I228" s="83">
        <v>310</v>
      </c>
      <c r="M228" s="85">
        <v>500</v>
      </c>
    </row>
    <row r="229" spans="2:13" ht="12.75">
      <c r="B229" s="168"/>
      <c r="D229" s="12"/>
      <c r="H229" s="5">
        <v>0</v>
      </c>
      <c r="I229" s="22">
        <v>0</v>
      </c>
      <c r="M229" s="2">
        <v>500</v>
      </c>
    </row>
    <row r="230" spans="1:13" s="84" customFormat="1" ht="12.75">
      <c r="A230" s="11"/>
      <c r="B230" s="192">
        <v>14200</v>
      </c>
      <c r="C230" s="11"/>
      <c r="D230" s="11"/>
      <c r="E230" s="11" t="s">
        <v>49</v>
      </c>
      <c r="F230" s="18"/>
      <c r="G230" s="18"/>
      <c r="H230" s="82">
        <v>0</v>
      </c>
      <c r="I230" s="83">
        <v>28.4</v>
      </c>
      <c r="M230" s="85">
        <v>500</v>
      </c>
    </row>
    <row r="231" spans="2:13" ht="12.75">
      <c r="B231" s="168"/>
      <c r="D231" s="12"/>
      <c r="H231" s="5">
        <v>0</v>
      </c>
      <c r="I231" s="22">
        <v>0</v>
      </c>
      <c r="M231" s="2">
        <v>500</v>
      </c>
    </row>
    <row r="232" spans="1:13" ht="12.75">
      <c r="A232" s="95"/>
      <c r="B232" s="192">
        <v>800000</v>
      </c>
      <c r="C232" s="95" t="s">
        <v>115</v>
      </c>
      <c r="D232" s="95"/>
      <c r="E232" s="128"/>
      <c r="F232" s="128"/>
      <c r="G232" s="128"/>
      <c r="H232" s="118">
        <v>0</v>
      </c>
      <c r="I232" s="137">
        <v>1523.8095238095239</v>
      </c>
      <c r="J232" s="115"/>
      <c r="K232" s="115"/>
      <c r="L232" s="115"/>
      <c r="M232" s="2">
        <v>525</v>
      </c>
    </row>
    <row r="233" spans="1:13" s="38" customFormat="1" ht="12.75">
      <c r="A233" s="37"/>
      <c r="B233" s="39"/>
      <c r="C233" s="40"/>
      <c r="D233" s="33"/>
      <c r="E233" s="37"/>
      <c r="F233" s="34"/>
      <c r="G233" s="34"/>
      <c r="H233" s="5">
        <v>0</v>
      </c>
      <c r="I233" s="22">
        <v>0</v>
      </c>
      <c r="M233" s="2">
        <v>500</v>
      </c>
    </row>
    <row r="234" spans="1:13" s="38" customFormat="1" ht="12.75">
      <c r="A234" s="37"/>
      <c r="B234" s="39"/>
      <c r="C234" s="40"/>
      <c r="D234" s="33"/>
      <c r="E234" s="37"/>
      <c r="F234" s="34"/>
      <c r="G234" s="34"/>
      <c r="H234" s="5">
        <v>0</v>
      </c>
      <c r="I234" s="22">
        <v>0</v>
      </c>
      <c r="M234" s="2">
        <v>500</v>
      </c>
    </row>
    <row r="235" spans="4:13" ht="12.75">
      <c r="D235" s="12"/>
      <c r="H235" s="5">
        <v>0</v>
      </c>
      <c r="I235" s="22">
        <v>0</v>
      </c>
      <c r="M235" s="2">
        <v>500</v>
      </c>
    </row>
    <row r="236" spans="4:13" ht="12.75">
      <c r="D236" s="12"/>
      <c r="H236" s="5">
        <v>0</v>
      </c>
      <c r="I236" s="22">
        <v>0</v>
      </c>
      <c r="M236" s="2">
        <v>500</v>
      </c>
    </row>
    <row r="237" spans="1:13" ht="13.5" thickBot="1">
      <c r="A237" s="71"/>
      <c r="B237" s="68">
        <v>4446312</v>
      </c>
      <c r="C237" s="71"/>
      <c r="D237" s="70" t="s">
        <v>21</v>
      </c>
      <c r="E237" s="138"/>
      <c r="F237" s="138"/>
      <c r="G237" s="72"/>
      <c r="H237" s="139"/>
      <c r="I237" s="140">
        <v>8469.165714285715</v>
      </c>
      <c r="J237" s="131"/>
      <c r="K237" s="131"/>
      <c r="L237" s="131"/>
      <c r="M237" s="2">
        <v>525</v>
      </c>
    </row>
    <row r="238" spans="4:13" ht="12.75">
      <c r="D238" s="12"/>
      <c r="H238" s="5">
        <v>0</v>
      </c>
      <c r="I238" s="22">
        <v>0</v>
      </c>
      <c r="M238" s="2">
        <v>500</v>
      </c>
    </row>
    <row r="239" spans="4:13" ht="12.75">
      <c r="D239" s="12"/>
      <c r="H239" s="5">
        <v>0</v>
      </c>
      <c r="I239" s="22">
        <v>0</v>
      </c>
      <c r="M239" s="2">
        <v>500</v>
      </c>
    </row>
    <row r="240" spans="1:13" s="84" customFormat="1" ht="12.75">
      <c r="A240" s="11"/>
      <c r="B240" s="192">
        <v>196500</v>
      </c>
      <c r="C240" s="11" t="s">
        <v>29</v>
      </c>
      <c r="D240" s="11"/>
      <c r="E240" s="11"/>
      <c r="F240" s="18"/>
      <c r="G240" s="18"/>
      <c r="H240" s="82">
        <v>0</v>
      </c>
      <c r="I240" s="83">
        <v>393</v>
      </c>
      <c r="M240" s="85">
        <v>500</v>
      </c>
    </row>
    <row r="241" spans="2:13" ht="12.75">
      <c r="B241" s="168"/>
      <c r="H241" s="5">
        <v>0</v>
      </c>
      <c r="I241" s="22">
        <v>0</v>
      </c>
      <c r="M241" s="2">
        <v>500</v>
      </c>
    </row>
    <row r="242" spans="1:13" s="84" customFormat="1" ht="12.75">
      <c r="A242" s="11"/>
      <c r="B242" s="192">
        <v>56150</v>
      </c>
      <c r="C242" s="11"/>
      <c r="D242" s="11"/>
      <c r="E242" s="11" t="s">
        <v>49</v>
      </c>
      <c r="F242" s="18"/>
      <c r="G242" s="18"/>
      <c r="H242" s="82">
        <v>0</v>
      </c>
      <c r="I242" s="83">
        <v>112.3</v>
      </c>
      <c r="M242" s="85">
        <v>500</v>
      </c>
    </row>
    <row r="243" spans="8:13" ht="12.75">
      <c r="H243" s="5">
        <v>0</v>
      </c>
      <c r="I243" s="22">
        <v>0</v>
      </c>
      <c r="M243" s="2">
        <v>500</v>
      </c>
    </row>
    <row r="244" spans="1:13" s="84" customFormat="1" ht="12.75">
      <c r="A244" s="11"/>
      <c r="B244" s="195">
        <v>1472305</v>
      </c>
      <c r="C244" s="95"/>
      <c r="D244" s="11"/>
      <c r="E244" s="11" t="s">
        <v>21</v>
      </c>
      <c r="F244" s="158"/>
      <c r="G244" s="18"/>
      <c r="H244" s="82">
        <v>0</v>
      </c>
      <c r="I244" s="83">
        <v>2944.61</v>
      </c>
      <c r="M244" s="85">
        <v>500</v>
      </c>
    </row>
    <row r="245" spans="2:13" ht="12.75">
      <c r="B245" s="193"/>
      <c r="C245" s="32"/>
      <c r="D245" s="12"/>
      <c r="F245" s="157"/>
      <c r="H245" s="5">
        <v>0</v>
      </c>
      <c r="I245" s="22">
        <v>0</v>
      </c>
      <c r="M245" s="2">
        <v>500</v>
      </c>
    </row>
    <row r="246" spans="1:13" ht="12.75">
      <c r="A246" s="11"/>
      <c r="B246" s="195">
        <v>37175</v>
      </c>
      <c r="C246" s="11" t="s">
        <v>132</v>
      </c>
      <c r="D246" s="11"/>
      <c r="E246" s="11"/>
      <c r="F246" s="18"/>
      <c r="G246" s="18"/>
      <c r="H246" s="82">
        <v>0</v>
      </c>
      <c r="I246" s="83">
        <v>74.35</v>
      </c>
      <c r="J246" s="84"/>
      <c r="K246" s="84"/>
      <c r="L246" s="84"/>
      <c r="M246" s="85">
        <v>500</v>
      </c>
    </row>
    <row r="247" spans="8:13" ht="12.75">
      <c r="H247" s="5">
        <v>0</v>
      </c>
      <c r="I247" s="22">
        <v>0</v>
      </c>
      <c r="M247" s="2">
        <v>500</v>
      </c>
    </row>
    <row r="248" spans="1:13" s="92" customFormat="1" ht="12.75">
      <c r="A248" s="95"/>
      <c r="B248" s="197">
        <v>12522</v>
      </c>
      <c r="C248" s="95" t="s">
        <v>133</v>
      </c>
      <c r="D248" s="95"/>
      <c r="E248" s="95"/>
      <c r="F248" s="128"/>
      <c r="G248" s="96"/>
      <c r="H248" s="94">
        <v>0</v>
      </c>
      <c r="I248" s="137">
        <v>23.85142857142857</v>
      </c>
      <c r="J248" s="115"/>
      <c r="K248" s="115"/>
      <c r="L248" s="115"/>
      <c r="M248" s="2">
        <v>525</v>
      </c>
    </row>
    <row r="249" spans="2:13" ht="12.75">
      <c r="B249" s="132"/>
      <c r="H249" s="5">
        <v>0</v>
      </c>
      <c r="I249" s="22">
        <v>0</v>
      </c>
      <c r="M249" s="2">
        <v>525</v>
      </c>
    </row>
    <row r="250" spans="1:13" ht="12.75">
      <c r="A250" s="11"/>
      <c r="B250" s="197">
        <v>1267960</v>
      </c>
      <c r="C250" s="11"/>
      <c r="D250" s="11"/>
      <c r="E250" s="11" t="s">
        <v>134</v>
      </c>
      <c r="F250" s="18"/>
      <c r="G250" s="18"/>
      <c r="H250" s="82">
        <v>0</v>
      </c>
      <c r="I250" s="83">
        <v>2415.1619047619047</v>
      </c>
      <c r="J250" s="84"/>
      <c r="K250" s="84"/>
      <c r="L250" s="84"/>
      <c r="M250" s="2">
        <v>525</v>
      </c>
    </row>
    <row r="251" spans="2:13" ht="12.75">
      <c r="B251" s="36"/>
      <c r="H251" s="5">
        <v>0</v>
      </c>
      <c r="I251" s="22">
        <v>0</v>
      </c>
      <c r="M251" s="2">
        <v>525</v>
      </c>
    </row>
    <row r="252" spans="1:13" ht="12.75">
      <c r="A252" s="95"/>
      <c r="B252" s="192">
        <v>1403700</v>
      </c>
      <c r="C252" s="95" t="s">
        <v>111</v>
      </c>
      <c r="D252" s="95"/>
      <c r="E252" s="95"/>
      <c r="F252" s="128"/>
      <c r="G252" s="96"/>
      <c r="H252" s="94">
        <v>0</v>
      </c>
      <c r="I252" s="137">
        <v>2673.714285714286</v>
      </c>
      <c r="J252" s="115"/>
      <c r="K252" s="115"/>
      <c r="L252" s="115"/>
      <c r="M252" s="2">
        <v>525</v>
      </c>
    </row>
    <row r="253" spans="2:13" ht="12.75">
      <c r="B253" s="36"/>
      <c r="H253" s="5">
        <v>0</v>
      </c>
      <c r="I253" s="22">
        <v>0</v>
      </c>
      <c r="M253" s="2">
        <v>525</v>
      </c>
    </row>
    <row r="254" spans="8:13" ht="12.75">
      <c r="H254" s="5">
        <v>0</v>
      </c>
      <c r="I254" s="22">
        <v>0</v>
      </c>
      <c r="M254" s="2">
        <v>525</v>
      </c>
    </row>
    <row r="255" spans="8:13" ht="12.75">
      <c r="H255" s="5">
        <v>0</v>
      </c>
      <c r="I255" s="22">
        <v>0</v>
      </c>
      <c r="M255" s="2">
        <v>525</v>
      </c>
    </row>
    <row r="256" spans="8:13" ht="12.75">
      <c r="H256" s="5">
        <v>0</v>
      </c>
      <c r="I256" s="22">
        <v>0</v>
      </c>
      <c r="M256" s="2">
        <v>500</v>
      </c>
    </row>
    <row r="257" spans="1:13" ht="13.5" thickBot="1">
      <c r="A257" s="71"/>
      <c r="B257" s="198">
        <v>525640</v>
      </c>
      <c r="C257" s="71"/>
      <c r="D257" s="70" t="s">
        <v>22</v>
      </c>
      <c r="E257" s="138"/>
      <c r="F257" s="138"/>
      <c r="G257" s="72"/>
      <c r="H257" s="139"/>
      <c r="I257" s="140">
        <v>1001.2190476190476</v>
      </c>
      <c r="J257" s="131"/>
      <c r="K257" s="131"/>
      <c r="L257" s="131"/>
      <c r="M257" s="2">
        <v>525</v>
      </c>
    </row>
    <row r="258" spans="2:13" ht="12.75">
      <c r="B258" s="132"/>
      <c r="H258" s="5">
        <v>0</v>
      </c>
      <c r="I258" s="22">
        <v>0</v>
      </c>
      <c r="M258" s="2">
        <v>500</v>
      </c>
    </row>
    <row r="259" spans="2:13" ht="12.75">
      <c r="B259" s="132"/>
      <c r="H259" s="5">
        <v>0</v>
      </c>
      <c r="I259" s="22">
        <v>0</v>
      </c>
      <c r="M259" s="2">
        <v>500</v>
      </c>
    </row>
    <row r="260" spans="1:13" s="84" customFormat="1" ht="12.75">
      <c r="A260" s="11"/>
      <c r="B260" s="197">
        <v>255640</v>
      </c>
      <c r="C260" s="11" t="s">
        <v>163</v>
      </c>
      <c r="D260" s="11"/>
      <c r="E260" s="11" t="s">
        <v>153</v>
      </c>
      <c r="F260" s="18"/>
      <c r="G260" s="18"/>
      <c r="H260" s="82">
        <v>0</v>
      </c>
      <c r="I260" s="83">
        <v>511.28</v>
      </c>
      <c r="M260" s="85">
        <v>500</v>
      </c>
    </row>
    <row r="261" spans="2:13" ht="12.75">
      <c r="B261" s="199"/>
      <c r="H261" s="5">
        <v>0</v>
      </c>
      <c r="I261" s="22">
        <v>0</v>
      </c>
      <c r="M261" s="2">
        <v>500</v>
      </c>
    </row>
    <row r="262" spans="1:13" s="106" customFormat="1" ht="12.75">
      <c r="A262" s="101"/>
      <c r="B262" s="200">
        <v>270000</v>
      </c>
      <c r="C262" s="101" t="s">
        <v>87</v>
      </c>
      <c r="D262" s="101"/>
      <c r="E262" s="101"/>
      <c r="F262" s="104"/>
      <c r="G262" s="104"/>
      <c r="H262" s="102">
        <v>0</v>
      </c>
      <c r="I262" s="105">
        <v>540</v>
      </c>
      <c r="M262" s="107">
        <v>500</v>
      </c>
    </row>
    <row r="263" spans="8:13" ht="12.75">
      <c r="H263" s="5" t="e">
        <v>#REF!</v>
      </c>
      <c r="I263" s="22">
        <v>0</v>
      </c>
      <c r="M263" s="2">
        <v>500</v>
      </c>
    </row>
    <row r="264" spans="8:13" ht="12.75">
      <c r="H264" s="5" t="e">
        <v>#REF!</v>
      </c>
      <c r="I264" s="22">
        <v>0</v>
      </c>
      <c r="M264" s="2">
        <v>500</v>
      </c>
    </row>
    <row r="265" spans="8:13" ht="12.75">
      <c r="H265" s="5" t="e">
        <v>#REF!</v>
      </c>
      <c r="I265" s="22">
        <v>0</v>
      </c>
      <c r="M265" s="2">
        <v>500</v>
      </c>
    </row>
    <row r="266" spans="1:13" s="203" customFormat="1" ht="13.5" thickBot="1">
      <c r="A266" s="58"/>
      <c r="B266" s="56">
        <v>19439087</v>
      </c>
      <c r="C266" s="70" t="s">
        <v>209</v>
      </c>
      <c r="D266" s="58"/>
      <c r="E266" s="55"/>
      <c r="F266" s="138"/>
      <c r="G266" s="201"/>
      <c r="H266" s="139"/>
      <c r="I266" s="140"/>
      <c r="J266" s="202"/>
      <c r="K266" s="63"/>
      <c r="L266" s="63"/>
      <c r="M266" s="2">
        <v>500</v>
      </c>
    </row>
    <row r="267" spans="1:13" s="203" customFormat="1" ht="12.75">
      <c r="A267" s="1"/>
      <c r="B267" s="31"/>
      <c r="C267" s="12"/>
      <c r="D267" s="12"/>
      <c r="E267" s="33"/>
      <c r="F267" s="76"/>
      <c r="G267" s="204"/>
      <c r="H267" s="5"/>
      <c r="I267" s="22"/>
      <c r="J267" s="22"/>
      <c r="K267" s="2">
        <v>510</v>
      </c>
      <c r="L267"/>
      <c r="M267" s="2">
        <v>500</v>
      </c>
    </row>
    <row r="268" spans="1:13" s="203" customFormat="1" ht="12.75">
      <c r="A268" s="12"/>
      <c r="B268" s="205" t="s">
        <v>166</v>
      </c>
      <c r="C268" s="206" t="s">
        <v>167</v>
      </c>
      <c r="D268" s="206"/>
      <c r="E268" s="206"/>
      <c r="F268" s="207"/>
      <c r="G268" s="208"/>
      <c r="H268" s="209"/>
      <c r="I268" s="210" t="s">
        <v>168</v>
      </c>
      <c r="J268" s="211"/>
      <c r="K268" s="2">
        <v>510</v>
      </c>
      <c r="L268"/>
      <c r="M268" s="2">
        <v>500</v>
      </c>
    </row>
    <row r="269" spans="1:13" s="84" customFormat="1" ht="12.75">
      <c r="A269" s="212"/>
      <c r="B269" s="213">
        <v>3707300</v>
      </c>
      <c r="C269" s="214" t="s">
        <v>169</v>
      </c>
      <c r="D269" s="214" t="s">
        <v>170</v>
      </c>
      <c r="E269" s="214" t="s">
        <v>208</v>
      </c>
      <c r="F269" s="207"/>
      <c r="G269" s="215"/>
      <c r="H269" s="209">
        <v>-3707300</v>
      </c>
      <c r="I269" s="210">
        <v>7414.6</v>
      </c>
      <c r="J269" s="211"/>
      <c r="K269" s="2">
        <v>500</v>
      </c>
      <c r="L269"/>
      <c r="M269" s="2">
        <v>500</v>
      </c>
    </row>
    <row r="270" spans="1:13" s="224" customFormat="1" ht="12.75">
      <c r="A270" s="216"/>
      <c r="B270" s="217">
        <v>76500</v>
      </c>
      <c r="C270" s="218" t="s">
        <v>171</v>
      </c>
      <c r="D270" s="218" t="s">
        <v>170</v>
      </c>
      <c r="E270" s="218" t="s">
        <v>208</v>
      </c>
      <c r="F270" s="219"/>
      <c r="G270" s="219"/>
      <c r="H270" s="220">
        <v>-3783800</v>
      </c>
      <c r="I270" s="221">
        <v>153</v>
      </c>
      <c r="J270" s="222"/>
      <c r="K270" s="2">
        <v>500</v>
      </c>
      <c r="L270" s="223"/>
      <c r="M270" s="2">
        <v>500</v>
      </c>
    </row>
    <row r="271" spans="1:13" s="231" customFormat="1" ht="12.75">
      <c r="A271" s="196"/>
      <c r="B271" s="225">
        <v>2466122</v>
      </c>
      <c r="C271" s="226" t="s">
        <v>172</v>
      </c>
      <c r="D271" s="226" t="s">
        <v>170</v>
      </c>
      <c r="E271" s="226" t="s">
        <v>208</v>
      </c>
      <c r="F271" s="227"/>
      <c r="G271" s="227"/>
      <c r="H271" s="228">
        <v>-6249922</v>
      </c>
      <c r="I271" s="229">
        <v>4932.244</v>
      </c>
      <c r="J271" s="230"/>
      <c r="K271" s="2">
        <v>500</v>
      </c>
      <c r="M271" s="2">
        <v>500</v>
      </c>
    </row>
    <row r="272" spans="1:13" s="238" customFormat="1" ht="12.75">
      <c r="A272" s="176"/>
      <c r="B272" s="232">
        <v>4669657.5</v>
      </c>
      <c r="C272" s="233" t="s">
        <v>173</v>
      </c>
      <c r="D272" s="233" t="s">
        <v>170</v>
      </c>
      <c r="E272" s="233" t="s">
        <v>208</v>
      </c>
      <c r="F272" s="234"/>
      <c r="G272" s="234"/>
      <c r="H272" s="235">
        <v>-10919579.5</v>
      </c>
      <c r="I272" s="236">
        <v>9339.315</v>
      </c>
      <c r="J272" s="237"/>
      <c r="K272" s="2">
        <v>500</v>
      </c>
      <c r="M272" s="2">
        <v>500</v>
      </c>
    </row>
    <row r="273" spans="1:13" s="244" customFormat="1" ht="12.75">
      <c r="A273" s="186"/>
      <c r="B273" s="239">
        <v>714950</v>
      </c>
      <c r="C273" s="240" t="s">
        <v>174</v>
      </c>
      <c r="D273" s="240" t="s">
        <v>170</v>
      </c>
      <c r="E273" s="240" t="s">
        <v>208</v>
      </c>
      <c r="F273" s="241"/>
      <c r="G273" s="241"/>
      <c r="H273" s="228">
        <v>-11634529.5</v>
      </c>
      <c r="I273" s="242">
        <v>1429.9</v>
      </c>
      <c r="J273" s="243"/>
      <c r="K273" s="2">
        <v>500</v>
      </c>
      <c r="M273" s="2">
        <v>500</v>
      </c>
    </row>
    <row r="274" spans="1:13" s="252" customFormat="1" ht="12.75">
      <c r="A274" s="245"/>
      <c r="B274" s="246">
        <v>281000</v>
      </c>
      <c r="C274" s="247" t="s">
        <v>175</v>
      </c>
      <c r="D274" s="247" t="s">
        <v>170</v>
      </c>
      <c r="E274" s="247" t="s">
        <v>208</v>
      </c>
      <c r="F274" s="248"/>
      <c r="G274" s="248"/>
      <c r="H274" s="249">
        <v>-11200579.5</v>
      </c>
      <c r="I274" s="250">
        <v>562</v>
      </c>
      <c r="J274" s="251"/>
      <c r="K274" s="2">
        <v>500</v>
      </c>
      <c r="M274" s="2">
        <v>500</v>
      </c>
    </row>
    <row r="275" spans="1:13" s="260" customFormat="1" ht="12.75">
      <c r="A275" s="253"/>
      <c r="B275" s="254">
        <v>1504500</v>
      </c>
      <c r="C275" s="255" t="s">
        <v>176</v>
      </c>
      <c r="D275" s="255" t="s">
        <v>170</v>
      </c>
      <c r="E275" s="255" t="s">
        <v>208</v>
      </c>
      <c r="F275" s="256"/>
      <c r="G275" s="256"/>
      <c r="H275" s="257">
        <v>-12424079.5</v>
      </c>
      <c r="I275" s="258">
        <v>3009</v>
      </c>
      <c r="J275" s="259"/>
      <c r="K275" s="2">
        <v>500</v>
      </c>
      <c r="M275" s="2">
        <v>500</v>
      </c>
    </row>
    <row r="276" spans="1:13" s="267" customFormat="1" ht="12.75">
      <c r="A276" s="171"/>
      <c r="B276" s="261">
        <v>6019057.5</v>
      </c>
      <c r="C276" s="262" t="s">
        <v>177</v>
      </c>
      <c r="D276" s="262" t="s">
        <v>170</v>
      </c>
      <c r="E276" s="262" t="s">
        <v>208</v>
      </c>
      <c r="F276" s="263"/>
      <c r="G276" s="263"/>
      <c r="H276" s="264">
        <v>-17653587</v>
      </c>
      <c r="I276" s="265">
        <v>12038.115</v>
      </c>
      <c r="J276" s="266"/>
      <c r="K276" s="2">
        <v>500</v>
      </c>
      <c r="M276" s="2">
        <v>500</v>
      </c>
    </row>
    <row r="277" spans="1:13" ht="12.75">
      <c r="A277" s="12"/>
      <c r="B277" s="47">
        <v>19439087</v>
      </c>
      <c r="C277" s="268" t="s">
        <v>178</v>
      </c>
      <c r="D277" s="269"/>
      <c r="E277" s="269"/>
      <c r="F277" s="207"/>
      <c r="G277" s="270"/>
      <c r="H277" s="264">
        <v>-30639666.5</v>
      </c>
      <c r="I277" s="265">
        <v>38878.174</v>
      </c>
      <c r="J277" s="271"/>
      <c r="K277" s="2">
        <v>500</v>
      </c>
      <c r="M277" s="2">
        <v>500</v>
      </c>
    </row>
    <row r="278" spans="1:13" ht="12.75">
      <c r="A278" s="12"/>
      <c r="B278" s="150"/>
      <c r="C278" s="272"/>
      <c r="D278" s="273"/>
      <c r="E278" s="273"/>
      <c r="F278" s="152"/>
      <c r="G278" s="274"/>
      <c r="H278" s="275"/>
      <c r="I278" s="211"/>
      <c r="J278" s="271"/>
      <c r="K278" s="35"/>
      <c r="M278" s="2">
        <v>500</v>
      </c>
    </row>
    <row r="279" spans="1:13" ht="12.75">
      <c r="A279" s="12"/>
      <c r="B279" s="150"/>
      <c r="C279" s="272"/>
      <c r="D279" s="273"/>
      <c r="E279" s="273"/>
      <c r="F279" s="152"/>
      <c r="G279" s="274"/>
      <c r="H279" s="275"/>
      <c r="I279" s="211"/>
      <c r="J279" s="271"/>
      <c r="K279" s="2"/>
      <c r="M279" s="2">
        <v>500</v>
      </c>
    </row>
    <row r="280" spans="2:13" ht="12.75">
      <c r="B280" s="36"/>
      <c r="F280" s="65"/>
      <c r="G280" s="65"/>
      <c r="H280" s="276"/>
      <c r="I280" s="211"/>
      <c r="K280" s="2"/>
      <c r="M280" s="2">
        <v>500</v>
      </c>
    </row>
    <row r="281" spans="8:13" ht="12.75">
      <c r="H281" s="5">
        <v>0</v>
      </c>
      <c r="I281" s="22">
        <v>0</v>
      </c>
      <c r="M281" s="2">
        <v>500</v>
      </c>
    </row>
    <row r="282" spans="1:13" s="282" customFormat="1" ht="12.75">
      <c r="A282" s="277"/>
      <c r="B282" s="168">
        <v>-45498577</v>
      </c>
      <c r="C282" s="278" t="s">
        <v>179</v>
      </c>
      <c r="D282" s="278" t="s">
        <v>180</v>
      </c>
      <c r="E282" s="277"/>
      <c r="F282" s="279"/>
      <c r="G282" s="279"/>
      <c r="H282" s="276">
        <v>45498577</v>
      </c>
      <c r="I282" s="280">
        <v>-90997.154</v>
      </c>
      <c r="J282" s="281"/>
      <c r="K282" s="2">
        <v>500</v>
      </c>
      <c r="M282" s="2">
        <v>500</v>
      </c>
    </row>
    <row r="283" spans="1:13" s="15" customFormat="1" ht="12.75">
      <c r="A283" s="12"/>
      <c r="B283" s="167">
        <v>2284420</v>
      </c>
      <c r="C283" s="277" t="s">
        <v>179</v>
      </c>
      <c r="D283" s="277" t="s">
        <v>181</v>
      </c>
      <c r="E283" s="283"/>
      <c r="F283" s="51"/>
      <c r="G283" s="284"/>
      <c r="H283" s="276">
        <v>43214157</v>
      </c>
      <c r="I283" s="280">
        <v>4568.84</v>
      </c>
      <c r="J283" s="53"/>
      <c r="K283" s="2">
        <v>500</v>
      </c>
      <c r="M283" s="2">
        <v>500</v>
      </c>
    </row>
    <row r="284" spans="1:13" s="15" customFormat="1" ht="12.75">
      <c r="A284" s="12"/>
      <c r="B284" s="167">
        <v>4054070</v>
      </c>
      <c r="C284" s="277" t="s">
        <v>179</v>
      </c>
      <c r="D284" s="277" t="s">
        <v>182</v>
      </c>
      <c r="E284" s="283"/>
      <c r="F284" s="51"/>
      <c r="G284" s="284"/>
      <c r="H284" s="276">
        <v>39160087</v>
      </c>
      <c r="I284" s="280">
        <v>8190.040404040404</v>
      </c>
      <c r="J284" s="53"/>
      <c r="K284" s="35">
        <v>495</v>
      </c>
      <c r="M284" s="35">
        <v>495</v>
      </c>
    </row>
    <row r="285" spans="1:13" s="15" customFormat="1" ht="12.75">
      <c r="A285" s="12"/>
      <c r="B285" s="167">
        <v>1909530</v>
      </c>
      <c r="C285" s="277" t="s">
        <v>179</v>
      </c>
      <c r="D285" s="277" t="s">
        <v>183</v>
      </c>
      <c r="E285" s="283"/>
      <c r="F285" s="51"/>
      <c r="G285" s="284"/>
      <c r="H285" s="276">
        <v>37250557</v>
      </c>
      <c r="I285" s="280">
        <v>3857.6363636363635</v>
      </c>
      <c r="J285" s="53"/>
      <c r="K285" s="35">
        <v>495</v>
      </c>
      <c r="M285" s="35">
        <v>495</v>
      </c>
    </row>
    <row r="286" spans="1:13" s="15" customFormat="1" ht="12.75">
      <c r="A286" s="12"/>
      <c r="B286" s="167">
        <v>1363300</v>
      </c>
      <c r="C286" s="277" t="s">
        <v>179</v>
      </c>
      <c r="D286" s="277" t="s">
        <v>184</v>
      </c>
      <c r="E286" s="283"/>
      <c r="F286" s="51"/>
      <c r="G286" s="284"/>
      <c r="H286" s="276">
        <v>35887257</v>
      </c>
      <c r="I286" s="280">
        <v>2726.6</v>
      </c>
      <c r="J286" s="53"/>
      <c r="K286" s="35">
        <v>500</v>
      </c>
      <c r="M286" s="35">
        <v>500</v>
      </c>
    </row>
    <row r="287" spans="1:13" s="15" customFormat="1" ht="12.75">
      <c r="A287" s="12"/>
      <c r="B287" s="167">
        <v>1926430</v>
      </c>
      <c r="C287" s="277" t="s">
        <v>179</v>
      </c>
      <c r="D287" s="277" t="s">
        <v>185</v>
      </c>
      <c r="E287" s="283"/>
      <c r="F287" s="51"/>
      <c r="G287" s="284"/>
      <c r="H287" s="276">
        <v>33960827</v>
      </c>
      <c r="I287" s="280">
        <v>3669.390476190476</v>
      </c>
      <c r="J287" s="53"/>
      <c r="K287" s="35">
        <v>525</v>
      </c>
      <c r="M287" s="35">
        <v>525</v>
      </c>
    </row>
    <row r="288" spans="1:13" s="15" customFormat="1" ht="12.75">
      <c r="A288" s="12"/>
      <c r="B288" s="167">
        <v>1221523</v>
      </c>
      <c r="C288" s="277" t="s">
        <v>179</v>
      </c>
      <c r="D288" s="277" t="s">
        <v>186</v>
      </c>
      <c r="E288" s="283"/>
      <c r="F288" s="51"/>
      <c r="G288" s="284"/>
      <c r="H288" s="276">
        <v>32739304</v>
      </c>
      <c r="I288" s="280">
        <v>2326.710476190476</v>
      </c>
      <c r="J288" s="53"/>
      <c r="K288" s="35">
        <v>525</v>
      </c>
      <c r="M288" s="35">
        <v>525</v>
      </c>
    </row>
    <row r="289" spans="1:13" s="15" customFormat="1" ht="12.75">
      <c r="A289" s="12"/>
      <c r="B289" s="167">
        <v>2894380</v>
      </c>
      <c r="C289" s="277" t="s">
        <v>179</v>
      </c>
      <c r="D289" s="277" t="s">
        <v>187</v>
      </c>
      <c r="E289" s="283"/>
      <c r="F289" s="51"/>
      <c r="G289" s="284"/>
      <c r="H289" s="276">
        <v>29844924</v>
      </c>
      <c r="I289" s="280">
        <v>5410.056074766355</v>
      </c>
      <c r="J289" s="53"/>
      <c r="K289" s="35">
        <v>535</v>
      </c>
      <c r="M289" s="35">
        <v>535</v>
      </c>
    </row>
    <row r="290" spans="1:13" s="15" customFormat="1" ht="12.75">
      <c r="A290" s="12"/>
      <c r="B290" s="167">
        <v>2659145</v>
      </c>
      <c r="C290" s="277" t="s">
        <v>179</v>
      </c>
      <c r="D290" s="277" t="s">
        <v>188</v>
      </c>
      <c r="E290" s="283"/>
      <c r="F290" s="51"/>
      <c r="G290" s="284"/>
      <c r="H290" s="276">
        <v>27185779</v>
      </c>
      <c r="I290" s="280">
        <v>5017.254716981132</v>
      </c>
      <c r="J290" s="53"/>
      <c r="K290" s="35">
        <v>530</v>
      </c>
      <c r="M290" s="35">
        <v>530</v>
      </c>
    </row>
    <row r="291" spans="1:13" s="15" customFormat="1" ht="12.75">
      <c r="A291" s="12"/>
      <c r="B291" s="167">
        <v>3014290</v>
      </c>
      <c r="C291" s="277" t="s">
        <v>179</v>
      </c>
      <c r="D291" s="277" t="s">
        <v>189</v>
      </c>
      <c r="E291" s="283"/>
      <c r="F291" s="51"/>
      <c r="G291" s="284"/>
      <c r="H291" s="276">
        <v>24171489</v>
      </c>
      <c r="I291" s="280">
        <v>5796.711538461538</v>
      </c>
      <c r="J291" s="53"/>
      <c r="K291" s="35">
        <v>505</v>
      </c>
      <c r="M291" s="35">
        <v>520</v>
      </c>
    </row>
    <row r="292" spans="1:13" s="15" customFormat="1" ht="12.75">
      <c r="A292" s="12"/>
      <c r="B292" s="167">
        <v>2674570</v>
      </c>
      <c r="C292" s="277" t="s">
        <v>179</v>
      </c>
      <c r="D292" s="277" t="s">
        <v>190</v>
      </c>
      <c r="E292" s="283"/>
      <c r="F292" s="51"/>
      <c r="G292" s="284"/>
      <c r="H292" s="276">
        <v>21496919</v>
      </c>
      <c r="I292" s="280">
        <v>5296.178217821782</v>
      </c>
      <c r="J292" s="53"/>
      <c r="K292" s="35">
        <v>505</v>
      </c>
      <c r="M292" s="35">
        <v>505</v>
      </c>
    </row>
    <row r="293" spans="1:13" s="15" customFormat="1" ht="12.75">
      <c r="A293" s="12"/>
      <c r="B293" s="167">
        <v>3707300</v>
      </c>
      <c r="C293" s="277" t="s">
        <v>179</v>
      </c>
      <c r="D293" s="277" t="s">
        <v>191</v>
      </c>
      <c r="E293" s="283"/>
      <c r="F293" s="51"/>
      <c r="G293" s="284"/>
      <c r="H293" s="276">
        <v>17789619</v>
      </c>
      <c r="I293" s="280">
        <v>7269.21568627451</v>
      </c>
      <c r="J293" s="53"/>
      <c r="K293" s="35">
        <v>510</v>
      </c>
      <c r="M293" s="35">
        <v>510</v>
      </c>
    </row>
    <row r="294" spans="1:13" s="15" customFormat="1" ht="12.75">
      <c r="A294" s="12"/>
      <c r="B294" s="167">
        <v>3707300</v>
      </c>
      <c r="C294" s="277" t="s">
        <v>179</v>
      </c>
      <c r="D294" s="277" t="s">
        <v>210</v>
      </c>
      <c r="E294" s="283"/>
      <c r="F294" s="51"/>
      <c r="G294" s="284"/>
      <c r="H294" s="276">
        <v>14082319</v>
      </c>
      <c r="I294" s="280">
        <v>7414.6</v>
      </c>
      <c r="J294" s="53"/>
      <c r="K294" s="35">
        <v>500</v>
      </c>
      <c r="M294" s="35">
        <v>500</v>
      </c>
    </row>
    <row r="295" spans="1:13" s="15" customFormat="1" ht="12.75">
      <c r="A295" s="11"/>
      <c r="B295" s="285">
        <v>-14082319</v>
      </c>
      <c r="C295" s="286" t="s">
        <v>179</v>
      </c>
      <c r="D295" s="286" t="s">
        <v>211</v>
      </c>
      <c r="E295" s="287"/>
      <c r="F295" s="128"/>
      <c r="G295" s="288"/>
      <c r="H295" s="289">
        <v>57296476</v>
      </c>
      <c r="I295" s="290">
        <v>-28164.638</v>
      </c>
      <c r="J295" s="291"/>
      <c r="K295" s="292">
        <v>500</v>
      </c>
      <c r="L295" s="292"/>
      <c r="M295" s="35">
        <v>500</v>
      </c>
    </row>
    <row r="296" spans="1:13" s="15" customFormat="1" ht="12.75">
      <c r="A296" s="12"/>
      <c r="B296" s="31"/>
      <c r="C296" s="293"/>
      <c r="D296" s="293"/>
      <c r="E296" s="293"/>
      <c r="F296" s="51"/>
      <c r="G296" s="294"/>
      <c r="H296" s="29"/>
      <c r="I296" s="53"/>
      <c r="J296" s="53"/>
      <c r="K296" s="35"/>
      <c r="M296" s="35"/>
    </row>
    <row r="297" spans="1:13" s="15" customFormat="1" ht="12.75">
      <c r="A297" s="12"/>
      <c r="B297" s="31"/>
      <c r="C297" s="293"/>
      <c r="D297" s="293"/>
      <c r="E297" s="293"/>
      <c r="F297" s="51"/>
      <c r="G297" s="294"/>
      <c r="H297" s="29"/>
      <c r="I297" s="53"/>
      <c r="J297" s="53"/>
      <c r="K297" s="35"/>
      <c r="M297" s="2"/>
    </row>
    <row r="298" spans="2:13" ht="12.75">
      <c r="B298" s="36"/>
      <c r="F298" s="76"/>
      <c r="G298" s="65"/>
      <c r="M298" s="2"/>
    </row>
    <row r="299" spans="1:13" s="300" customFormat="1" ht="12.75">
      <c r="A299" s="295"/>
      <c r="B299" s="296">
        <v>-19197023.1</v>
      </c>
      <c r="C299" s="295" t="s">
        <v>192</v>
      </c>
      <c r="D299" s="295" t="s">
        <v>180</v>
      </c>
      <c r="E299" s="295"/>
      <c r="F299" s="297"/>
      <c r="G299" s="297"/>
      <c r="H299" s="276">
        <v>19197023.1</v>
      </c>
      <c r="I299" s="280">
        <v>-38394.046200000004</v>
      </c>
      <c r="J299" s="298"/>
      <c r="K299" s="299">
        <v>500</v>
      </c>
      <c r="M299" s="299">
        <v>500</v>
      </c>
    </row>
    <row r="300" spans="1:13" s="300" customFormat="1" ht="12.75">
      <c r="A300" s="295"/>
      <c r="B300" s="296">
        <v>375535</v>
      </c>
      <c r="C300" s="295" t="s">
        <v>192</v>
      </c>
      <c r="D300" s="216" t="s">
        <v>193</v>
      </c>
      <c r="E300" s="295"/>
      <c r="F300" s="297"/>
      <c r="G300" s="297"/>
      <c r="H300" s="276">
        <v>18821488.1</v>
      </c>
      <c r="I300" s="280">
        <v>751.07</v>
      </c>
      <c r="J300" s="298"/>
      <c r="K300" s="299">
        <v>500</v>
      </c>
      <c r="M300" s="299">
        <v>500</v>
      </c>
    </row>
    <row r="301" spans="1:13" s="300" customFormat="1" ht="12.75">
      <c r="A301" s="295"/>
      <c r="B301" s="296">
        <v>518000</v>
      </c>
      <c r="C301" s="295" t="s">
        <v>192</v>
      </c>
      <c r="D301" s="216" t="s">
        <v>182</v>
      </c>
      <c r="E301" s="295"/>
      <c r="F301" s="297"/>
      <c r="G301" s="297"/>
      <c r="H301" s="276">
        <v>18303488.1</v>
      </c>
      <c r="I301" s="280">
        <v>1046.4646464646464</v>
      </c>
      <c r="J301" s="298"/>
      <c r="K301" s="299">
        <v>495</v>
      </c>
      <c r="M301" s="299">
        <v>495</v>
      </c>
    </row>
    <row r="302" spans="1:13" s="300" customFormat="1" ht="12.75">
      <c r="A302" s="295"/>
      <c r="B302" s="296">
        <v>199400</v>
      </c>
      <c r="C302" s="295" t="s">
        <v>192</v>
      </c>
      <c r="D302" s="216" t="s">
        <v>183</v>
      </c>
      <c r="E302" s="295"/>
      <c r="F302" s="297"/>
      <c r="G302" s="297"/>
      <c r="H302" s="276">
        <v>18104088.1</v>
      </c>
      <c r="I302" s="280">
        <v>402.82828282828285</v>
      </c>
      <c r="J302" s="298"/>
      <c r="K302" s="299">
        <v>495</v>
      </c>
      <c r="M302" s="299">
        <v>495</v>
      </c>
    </row>
    <row r="303" spans="1:13" s="300" customFormat="1" ht="12.75">
      <c r="A303" s="295"/>
      <c r="B303" s="296">
        <v>289600</v>
      </c>
      <c r="C303" s="295" t="s">
        <v>192</v>
      </c>
      <c r="D303" s="216" t="s">
        <v>184</v>
      </c>
      <c r="E303" s="295"/>
      <c r="F303" s="297"/>
      <c r="G303" s="297"/>
      <c r="H303" s="276">
        <v>17814488.1</v>
      </c>
      <c r="I303" s="280">
        <v>579.2</v>
      </c>
      <c r="J303" s="298"/>
      <c r="K303" s="299">
        <v>500</v>
      </c>
      <c r="M303" s="299">
        <v>500</v>
      </c>
    </row>
    <row r="304" spans="1:13" s="300" customFormat="1" ht="12.75">
      <c r="A304" s="295"/>
      <c r="B304" s="296">
        <v>115900</v>
      </c>
      <c r="C304" s="295" t="s">
        <v>192</v>
      </c>
      <c r="D304" s="216" t="s">
        <v>185</v>
      </c>
      <c r="E304" s="295"/>
      <c r="F304" s="297"/>
      <c r="G304" s="297"/>
      <c r="H304" s="276">
        <v>17698588.1</v>
      </c>
      <c r="I304" s="280">
        <v>220.76190476190476</v>
      </c>
      <c r="J304" s="298"/>
      <c r="K304" s="299">
        <v>525</v>
      </c>
      <c r="M304" s="299">
        <v>525</v>
      </c>
    </row>
    <row r="305" spans="1:13" s="300" customFormat="1" ht="12.75">
      <c r="A305" s="295"/>
      <c r="B305" s="296">
        <v>1189218</v>
      </c>
      <c r="C305" s="295" t="s">
        <v>192</v>
      </c>
      <c r="D305" s="216" t="s">
        <v>186</v>
      </c>
      <c r="E305" s="295"/>
      <c r="F305" s="297"/>
      <c r="G305" s="297"/>
      <c r="H305" s="276">
        <v>16509370.100000001</v>
      </c>
      <c r="I305" s="280">
        <v>2265.177142857143</v>
      </c>
      <c r="J305" s="298"/>
      <c r="K305" s="299">
        <v>525</v>
      </c>
      <c r="M305" s="299">
        <v>525</v>
      </c>
    </row>
    <row r="306" spans="1:13" s="300" customFormat="1" ht="12.75">
      <c r="A306" s="295"/>
      <c r="B306" s="296">
        <v>246374</v>
      </c>
      <c r="C306" s="295" t="s">
        <v>192</v>
      </c>
      <c r="D306" s="216" t="s">
        <v>187</v>
      </c>
      <c r="E306" s="295"/>
      <c r="F306" s="297"/>
      <c r="G306" s="297"/>
      <c r="H306" s="276">
        <v>16262996.100000001</v>
      </c>
      <c r="I306" s="280">
        <v>460.5121495327103</v>
      </c>
      <c r="J306" s="298"/>
      <c r="K306" s="299">
        <v>535</v>
      </c>
      <c r="M306" s="299">
        <v>535</v>
      </c>
    </row>
    <row r="307" spans="1:13" s="300" customFormat="1" ht="12.75">
      <c r="A307" s="295"/>
      <c r="B307" s="296">
        <v>511600</v>
      </c>
      <c r="C307" s="295" t="s">
        <v>192</v>
      </c>
      <c r="D307" s="216" t="s">
        <v>188</v>
      </c>
      <c r="E307" s="295"/>
      <c r="F307" s="297"/>
      <c r="G307" s="297"/>
      <c r="H307" s="276">
        <v>15751396.100000001</v>
      </c>
      <c r="I307" s="280">
        <v>965.2830188679245</v>
      </c>
      <c r="J307" s="298"/>
      <c r="K307" s="299">
        <v>530</v>
      </c>
      <c r="M307" s="299">
        <v>530</v>
      </c>
    </row>
    <row r="308" spans="1:13" s="300" customFormat="1" ht="12.75">
      <c r="A308" s="295"/>
      <c r="B308" s="296">
        <v>271002</v>
      </c>
      <c r="C308" s="295" t="s">
        <v>192</v>
      </c>
      <c r="D308" s="216" t="s">
        <v>189</v>
      </c>
      <c r="E308" s="295"/>
      <c r="F308" s="297"/>
      <c r="G308" s="297"/>
      <c r="H308" s="276">
        <v>15480394.100000001</v>
      </c>
      <c r="I308" s="280">
        <v>521.1576923076923</v>
      </c>
      <c r="J308" s="298"/>
      <c r="K308" s="299">
        <v>520</v>
      </c>
      <c r="M308" s="299">
        <v>520</v>
      </c>
    </row>
    <row r="309" spans="1:13" s="300" customFormat="1" ht="12.75">
      <c r="A309" s="295"/>
      <c r="B309" s="296">
        <v>604570</v>
      </c>
      <c r="C309" s="295" t="s">
        <v>192</v>
      </c>
      <c r="D309" s="216" t="s">
        <v>190</v>
      </c>
      <c r="E309" s="295"/>
      <c r="F309" s="297"/>
      <c r="G309" s="297"/>
      <c r="H309" s="276">
        <v>14875824.100000001</v>
      </c>
      <c r="I309" s="280">
        <v>1197.1683168316831</v>
      </c>
      <c r="J309" s="298"/>
      <c r="K309" s="299">
        <v>505</v>
      </c>
      <c r="M309" s="299">
        <v>505</v>
      </c>
    </row>
    <row r="310" spans="1:13" s="300" customFormat="1" ht="12.75">
      <c r="A310" s="295"/>
      <c r="B310" s="296">
        <v>1124200</v>
      </c>
      <c r="C310" s="295" t="s">
        <v>192</v>
      </c>
      <c r="D310" s="216" t="s">
        <v>191</v>
      </c>
      <c r="E310" s="295"/>
      <c r="F310" s="297"/>
      <c r="G310" s="297"/>
      <c r="H310" s="276">
        <v>14356194.100000001</v>
      </c>
      <c r="I310" s="280">
        <v>2204.3137254901962</v>
      </c>
      <c r="J310" s="298"/>
      <c r="K310" s="299">
        <v>510</v>
      </c>
      <c r="M310" s="299">
        <v>510</v>
      </c>
    </row>
    <row r="311" spans="1:13" s="300" customFormat="1" ht="12.75">
      <c r="A311" s="295"/>
      <c r="B311" s="296">
        <v>76500</v>
      </c>
      <c r="C311" s="295" t="s">
        <v>192</v>
      </c>
      <c r="D311" s="216" t="s">
        <v>210</v>
      </c>
      <c r="E311" s="295"/>
      <c r="F311" s="297"/>
      <c r="G311" s="297"/>
      <c r="H311" s="276">
        <v>14799324.100000001</v>
      </c>
      <c r="I311" s="280">
        <v>153</v>
      </c>
      <c r="J311" s="298"/>
      <c r="K311" s="299">
        <v>500</v>
      </c>
      <c r="M311" s="299">
        <v>500</v>
      </c>
    </row>
    <row r="312" spans="1:13" s="300" customFormat="1" ht="12.75">
      <c r="A312" s="301"/>
      <c r="B312" s="302">
        <v>-13675124.100000001</v>
      </c>
      <c r="C312" s="301" t="s">
        <v>192</v>
      </c>
      <c r="D312" s="301" t="s">
        <v>211</v>
      </c>
      <c r="E312" s="301"/>
      <c r="F312" s="303"/>
      <c r="G312" s="303"/>
      <c r="H312" s="289">
        <v>32496612.200000003</v>
      </c>
      <c r="I312" s="290">
        <v>-27350.2482</v>
      </c>
      <c r="J312" s="290"/>
      <c r="K312" s="304">
        <v>500</v>
      </c>
      <c r="L312" s="304"/>
      <c r="M312" s="304">
        <v>500</v>
      </c>
    </row>
    <row r="313" spans="2:13" ht="12.75">
      <c r="B313" s="36"/>
      <c r="F313" s="76"/>
      <c r="G313" s="65"/>
      <c r="M313" s="2"/>
    </row>
    <row r="314" spans="2:13" ht="12.75">
      <c r="B314" s="36"/>
      <c r="F314" s="76"/>
      <c r="G314" s="65"/>
      <c r="M314" s="2"/>
    </row>
    <row r="315" spans="1:13" s="300" customFormat="1" ht="12.75" hidden="1">
      <c r="A315" s="295"/>
      <c r="B315" s="296"/>
      <c r="C315" s="295"/>
      <c r="D315" s="295"/>
      <c r="E315" s="295"/>
      <c r="F315" s="297"/>
      <c r="G315" s="297"/>
      <c r="H315" s="296"/>
      <c r="I315" s="280"/>
      <c r="K315" s="35"/>
      <c r="L315" s="15"/>
      <c r="M315" s="2"/>
    </row>
    <row r="316" spans="1:13" s="300" customFormat="1" ht="12.75" hidden="1">
      <c r="A316" s="295"/>
      <c r="B316" s="296"/>
      <c r="C316" s="295"/>
      <c r="D316" s="295"/>
      <c r="E316" s="295"/>
      <c r="F316" s="297"/>
      <c r="G316" s="297"/>
      <c r="H316" s="296"/>
      <c r="I316" s="280"/>
      <c r="K316" s="35"/>
      <c r="L316" s="15"/>
      <c r="M316" s="2"/>
    </row>
    <row r="317" spans="1:13" ht="12.75" hidden="1">
      <c r="A317" s="12"/>
      <c r="B317" s="7"/>
      <c r="F317" s="65"/>
      <c r="G317" s="65"/>
      <c r="H317" s="296"/>
      <c r="I317" s="22" t="e">
        <v>#DIV/0!</v>
      </c>
      <c r="M317" s="2"/>
    </row>
    <row r="318" spans="1:13" ht="12.75" hidden="1">
      <c r="A318" s="12"/>
      <c r="B318" s="7"/>
      <c r="F318" s="65"/>
      <c r="G318" s="65"/>
      <c r="H318" s="296"/>
      <c r="I318" s="22" t="e">
        <v>#DIV/0!</v>
      </c>
      <c r="M318" s="2"/>
    </row>
    <row r="319" spans="1:13" ht="12.75" hidden="1">
      <c r="A319" s="12"/>
      <c r="B319" s="7"/>
      <c r="F319" s="65"/>
      <c r="G319" s="65"/>
      <c r="H319" s="5">
        <v>0</v>
      </c>
      <c r="I319" s="22" t="e">
        <v>#DIV/0!</v>
      </c>
      <c r="M319" s="2"/>
    </row>
    <row r="320" spans="1:13" ht="12.75" hidden="1">
      <c r="A320" s="12"/>
      <c r="B320" s="7"/>
      <c r="F320" s="65"/>
      <c r="G320" s="65"/>
      <c r="H320" s="5">
        <v>0</v>
      </c>
      <c r="I320" s="22" t="e">
        <v>#DIV/0!</v>
      </c>
      <c r="M320" s="2"/>
    </row>
    <row r="321" spans="1:13" ht="12.75" hidden="1">
      <c r="A321" s="12"/>
      <c r="B321" s="7"/>
      <c r="F321" s="65"/>
      <c r="G321" s="65"/>
      <c r="H321" s="5">
        <v>0</v>
      </c>
      <c r="I321" s="22" t="e">
        <v>#DIV/0!</v>
      </c>
      <c r="M321" s="2"/>
    </row>
    <row r="322" spans="1:13" ht="12.75" hidden="1">
      <c r="A322" s="12"/>
      <c r="B322" s="7"/>
      <c r="F322" s="65"/>
      <c r="G322" s="65"/>
      <c r="H322" s="5">
        <v>0</v>
      </c>
      <c r="I322" s="22" t="e">
        <v>#DIV/0!</v>
      </c>
      <c r="M322" s="2"/>
    </row>
    <row r="323" spans="1:13" ht="12.75" hidden="1">
      <c r="A323" s="12"/>
      <c r="B323" s="7"/>
      <c r="F323" s="65"/>
      <c r="G323" s="65"/>
      <c r="H323" s="5">
        <v>0</v>
      </c>
      <c r="I323" s="22" t="e">
        <v>#DIV/0!</v>
      </c>
      <c r="M323" s="2"/>
    </row>
    <row r="324" spans="1:13" ht="12.75" hidden="1">
      <c r="A324" s="12"/>
      <c r="B324" s="7"/>
      <c r="F324" s="65"/>
      <c r="G324" s="65"/>
      <c r="H324" s="5">
        <v>0</v>
      </c>
      <c r="I324" s="22" t="e">
        <v>#DIV/0!</v>
      </c>
      <c r="M324" s="2"/>
    </row>
    <row r="325" spans="1:13" ht="12.75" hidden="1">
      <c r="A325" s="12"/>
      <c r="B325" s="7"/>
      <c r="F325" s="65"/>
      <c r="G325" s="65"/>
      <c r="H325" s="5">
        <v>0</v>
      </c>
      <c r="I325" s="22" t="e">
        <v>#DIV/0!</v>
      </c>
      <c r="M325" s="2"/>
    </row>
    <row r="326" spans="1:13" ht="12.75" hidden="1">
      <c r="A326" s="12"/>
      <c r="B326" s="7"/>
      <c r="F326" s="65"/>
      <c r="G326" s="65"/>
      <c r="H326" s="5">
        <v>0</v>
      </c>
      <c r="I326" s="22" t="e">
        <v>#DIV/0!</v>
      </c>
      <c r="M326" s="2"/>
    </row>
    <row r="327" spans="1:13" ht="12.75" hidden="1">
      <c r="A327" s="12"/>
      <c r="B327" s="7"/>
      <c r="F327" s="65"/>
      <c r="G327" s="65"/>
      <c r="H327" s="5">
        <v>0</v>
      </c>
      <c r="I327" s="22" t="e">
        <v>#DIV/0!</v>
      </c>
      <c r="M327" s="2"/>
    </row>
    <row r="328" spans="1:13" ht="12.75" hidden="1">
      <c r="A328" s="12"/>
      <c r="B328" s="7"/>
      <c r="F328" s="65"/>
      <c r="G328" s="65"/>
      <c r="H328" s="5">
        <v>0</v>
      </c>
      <c r="I328" s="22" t="e">
        <v>#DIV/0!</v>
      </c>
      <c r="M328" s="2"/>
    </row>
    <row r="329" spans="1:13" ht="12.75" hidden="1">
      <c r="A329" s="12"/>
      <c r="B329" s="7"/>
      <c r="F329" s="65"/>
      <c r="G329" s="65"/>
      <c r="H329" s="5">
        <v>0</v>
      </c>
      <c r="I329" s="22" t="e">
        <v>#DIV/0!</v>
      </c>
      <c r="M329" s="2"/>
    </row>
    <row r="330" spans="1:13" ht="12.75" hidden="1">
      <c r="A330" s="12"/>
      <c r="B330" s="7"/>
      <c r="F330" s="65"/>
      <c r="G330" s="65"/>
      <c r="H330" s="5">
        <v>0</v>
      </c>
      <c r="I330" s="22" t="e">
        <v>#DIV/0!</v>
      </c>
      <c r="M330" s="2"/>
    </row>
    <row r="331" spans="1:13" ht="12.75" hidden="1">
      <c r="A331" s="12"/>
      <c r="F331" s="65"/>
      <c r="G331" s="65"/>
      <c r="H331" s="5">
        <v>0</v>
      </c>
      <c r="I331" s="22" t="e">
        <v>#DIV/0!</v>
      </c>
      <c r="M331" s="2"/>
    </row>
    <row r="332" spans="1:13" ht="12.75" hidden="1">
      <c r="A332" s="12"/>
      <c r="B332" s="6"/>
      <c r="F332" s="65"/>
      <c r="G332" s="65"/>
      <c r="H332" s="5">
        <v>0</v>
      </c>
      <c r="I332" s="22" t="e">
        <v>#DIV/0!</v>
      </c>
      <c r="M332" s="2"/>
    </row>
    <row r="333" spans="1:13" ht="12.75" hidden="1">
      <c r="A333" s="12"/>
      <c r="F333" s="65"/>
      <c r="G333" s="65"/>
      <c r="H333" s="5">
        <v>0</v>
      </c>
      <c r="I333" s="22" t="e">
        <v>#DIV/0!</v>
      </c>
      <c r="M333" s="2"/>
    </row>
    <row r="334" spans="1:13" ht="12.75" hidden="1">
      <c r="A334" s="12"/>
      <c r="F334" s="65"/>
      <c r="G334" s="65"/>
      <c r="H334" s="5">
        <v>0</v>
      </c>
      <c r="I334" s="22" t="e">
        <v>#DIV/0!</v>
      </c>
      <c r="M334" s="2"/>
    </row>
    <row r="335" spans="1:13" ht="12.75" hidden="1">
      <c r="A335" s="12"/>
      <c r="F335" s="65"/>
      <c r="G335" s="65"/>
      <c r="H335" s="5">
        <v>0</v>
      </c>
      <c r="I335" s="22" t="e">
        <v>#DIV/0!</v>
      </c>
      <c r="M335" s="2"/>
    </row>
    <row r="336" spans="1:13" ht="12.75" hidden="1">
      <c r="A336" s="12"/>
      <c r="F336" s="65"/>
      <c r="G336" s="65"/>
      <c r="H336" s="5">
        <v>0</v>
      </c>
      <c r="I336" s="22" t="e">
        <v>#DIV/0!</v>
      </c>
      <c r="M336" s="2"/>
    </row>
    <row r="337" spans="1:13" ht="12.75" hidden="1">
      <c r="A337" s="12"/>
      <c r="F337" s="65"/>
      <c r="G337" s="65"/>
      <c r="H337" s="5">
        <v>0</v>
      </c>
      <c r="I337" s="22" t="e">
        <v>#DIV/0!</v>
      </c>
      <c r="M337" s="2"/>
    </row>
    <row r="338" spans="1:13" ht="12.75" hidden="1">
      <c r="A338" s="12"/>
      <c r="F338" s="65"/>
      <c r="G338" s="65"/>
      <c r="H338" s="5">
        <v>0</v>
      </c>
      <c r="I338" s="22" t="e">
        <v>#DIV/0!</v>
      </c>
      <c r="M338" s="2"/>
    </row>
    <row r="339" spans="1:13" ht="12.75" hidden="1">
      <c r="A339" s="12"/>
      <c r="F339" s="65"/>
      <c r="G339" s="65"/>
      <c r="H339" s="5">
        <v>0</v>
      </c>
      <c r="I339" s="22" t="e">
        <v>#DIV/0!</v>
      </c>
      <c r="M339" s="2"/>
    </row>
    <row r="340" spans="1:13" ht="12.75" hidden="1">
      <c r="A340" s="12"/>
      <c r="F340" s="65"/>
      <c r="G340" s="65"/>
      <c r="H340" s="5">
        <v>0</v>
      </c>
      <c r="I340" s="22" t="e">
        <v>#DIV/0!</v>
      </c>
      <c r="M340" s="2"/>
    </row>
    <row r="341" spans="1:13" ht="12.75" hidden="1">
      <c r="A341" s="12"/>
      <c r="F341" s="65"/>
      <c r="G341" s="65"/>
      <c r="H341" s="5">
        <v>0</v>
      </c>
      <c r="I341" s="22" t="e">
        <v>#DIV/0!</v>
      </c>
      <c r="M341" s="2"/>
    </row>
    <row r="342" spans="1:13" ht="12.75" hidden="1">
      <c r="A342" s="12"/>
      <c r="F342" s="65"/>
      <c r="G342" s="65"/>
      <c r="H342" s="5">
        <v>0</v>
      </c>
      <c r="I342" s="22" t="e">
        <v>#DIV/0!</v>
      </c>
      <c r="M342" s="2"/>
    </row>
    <row r="343" spans="1:13" ht="12.75" hidden="1">
      <c r="A343" s="12"/>
      <c r="F343" s="65"/>
      <c r="G343" s="65"/>
      <c r="H343" s="5">
        <v>0</v>
      </c>
      <c r="I343" s="22" t="e">
        <v>#DIV/0!</v>
      </c>
      <c r="M343" s="2"/>
    </row>
    <row r="344" spans="1:13" ht="12.75" hidden="1">
      <c r="A344" s="12"/>
      <c r="F344" s="65"/>
      <c r="G344" s="65"/>
      <c r="H344" s="5">
        <v>0</v>
      </c>
      <c r="I344" s="22" t="e">
        <v>#DIV/0!</v>
      </c>
      <c r="M344" s="2"/>
    </row>
    <row r="345" spans="1:13" ht="12.75" hidden="1">
      <c r="A345" s="12"/>
      <c r="F345" s="65"/>
      <c r="G345" s="65"/>
      <c r="H345" s="5">
        <v>0</v>
      </c>
      <c r="I345" s="22" t="e">
        <v>#DIV/0!</v>
      </c>
      <c r="M345" s="2"/>
    </row>
    <row r="346" spans="1:13" ht="12.75" hidden="1">
      <c r="A346" s="12"/>
      <c r="F346" s="65"/>
      <c r="G346" s="65"/>
      <c r="H346" s="5">
        <v>0</v>
      </c>
      <c r="I346" s="22" t="e">
        <v>#DIV/0!</v>
      </c>
      <c r="M346" s="2"/>
    </row>
    <row r="347" spans="1:13" ht="12.75" hidden="1">
      <c r="A347" s="12"/>
      <c r="F347" s="65"/>
      <c r="G347" s="65"/>
      <c r="H347" s="5">
        <v>0</v>
      </c>
      <c r="I347" s="22" t="e">
        <v>#DIV/0!</v>
      </c>
      <c r="M347" s="2"/>
    </row>
    <row r="348" spans="1:13" ht="12.75" hidden="1">
      <c r="A348" s="12"/>
      <c r="F348" s="65"/>
      <c r="G348" s="65"/>
      <c r="H348" s="5">
        <v>0</v>
      </c>
      <c r="I348" s="22" t="e">
        <v>#DIV/0!</v>
      </c>
      <c r="M348" s="2"/>
    </row>
    <row r="349" spans="1:13" ht="12.75" hidden="1">
      <c r="A349" s="12"/>
      <c r="F349" s="65"/>
      <c r="G349" s="65"/>
      <c r="H349" s="5">
        <v>0</v>
      </c>
      <c r="I349" s="22" t="e">
        <v>#DIV/0!</v>
      </c>
      <c r="M349" s="2"/>
    </row>
    <row r="350" spans="1:13" ht="12.75" hidden="1">
      <c r="A350" s="12"/>
      <c r="F350" s="65"/>
      <c r="G350" s="65"/>
      <c r="H350" s="5">
        <v>0</v>
      </c>
      <c r="I350" s="22" t="e">
        <v>#DIV/0!</v>
      </c>
      <c r="M350" s="2"/>
    </row>
    <row r="351" spans="1:13" ht="12.75" hidden="1">
      <c r="A351" s="12"/>
      <c r="F351" s="65"/>
      <c r="G351" s="65"/>
      <c r="H351" s="5">
        <v>0</v>
      </c>
      <c r="I351" s="22" t="e">
        <v>#DIV/0!</v>
      </c>
      <c r="M351" s="2"/>
    </row>
    <row r="352" spans="1:13" ht="12.75" hidden="1">
      <c r="A352" s="12"/>
      <c r="F352" s="65"/>
      <c r="G352" s="65"/>
      <c r="H352" s="5">
        <v>0</v>
      </c>
      <c r="I352" s="22" t="e">
        <v>#DIV/0!</v>
      </c>
      <c r="M352" s="2"/>
    </row>
    <row r="353" spans="1:13" ht="12.75" hidden="1">
      <c r="A353" s="12"/>
      <c r="F353" s="65"/>
      <c r="G353" s="65"/>
      <c r="H353" s="5">
        <v>0</v>
      </c>
      <c r="I353" s="22" t="e">
        <v>#DIV/0!</v>
      </c>
      <c r="M353" s="2"/>
    </row>
    <row r="354" spans="1:13" ht="12.75" hidden="1">
      <c r="A354" s="12"/>
      <c r="F354" s="65"/>
      <c r="G354" s="65"/>
      <c r="H354" s="5">
        <v>0</v>
      </c>
      <c r="I354" s="22" t="e">
        <v>#DIV/0!</v>
      </c>
      <c r="M354" s="2"/>
    </row>
    <row r="355" spans="1:13" ht="12.75" hidden="1">
      <c r="A355" s="12"/>
      <c r="F355" s="65"/>
      <c r="G355" s="65"/>
      <c r="H355" s="5">
        <v>0</v>
      </c>
      <c r="I355" s="22" t="e">
        <v>#DIV/0!</v>
      </c>
      <c r="M355" s="2"/>
    </row>
    <row r="356" spans="1:13" ht="12.75" hidden="1">
      <c r="A356" s="12"/>
      <c r="F356" s="65"/>
      <c r="G356" s="65"/>
      <c r="H356" s="5">
        <v>0</v>
      </c>
      <c r="I356" s="22" t="e">
        <v>#DIV/0!</v>
      </c>
      <c r="M356" s="2"/>
    </row>
    <row r="357" spans="1:13" ht="12.75" hidden="1">
      <c r="A357" s="12"/>
      <c r="F357" s="65"/>
      <c r="G357" s="65"/>
      <c r="H357" s="5">
        <v>0</v>
      </c>
      <c r="I357" s="22" t="e">
        <v>#DIV/0!</v>
      </c>
      <c r="M357" s="2"/>
    </row>
    <row r="358" spans="1:13" ht="12.75" hidden="1">
      <c r="A358" s="12"/>
      <c r="F358" s="65"/>
      <c r="G358" s="65"/>
      <c r="H358" s="5">
        <v>0</v>
      </c>
      <c r="I358" s="22" t="e">
        <v>#DIV/0!</v>
      </c>
      <c r="M358" s="2"/>
    </row>
    <row r="359" spans="1:13" ht="12.75" hidden="1">
      <c r="A359" s="12"/>
      <c r="F359" s="65"/>
      <c r="G359" s="65"/>
      <c r="H359" s="5">
        <v>0</v>
      </c>
      <c r="I359" s="22" t="e">
        <v>#DIV/0!</v>
      </c>
      <c r="M359" s="2"/>
    </row>
    <row r="360" spans="1:13" ht="12.75" hidden="1">
      <c r="A360" s="12"/>
      <c r="F360" s="65"/>
      <c r="G360" s="65"/>
      <c r="H360" s="5">
        <v>0</v>
      </c>
      <c r="I360" s="22" t="e">
        <v>#DIV/0!</v>
      </c>
      <c r="M360" s="2"/>
    </row>
    <row r="361" spans="1:13" ht="12.75" hidden="1">
      <c r="A361" s="12"/>
      <c r="F361" s="65"/>
      <c r="G361" s="65"/>
      <c r="H361" s="5">
        <v>0</v>
      </c>
      <c r="I361" s="22" t="e">
        <v>#DIV/0!</v>
      </c>
      <c r="M361" s="2"/>
    </row>
    <row r="362" spans="1:13" ht="12.75" hidden="1">
      <c r="A362" s="12"/>
      <c r="F362" s="65"/>
      <c r="G362" s="65"/>
      <c r="H362" s="5">
        <v>0</v>
      </c>
      <c r="I362" s="22" t="e">
        <v>#DIV/0!</v>
      </c>
      <c r="M362" s="2"/>
    </row>
    <row r="363" spans="1:13" ht="12.75" hidden="1">
      <c r="A363" s="12"/>
      <c r="F363" s="65"/>
      <c r="G363" s="65"/>
      <c r="H363" s="5">
        <v>0</v>
      </c>
      <c r="I363" s="22" t="e">
        <v>#DIV/0!</v>
      </c>
      <c r="M363" s="2"/>
    </row>
    <row r="364" spans="1:13" ht="12.75" hidden="1">
      <c r="A364" s="12"/>
      <c r="F364" s="65"/>
      <c r="G364" s="65"/>
      <c r="H364" s="5">
        <v>0</v>
      </c>
      <c r="I364" s="22" t="e">
        <v>#DIV/0!</v>
      </c>
      <c r="M364" s="2"/>
    </row>
    <row r="365" spans="1:13" ht="12.75" hidden="1">
      <c r="A365" s="12"/>
      <c r="F365" s="65"/>
      <c r="G365" s="65"/>
      <c r="H365" s="5">
        <v>0</v>
      </c>
      <c r="I365" s="22" t="e">
        <v>#DIV/0!</v>
      </c>
      <c r="M365" s="2"/>
    </row>
    <row r="366" spans="1:13" ht="12.75" hidden="1">
      <c r="A366" s="12"/>
      <c r="F366" s="65"/>
      <c r="G366" s="65"/>
      <c r="H366" s="5">
        <v>0</v>
      </c>
      <c r="I366" s="22" t="e">
        <v>#DIV/0!</v>
      </c>
      <c r="M366" s="2"/>
    </row>
    <row r="367" spans="1:13" ht="12.75" hidden="1">
      <c r="A367" s="12"/>
      <c r="F367" s="65"/>
      <c r="G367" s="65"/>
      <c r="H367" s="5">
        <v>0</v>
      </c>
      <c r="I367" s="22" t="e">
        <v>#DIV/0!</v>
      </c>
      <c r="M367" s="2"/>
    </row>
    <row r="368" spans="1:13" ht="12.75" hidden="1">
      <c r="A368" s="12"/>
      <c r="F368" s="65"/>
      <c r="G368" s="65"/>
      <c r="H368" s="5">
        <v>0</v>
      </c>
      <c r="I368" s="22" t="e">
        <v>#DIV/0!</v>
      </c>
      <c r="M368" s="2"/>
    </row>
    <row r="369" spans="1:13" ht="12.75" hidden="1">
      <c r="A369" s="12"/>
      <c r="F369" s="65"/>
      <c r="G369" s="65"/>
      <c r="H369" s="5">
        <v>0</v>
      </c>
      <c r="I369" s="22" t="e">
        <v>#DIV/0!</v>
      </c>
      <c r="M369" s="2"/>
    </row>
    <row r="370" spans="1:13" ht="12.75" hidden="1">
      <c r="A370" s="12"/>
      <c r="F370" s="65"/>
      <c r="G370" s="65"/>
      <c r="H370" s="5">
        <v>0</v>
      </c>
      <c r="I370" s="22" t="e">
        <v>#DIV/0!</v>
      </c>
      <c r="M370" s="2"/>
    </row>
    <row r="371" spans="1:13" ht="12.75" hidden="1">
      <c r="A371" s="12"/>
      <c r="F371" s="65"/>
      <c r="G371" s="65"/>
      <c r="H371" s="5">
        <v>0</v>
      </c>
      <c r="I371" s="22" t="e">
        <v>#DIV/0!</v>
      </c>
      <c r="M371" s="2"/>
    </row>
    <row r="372" spans="1:13" ht="12.75" hidden="1">
      <c r="A372" s="12"/>
      <c r="F372" s="65"/>
      <c r="G372" s="65"/>
      <c r="H372" s="5">
        <v>0</v>
      </c>
      <c r="I372" s="22" t="e">
        <v>#DIV/0!</v>
      </c>
      <c r="M372" s="2"/>
    </row>
    <row r="373" spans="1:13" ht="12.75" hidden="1">
      <c r="A373" s="12"/>
      <c r="F373" s="65"/>
      <c r="G373" s="65"/>
      <c r="H373" s="5">
        <v>0</v>
      </c>
      <c r="I373" s="22" t="e">
        <v>#DIV/0!</v>
      </c>
      <c r="M373" s="2"/>
    </row>
    <row r="374" spans="1:13" ht="12.75" hidden="1">
      <c r="A374" s="12"/>
      <c r="F374" s="65"/>
      <c r="G374" s="65"/>
      <c r="H374" s="5">
        <v>0</v>
      </c>
      <c r="I374" s="22" t="e">
        <v>#DIV/0!</v>
      </c>
      <c r="M374" s="2"/>
    </row>
    <row r="375" spans="1:13" ht="12.75" hidden="1">
      <c r="A375" s="12"/>
      <c r="F375" s="65"/>
      <c r="G375" s="65"/>
      <c r="H375" s="5">
        <v>0</v>
      </c>
      <c r="I375" s="22" t="e">
        <v>#DIV/0!</v>
      </c>
      <c r="M375" s="2"/>
    </row>
    <row r="376" spans="1:13" ht="12.75" hidden="1">
      <c r="A376" s="12"/>
      <c r="F376" s="65"/>
      <c r="G376" s="65"/>
      <c r="H376" s="5">
        <v>0</v>
      </c>
      <c r="I376" s="22" t="e">
        <v>#DIV/0!</v>
      </c>
      <c r="M376" s="2"/>
    </row>
    <row r="377" spans="1:13" ht="12.75" hidden="1">
      <c r="A377" s="12"/>
      <c r="F377" s="65"/>
      <c r="G377" s="65"/>
      <c r="H377" s="5">
        <v>0</v>
      </c>
      <c r="I377" s="22" t="e">
        <v>#DIV/0!</v>
      </c>
      <c r="M377" s="2"/>
    </row>
    <row r="378" spans="1:13" ht="12.75" hidden="1">
      <c r="A378" s="12"/>
      <c r="F378" s="65"/>
      <c r="G378" s="65"/>
      <c r="H378" s="5">
        <v>0</v>
      </c>
      <c r="I378" s="22" t="e">
        <v>#DIV/0!</v>
      </c>
      <c r="M378" s="2"/>
    </row>
    <row r="379" spans="1:13" ht="12.75" hidden="1">
      <c r="A379" s="12"/>
      <c r="F379" s="65"/>
      <c r="G379" s="65"/>
      <c r="H379" s="5">
        <v>0</v>
      </c>
      <c r="I379" s="22" t="e">
        <v>#DIV/0!</v>
      </c>
      <c r="M379" s="2"/>
    </row>
    <row r="380" spans="1:13" ht="12.75" hidden="1">
      <c r="A380" s="12"/>
      <c r="F380" s="65"/>
      <c r="G380" s="65"/>
      <c r="H380" s="5">
        <v>0</v>
      </c>
      <c r="I380" s="22" t="e">
        <v>#DIV/0!</v>
      </c>
      <c r="M380" s="2"/>
    </row>
    <row r="381" spans="1:13" ht="12.75" hidden="1">
      <c r="A381" s="12"/>
      <c r="F381" s="65"/>
      <c r="G381" s="65"/>
      <c r="H381" s="5">
        <v>0</v>
      </c>
      <c r="I381" s="22" t="e">
        <v>#DIV/0!</v>
      </c>
      <c r="M381" s="2"/>
    </row>
    <row r="382" spans="1:13" ht="12.75" hidden="1">
      <c r="A382" s="12"/>
      <c r="F382" s="65"/>
      <c r="G382" s="65"/>
      <c r="H382" s="5">
        <v>0</v>
      </c>
      <c r="I382" s="22" t="e">
        <v>#DIV/0!</v>
      </c>
      <c r="M382" s="2"/>
    </row>
    <row r="383" spans="1:13" ht="12.75" hidden="1">
      <c r="A383" s="12"/>
      <c r="F383" s="65"/>
      <c r="G383" s="65"/>
      <c r="H383" s="5">
        <v>0</v>
      </c>
      <c r="I383" s="22" t="e">
        <v>#DIV/0!</v>
      </c>
      <c r="M383" s="2"/>
    </row>
    <row r="384" spans="1:13" ht="12.75" hidden="1">
      <c r="A384" s="12"/>
      <c r="F384" s="65"/>
      <c r="G384" s="65"/>
      <c r="H384" s="5">
        <v>0</v>
      </c>
      <c r="I384" s="22" t="e">
        <v>#DIV/0!</v>
      </c>
      <c r="M384" s="2"/>
    </row>
    <row r="385" spans="1:13" ht="12.75" hidden="1">
      <c r="A385" s="12"/>
      <c r="F385" s="65"/>
      <c r="G385" s="65"/>
      <c r="H385" s="5">
        <v>0</v>
      </c>
      <c r="I385" s="22" t="e">
        <v>#DIV/0!</v>
      </c>
      <c r="M385" s="2"/>
    </row>
    <row r="386" spans="1:13" ht="12.75" hidden="1">
      <c r="A386" s="12"/>
      <c r="F386" s="65"/>
      <c r="G386" s="65"/>
      <c r="H386" s="5">
        <v>0</v>
      </c>
      <c r="I386" s="22" t="e">
        <v>#DIV/0!</v>
      </c>
      <c r="M386" s="2"/>
    </row>
    <row r="387" spans="1:13" ht="12.75" hidden="1">
      <c r="A387" s="12"/>
      <c r="F387" s="65"/>
      <c r="G387" s="65"/>
      <c r="H387" s="5">
        <v>0</v>
      </c>
      <c r="I387" s="22" t="e">
        <v>#DIV/0!</v>
      </c>
      <c r="M387" s="2"/>
    </row>
    <row r="388" spans="1:13" ht="12.75" hidden="1">
      <c r="A388" s="12"/>
      <c r="F388" s="65"/>
      <c r="G388" s="65"/>
      <c r="H388" s="5">
        <v>0</v>
      </c>
      <c r="I388" s="22" t="e">
        <v>#DIV/0!</v>
      </c>
      <c r="M388" s="2"/>
    </row>
    <row r="389" spans="1:13" ht="12.75" hidden="1">
      <c r="A389" s="12"/>
      <c r="F389" s="65"/>
      <c r="G389" s="65"/>
      <c r="H389" s="5">
        <v>0</v>
      </c>
      <c r="I389" s="22" t="e">
        <v>#DIV/0!</v>
      </c>
      <c r="M389" s="2"/>
    </row>
    <row r="390" spans="1:13" ht="12.75" hidden="1">
      <c r="A390" s="12"/>
      <c r="F390" s="65"/>
      <c r="G390" s="65"/>
      <c r="H390" s="5">
        <v>0</v>
      </c>
      <c r="I390" s="22" t="e">
        <v>#DIV/0!</v>
      </c>
      <c r="M390" s="2"/>
    </row>
    <row r="391" spans="1:13" ht="12.75" hidden="1">
      <c r="A391" s="12"/>
      <c r="F391" s="65"/>
      <c r="G391" s="65"/>
      <c r="H391" s="5">
        <v>0</v>
      </c>
      <c r="I391" s="22" t="e">
        <v>#DIV/0!</v>
      </c>
      <c r="M391" s="2"/>
    </row>
    <row r="392" spans="1:13" ht="12.75" hidden="1">
      <c r="A392" s="12"/>
      <c r="F392" s="65"/>
      <c r="G392" s="65"/>
      <c r="H392" s="5">
        <v>0</v>
      </c>
      <c r="I392" s="22" t="e">
        <v>#DIV/0!</v>
      </c>
      <c r="M392" s="2"/>
    </row>
    <row r="393" spans="1:13" ht="12.75" hidden="1">
      <c r="A393" s="12"/>
      <c r="F393" s="65"/>
      <c r="G393" s="65"/>
      <c r="H393" s="5">
        <v>0</v>
      </c>
      <c r="I393" s="22" t="e">
        <v>#DIV/0!</v>
      </c>
      <c r="M393" s="2"/>
    </row>
    <row r="394" spans="1:13" ht="12.75" hidden="1">
      <c r="A394" s="12"/>
      <c r="F394" s="65"/>
      <c r="G394" s="65"/>
      <c r="H394" s="5">
        <v>0</v>
      </c>
      <c r="I394" s="22" t="e">
        <v>#DIV/0!</v>
      </c>
      <c r="M394" s="2"/>
    </row>
    <row r="395" spans="1:13" ht="12.75" hidden="1">
      <c r="A395" s="12"/>
      <c r="F395" s="65"/>
      <c r="G395" s="65"/>
      <c r="H395" s="5">
        <v>0</v>
      </c>
      <c r="I395" s="22" t="e">
        <v>#DIV/0!</v>
      </c>
      <c r="M395" s="2"/>
    </row>
    <row r="396" spans="1:13" ht="12.75" hidden="1">
      <c r="A396" s="12"/>
      <c r="F396" s="65"/>
      <c r="G396" s="65"/>
      <c r="H396" s="5">
        <v>0</v>
      </c>
      <c r="I396" s="22" t="e">
        <v>#DIV/0!</v>
      </c>
      <c r="M396" s="2"/>
    </row>
    <row r="397" spans="1:13" ht="12.75" hidden="1">
      <c r="A397" s="12"/>
      <c r="F397" s="65"/>
      <c r="G397" s="65"/>
      <c r="H397" s="5">
        <v>0</v>
      </c>
      <c r="I397" s="22" t="e">
        <v>#DIV/0!</v>
      </c>
      <c r="M397" s="2"/>
    </row>
    <row r="398" spans="1:13" ht="12.75" hidden="1">
      <c r="A398" s="12"/>
      <c r="F398" s="65"/>
      <c r="G398" s="65"/>
      <c r="H398" s="5">
        <v>0</v>
      </c>
      <c r="I398" s="22" t="e">
        <v>#DIV/0!</v>
      </c>
      <c r="M398" s="2"/>
    </row>
    <row r="399" spans="1:13" ht="12.75" hidden="1">
      <c r="A399" s="12"/>
      <c r="F399" s="65"/>
      <c r="G399" s="65"/>
      <c r="H399" s="5">
        <v>0</v>
      </c>
      <c r="I399" s="22" t="e">
        <v>#DIV/0!</v>
      </c>
      <c r="M399" s="2"/>
    </row>
    <row r="400" spans="1:13" ht="12.75" hidden="1">
      <c r="A400" s="12"/>
      <c r="F400" s="65"/>
      <c r="G400" s="65"/>
      <c r="H400" s="5">
        <v>0</v>
      </c>
      <c r="I400" s="22" t="e">
        <v>#DIV/0!</v>
      </c>
      <c r="M400" s="2"/>
    </row>
    <row r="401" spans="1:13" ht="12.75" hidden="1">
      <c r="A401" s="12"/>
      <c r="F401" s="65"/>
      <c r="G401" s="65"/>
      <c r="H401" s="5">
        <v>0</v>
      </c>
      <c r="I401" s="22" t="e">
        <v>#DIV/0!</v>
      </c>
      <c r="M401" s="2"/>
    </row>
    <row r="402" spans="1:13" ht="12.75" hidden="1">
      <c r="A402" s="12"/>
      <c r="F402" s="65"/>
      <c r="G402" s="65"/>
      <c r="H402" s="5">
        <v>0</v>
      </c>
      <c r="I402" s="22" t="e">
        <v>#DIV/0!</v>
      </c>
      <c r="M402" s="2"/>
    </row>
    <row r="403" spans="1:13" ht="12.75" hidden="1">
      <c r="A403" s="12"/>
      <c r="F403" s="65"/>
      <c r="G403" s="65"/>
      <c r="H403" s="5">
        <v>0</v>
      </c>
      <c r="I403" s="22" t="e">
        <v>#DIV/0!</v>
      </c>
      <c r="M403" s="2"/>
    </row>
    <row r="404" spans="1:13" ht="12.75" hidden="1">
      <c r="A404" s="12"/>
      <c r="F404" s="65"/>
      <c r="G404" s="65"/>
      <c r="H404" s="5">
        <v>0</v>
      </c>
      <c r="I404" s="22" t="e">
        <v>#DIV/0!</v>
      </c>
      <c r="M404" s="2"/>
    </row>
    <row r="405" spans="1:13" ht="12.75" hidden="1">
      <c r="A405" s="12"/>
      <c r="F405" s="65"/>
      <c r="G405" s="65"/>
      <c r="H405" s="5">
        <v>0</v>
      </c>
      <c r="I405" s="22" t="e">
        <v>#DIV/0!</v>
      </c>
      <c r="M405" s="2"/>
    </row>
    <row r="406" spans="1:13" ht="12.75" hidden="1">
      <c r="A406" s="12"/>
      <c r="F406" s="65"/>
      <c r="G406" s="65"/>
      <c r="H406" s="5">
        <v>0</v>
      </c>
      <c r="I406" s="22" t="e">
        <v>#DIV/0!</v>
      </c>
      <c r="M406" s="2"/>
    </row>
    <row r="407" spans="1:13" ht="12.75" hidden="1">
      <c r="A407" s="12"/>
      <c r="F407" s="65"/>
      <c r="G407" s="65"/>
      <c r="H407" s="5">
        <v>0</v>
      </c>
      <c r="I407" s="22" t="e">
        <v>#DIV/0!</v>
      </c>
      <c r="M407" s="2"/>
    </row>
    <row r="408" spans="1:13" ht="12.75" hidden="1">
      <c r="A408" s="12"/>
      <c r="F408" s="65"/>
      <c r="G408" s="65"/>
      <c r="H408" s="5">
        <v>0</v>
      </c>
      <c r="I408" s="22" t="e">
        <v>#DIV/0!</v>
      </c>
      <c r="M408" s="2"/>
    </row>
    <row r="409" spans="1:13" ht="12.75" hidden="1">
      <c r="A409" s="12"/>
      <c r="F409" s="65"/>
      <c r="G409" s="65"/>
      <c r="H409" s="5">
        <v>0</v>
      </c>
      <c r="I409" s="22" t="e">
        <v>#DIV/0!</v>
      </c>
      <c r="M409" s="2"/>
    </row>
    <row r="410" spans="1:13" ht="12.75" hidden="1">
      <c r="A410" s="12"/>
      <c r="F410" s="65"/>
      <c r="G410" s="65"/>
      <c r="H410" s="5">
        <v>0</v>
      </c>
      <c r="I410" s="22" t="e">
        <v>#DIV/0!</v>
      </c>
      <c r="M410" s="2"/>
    </row>
    <row r="411" spans="1:13" ht="12.75" hidden="1">
      <c r="A411" s="12"/>
      <c r="F411" s="65"/>
      <c r="G411" s="65"/>
      <c r="H411" s="5">
        <v>0</v>
      </c>
      <c r="I411" s="22" t="e">
        <v>#DIV/0!</v>
      </c>
      <c r="M411" s="2"/>
    </row>
    <row r="412" spans="1:13" ht="12.75" hidden="1">
      <c r="A412" s="12"/>
      <c r="F412" s="65"/>
      <c r="G412" s="65"/>
      <c r="H412" s="5">
        <v>0</v>
      </c>
      <c r="I412" s="22" t="e">
        <v>#DIV/0!</v>
      </c>
      <c r="M412" s="2"/>
    </row>
    <row r="413" spans="1:13" ht="12.75" hidden="1">
      <c r="A413" s="12"/>
      <c r="F413" s="65"/>
      <c r="G413" s="65"/>
      <c r="H413" s="5">
        <v>0</v>
      </c>
      <c r="I413" s="22" t="e">
        <v>#DIV/0!</v>
      </c>
      <c r="M413" s="2"/>
    </row>
    <row r="414" spans="1:13" ht="12.75" hidden="1">
      <c r="A414" s="12"/>
      <c r="F414" s="65"/>
      <c r="G414" s="65"/>
      <c r="H414" s="5">
        <v>0</v>
      </c>
      <c r="I414" s="22" t="e">
        <v>#DIV/0!</v>
      </c>
      <c r="M414" s="2"/>
    </row>
    <row r="415" spans="1:13" ht="12.75" hidden="1">
      <c r="A415" s="12"/>
      <c r="F415" s="65"/>
      <c r="G415" s="65"/>
      <c r="H415" s="5">
        <v>0</v>
      </c>
      <c r="I415" s="22" t="e">
        <v>#DIV/0!</v>
      </c>
      <c r="M415" s="2"/>
    </row>
    <row r="416" spans="1:13" ht="12.75" hidden="1">
      <c r="A416" s="12"/>
      <c r="F416" s="65"/>
      <c r="G416" s="65"/>
      <c r="H416" s="5">
        <v>0</v>
      </c>
      <c r="I416" s="22" t="e">
        <v>#DIV/0!</v>
      </c>
      <c r="M416" s="2"/>
    </row>
    <row r="417" spans="1:13" ht="12.75" hidden="1">
      <c r="A417" s="12"/>
      <c r="F417" s="65"/>
      <c r="G417" s="65"/>
      <c r="H417" s="5">
        <v>0</v>
      </c>
      <c r="I417" s="22" t="e">
        <v>#DIV/0!</v>
      </c>
      <c r="M417" s="2"/>
    </row>
    <row r="418" spans="1:13" ht="12.75" hidden="1">
      <c r="A418" s="12"/>
      <c r="F418" s="65"/>
      <c r="G418" s="65"/>
      <c r="H418" s="5">
        <v>0</v>
      </c>
      <c r="I418" s="22" t="e">
        <v>#DIV/0!</v>
      </c>
      <c r="M418" s="2"/>
    </row>
    <row r="419" spans="1:13" ht="12.75" hidden="1">
      <c r="A419" s="12"/>
      <c r="F419" s="65"/>
      <c r="G419" s="65"/>
      <c r="H419" s="5">
        <v>0</v>
      </c>
      <c r="I419" s="22" t="e">
        <v>#DIV/0!</v>
      </c>
      <c r="M419" s="2"/>
    </row>
    <row r="420" spans="1:13" ht="12.75" hidden="1">
      <c r="A420" s="12"/>
      <c r="F420" s="65"/>
      <c r="G420" s="65"/>
      <c r="H420" s="5">
        <v>0</v>
      </c>
      <c r="I420" s="22" t="e">
        <v>#DIV/0!</v>
      </c>
      <c r="M420" s="2"/>
    </row>
    <row r="421" spans="1:13" ht="12.75" hidden="1">
      <c r="A421" s="12"/>
      <c r="F421" s="65"/>
      <c r="G421" s="65"/>
      <c r="H421" s="5">
        <v>0</v>
      </c>
      <c r="I421" s="22" t="e">
        <v>#DIV/0!</v>
      </c>
      <c r="M421" s="2"/>
    </row>
    <row r="422" spans="1:13" ht="12.75" hidden="1">
      <c r="A422" s="12"/>
      <c r="F422" s="65"/>
      <c r="G422" s="65"/>
      <c r="H422" s="5">
        <v>0</v>
      </c>
      <c r="I422" s="22" t="e">
        <v>#DIV/0!</v>
      </c>
      <c r="M422" s="2"/>
    </row>
    <row r="423" spans="1:13" ht="12.75" hidden="1">
      <c r="A423" s="12"/>
      <c r="F423" s="65"/>
      <c r="G423" s="65"/>
      <c r="H423" s="5">
        <v>0</v>
      </c>
      <c r="I423" s="22" t="e">
        <v>#DIV/0!</v>
      </c>
      <c r="M423" s="2"/>
    </row>
    <row r="424" spans="1:13" ht="12.75" hidden="1">
      <c r="A424" s="12"/>
      <c r="F424" s="65"/>
      <c r="G424" s="65"/>
      <c r="H424" s="5">
        <v>0</v>
      </c>
      <c r="I424" s="22" t="e">
        <v>#DIV/0!</v>
      </c>
      <c r="M424" s="2"/>
    </row>
    <row r="425" spans="1:13" ht="12.75" hidden="1">
      <c r="A425" s="12"/>
      <c r="F425" s="65"/>
      <c r="G425" s="65"/>
      <c r="H425" s="5">
        <v>0</v>
      </c>
      <c r="I425" s="22" t="e">
        <v>#DIV/0!</v>
      </c>
      <c r="M425" s="2"/>
    </row>
    <row r="426" spans="1:13" ht="12.75" hidden="1">
      <c r="A426" s="12"/>
      <c r="F426" s="65"/>
      <c r="G426" s="65"/>
      <c r="H426" s="5">
        <v>0</v>
      </c>
      <c r="I426" s="22" t="e">
        <v>#DIV/0!</v>
      </c>
      <c r="M426" s="2"/>
    </row>
    <row r="427" spans="1:13" ht="12.75" hidden="1">
      <c r="A427" s="12"/>
      <c r="F427" s="65"/>
      <c r="G427" s="65"/>
      <c r="H427" s="5">
        <v>0</v>
      </c>
      <c r="I427" s="22" t="e">
        <v>#DIV/0!</v>
      </c>
      <c r="M427" s="2"/>
    </row>
    <row r="428" spans="1:13" ht="12.75" hidden="1">
      <c r="A428" s="12"/>
      <c r="F428" s="65"/>
      <c r="G428" s="65"/>
      <c r="H428" s="5">
        <v>0</v>
      </c>
      <c r="I428" s="22" t="e">
        <v>#DIV/0!</v>
      </c>
      <c r="M428" s="2"/>
    </row>
    <row r="429" spans="1:13" ht="12.75" hidden="1">
      <c r="A429" s="12"/>
      <c r="F429" s="65"/>
      <c r="G429" s="65"/>
      <c r="H429" s="5">
        <v>0</v>
      </c>
      <c r="I429" s="22" t="e">
        <v>#DIV/0!</v>
      </c>
      <c r="M429" s="2"/>
    </row>
    <row r="430" spans="1:13" ht="12.75" hidden="1">
      <c r="A430" s="12"/>
      <c r="F430" s="65"/>
      <c r="G430" s="65"/>
      <c r="H430" s="5">
        <v>0</v>
      </c>
      <c r="I430" s="22" t="e">
        <v>#DIV/0!</v>
      </c>
      <c r="M430" s="2"/>
    </row>
    <row r="431" spans="1:13" ht="12.75" hidden="1">
      <c r="A431" s="12"/>
      <c r="F431" s="65"/>
      <c r="G431" s="65"/>
      <c r="H431" s="5">
        <v>0</v>
      </c>
      <c r="I431" s="22" t="e">
        <v>#DIV/0!</v>
      </c>
      <c r="M431" s="2"/>
    </row>
    <row r="432" spans="1:13" ht="12.75" hidden="1">
      <c r="A432" s="12"/>
      <c r="F432" s="65"/>
      <c r="G432" s="65"/>
      <c r="H432" s="5">
        <v>0</v>
      </c>
      <c r="I432" s="22" t="e">
        <v>#DIV/0!</v>
      </c>
      <c r="M432" s="2"/>
    </row>
    <row r="433" spans="1:13" ht="12.75" hidden="1">
      <c r="A433" s="12"/>
      <c r="F433" s="65"/>
      <c r="G433" s="65"/>
      <c r="H433" s="5">
        <v>0</v>
      </c>
      <c r="I433" s="22" t="e">
        <v>#DIV/0!</v>
      </c>
      <c r="M433" s="2"/>
    </row>
    <row r="434" spans="1:13" ht="12.75" hidden="1">
      <c r="A434" s="12"/>
      <c r="F434" s="65"/>
      <c r="G434" s="65"/>
      <c r="H434" s="5">
        <v>0</v>
      </c>
      <c r="I434" s="22" t="e">
        <v>#DIV/0!</v>
      </c>
      <c r="M434" s="2"/>
    </row>
    <row r="435" spans="1:13" ht="12.75" hidden="1">
      <c r="A435" s="12"/>
      <c r="F435" s="65"/>
      <c r="G435" s="65"/>
      <c r="H435" s="5">
        <v>0</v>
      </c>
      <c r="I435" s="22" t="e">
        <v>#DIV/0!</v>
      </c>
      <c r="M435" s="2"/>
    </row>
    <row r="436" spans="1:13" ht="12.75" hidden="1">
      <c r="A436" s="12"/>
      <c r="F436" s="65"/>
      <c r="G436" s="65"/>
      <c r="H436" s="5">
        <v>0</v>
      </c>
      <c r="I436" s="22" t="e">
        <v>#DIV/0!</v>
      </c>
      <c r="M436" s="2"/>
    </row>
    <row r="437" spans="1:13" ht="12.75" hidden="1">
      <c r="A437" s="12"/>
      <c r="F437" s="65"/>
      <c r="G437" s="65"/>
      <c r="H437" s="5">
        <v>0</v>
      </c>
      <c r="I437" s="22" t="e">
        <v>#DIV/0!</v>
      </c>
      <c r="M437" s="2"/>
    </row>
    <row r="438" spans="1:13" ht="12.75" hidden="1">
      <c r="A438" s="12"/>
      <c r="F438" s="65"/>
      <c r="G438" s="65"/>
      <c r="H438" s="5">
        <v>0</v>
      </c>
      <c r="I438" s="22" t="e">
        <v>#DIV/0!</v>
      </c>
      <c r="M438" s="2"/>
    </row>
    <row r="439" spans="1:13" ht="12.75" hidden="1">
      <c r="A439" s="12"/>
      <c r="F439" s="65"/>
      <c r="G439" s="65"/>
      <c r="H439" s="5">
        <v>0</v>
      </c>
      <c r="I439" s="22" t="e">
        <v>#DIV/0!</v>
      </c>
      <c r="M439" s="2"/>
    </row>
    <row r="440" spans="1:13" ht="12.75" hidden="1">
      <c r="A440" s="12"/>
      <c r="F440" s="65"/>
      <c r="G440" s="65"/>
      <c r="H440" s="5">
        <v>0</v>
      </c>
      <c r="I440" s="22" t="e">
        <v>#DIV/0!</v>
      </c>
      <c r="M440" s="2"/>
    </row>
    <row r="441" spans="1:13" ht="12.75" hidden="1">
      <c r="A441" s="12"/>
      <c r="F441" s="65"/>
      <c r="G441" s="65"/>
      <c r="H441" s="5">
        <v>0</v>
      </c>
      <c r="I441" s="22" t="e">
        <v>#DIV/0!</v>
      </c>
      <c r="M441" s="2"/>
    </row>
    <row r="442" spans="1:13" ht="12.75" hidden="1">
      <c r="A442" s="12"/>
      <c r="F442" s="65"/>
      <c r="G442" s="65"/>
      <c r="H442" s="5">
        <v>0</v>
      </c>
      <c r="I442" s="22" t="e">
        <v>#DIV/0!</v>
      </c>
      <c r="M442" s="2"/>
    </row>
    <row r="443" spans="1:13" ht="12.75" hidden="1">
      <c r="A443" s="12"/>
      <c r="F443" s="65"/>
      <c r="G443" s="65"/>
      <c r="H443" s="5">
        <v>0</v>
      </c>
      <c r="I443" s="22" t="e">
        <v>#DIV/0!</v>
      </c>
      <c r="M443" s="2"/>
    </row>
    <row r="444" spans="1:13" ht="12.75" hidden="1">
      <c r="A444" s="12"/>
      <c r="F444" s="65"/>
      <c r="G444" s="65"/>
      <c r="H444" s="5">
        <v>0</v>
      </c>
      <c r="I444" s="22" t="e">
        <v>#DIV/0!</v>
      </c>
      <c r="M444" s="2"/>
    </row>
    <row r="445" spans="1:13" ht="12.75" hidden="1">
      <c r="A445" s="12"/>
      <c r="F445" s="65"/>
      <c r="G445" s="65"/>
      <c r="H445" s="5">
        <v>0</v>
      </c>
      <c r="I445" s="22" t="e">
        <v>#DIV/0!</v>
      </c>
      <c r="M445" s="2"/>
    </row>
    <row r="446" spans="1:13" ht="12.75" hidden="1">
      <c r="A446" s="12"/>
      <c r="F446" s="65"/>
      <c r="G446" s="65"/>
      <c r="H446" s="5">
        <v>0</v>
      </c>
      <c r="I446" s="22" t="e">
        <v>#DIV/0!</v>
      </c>
      <c r="M446" s="2"/>
    </row>
    <row r="447" spans="1:13" ht="12.75" hidden="1">
      <c r="A447" s="12"/>
      <c r="F447" s="65"/>
      <c r="G447" s="65"/>
      <c r="H447" s="5">
        <v>0</v>
      </c>
      <c r="I447" s="22" t="e">
        <v>#DIV/0!</v>
      </c>
      <c r="M447" s="2"/>
    </row>
    <row r="448" spans="1:13" ht="12.75" hidden="1">
      <c r="A448" s="12"/>
      <c r="F448" s="65"/>
      <c r="G448" s="65"/>
      <c r="H448" s="5">
        <v>0</v>
      </c>
      <c r="I448" s="22" t="e">
        <v>#DIV/0!</v>
      </c>
      <c r="M448" s="2"/>
    </row>
    <row r="449" spans="1:13" ht="12.75" hidden="1">
      <c r="A449" s="12"/>
      <c r="F449" s="65"/>
      <c r="G449" s="65"/>
      <c r="H449" s="5">
        <v>0</v>
      </c>
      <c r="I449" s="22" t="e">
        <v>#DIV/0!</v>
      </c>
      <c r="M449" s="2"/>
    </row>
    <row r="450" spans="1:13" ht="12.75" hidden="1">
      <c r="A450" s="12"/>
      <c r="F450" s="65"/>
      <c r="G450" s="65"/>
      <c r="H450" s="5">
        <v>0</v>
      </c>
      <c r="I450" s="22" t="e">
        <v>#DIV/0!</v>
      </c>
      <c r="M450" s="2"/>
    </row>
    <row r="451" spans="1:13" ht="12.75" hidden="1">
      <c r="A451" s="12"/>
      <c r="F451" s="65"/>
      <c r="G451" s="65"/>
      <c r="H451" s="5">
        <v>0</v>
      </c>
      <c r="I451" s="22" t="e">
        <v>#DIV/0!</v>
      </c>
      <c r="M451" s="2"/>
    </row>
    <row r="452" spans="1:13" ht="12.75" hidden="1">
      <c r="A452" s="12"/>
      <c r="F452" s="65"/>
      <c r="G452" s="65"/>
      <c r="H452" s="5">
        <v>0</v>
      </c>
      <c r="I452" s="22" t="e">
        <v>#DIV/0!</v>
      </c>
      <c r="M452" s="2"/>
    </row>
    <row r="453" spans="1:13" ht="12.75" hidden="1">
      <c r="A453" s="12"/>
      <c r="F453" s="65"/>
      <c r="G453" s="65"/>
      <c r="H453" s="5">
        <v>0</v>
      </c>
      <c r="I453" s="22" t="e">
        <v>#DIV/0!</v>
      </c>
      <c r="M453" s="2"/>
    </row>
    <row r="454" spans="1:13" ht="12.75" hidden="1">
      <c r="A454" s="12"/>
      <c r="F454" s="65"/>
      <c r="G454" s="65"/>
      <c r="H454" s="5">
        <v>0</v>
      </c>
      <c r="I454" s="22" t="e">
        <v>#DIV/0!</v>
      </c>
      <c r="M454" s="2"/>
    </row>
    <row r="455" spans="1:13" ht="12.75" hidden="1">
      <c r="A455" s="12"/>
      <c r="F455" s="65"/>
      <c r="G455" s="65"/>
      <c r="H455" s="5">
        <v>0</v>
      </c>
      <c r="I455" s="22" t="e">
        <v>#DIV/0!</v>
      </c>
      <c r="M455" s="2"/>
    </row>
    <row r="456" spans="1:13" ht="12.75" hidden="1">
      <c r="A456" s="12"/>
      <c r="F456" s="65"/>
      <c r="G456" s="65"/>
      <c r="H456" s="5">
        <v>0</v>
      </c>
      <c r="I456" s="22" t="e">
        <v>#DIV/0!</v>
      </c>
      <c r="M456" s="2"/>
    </row>
    <row r="457" spans="1:13" ht="12.75" hidden="1">
      <c r="A457" s="12"/>
      <c r="F457" s="65"/>
      <c r="G457" s="65"/>
      <c r="H457" s="5">
        <v>0</v>
      </c>
      <c r="I457" s="22" t="e">
        <v>#DIV/0!</v>
      </c>
      <c r="M457" s="2"/>
    </row>
    <row r="458" spans="1:13" ht="12.75" hidden="1">
      <c r="A458" s="12"/>
      <c r="F458" s="65"/>
      <c r="G458" s="65"/>
      <c r="H458" s="5">
        <v>0</v>
      </c>
      <c r="I458" s="22" t="e">
        <v>#DIV/0!</v>
      </c>
      <c r="M458" s="2"/>
    </row>
    <row r="459" spans="1:13" ht="12.75" hidden="1">
      <c r="A459" s="12"/>
      <c r="F459" s="65"/>
      <c r="G459" s="65"/>
      <c r="H459" s="5">
        <v>0</v>
      </c>
      <c r="I459" s="22" t="e">
        <v>#DIV/0!</v>
      </c>
      <c r="M459" s="2"/>
    </row>
    <row r="460" spans="1:13" ht="12.75" hidden="1">
      <c r="A460" s="12"/>
      <c r="F460" s="65"/>
      <c r="G460" s="65"/>
      <c r="H460" s="5">
        <v>0</v>
      </c>
      <c r="I460" s="22" t="e">
        <v>#DIV/0!</v>
      </c>
      <c r="M460" s="2"/>
    </row>
    <row r="461" spans="1:13" ht="12.75" hidden="1">
      <c r="A461" s="12"/>
      <c r="F461" s="65"/>
      <c r="G461" s="65"/>
      <c r="H461" s="5">
        <v>0</v>
      </c>
      <c r="I461" s="22" t="e">
        <v>#DIV/0!</v>
      </c>
      <c r="M461" s="2"/>
    </row>
    <row r="462" spans="1:13" ht="12.75" hidden="1">
      <c r="A462" s="12"/>
      <c r="F462" s="65"/>
      <c r="G462" s="65"/>
      <c r="H462" s="5">
        <v>0</v>
      </c>
      <c r="I462" s="22" t="e">
        <v>#DIV/0!</v>
      </c>
      <c r="M462" s="2"/>
    </row>
    <row r="463" spans="1:13" ht="12.75" hidden="1">
      <c r="A463" s="12"/>
      <c r="F463" s="65"/>
      <c r="G463" s="65"/>
      <c r="H463" s="5">
        <v>0</v>
      </c>
      <c r="I463" s="22" t="e">
        <v>#DIV/0!</v>
      </c>
      <c r="M463" s="2"/>
    </row>
    <row r="464" spans="1:13" ht="12.75" hidden="1">
      <c r="A464" s="12"/>
      <c r="F464" s="65"/>
      <c r="G464" s="65"/>
      <c r="H464" s="5">
        <v>0</v>
      </c>
      <c r="I464" s="22" t="e">
        <v>#DIV/0!</v>
      </c>
      <c r="M464" s="2"/>
    </row>
    <row r="465" spans="1:13" ht="12.75" hidden="1">
      <c r="A465" s="12"/>
      <c r="F465" s="65"/>
      <c r="G465" s="65"/>
      <c r="H465" s="5">
        <v>0</v>
      </c>
      <c r="I465" s="22" t="e">
        <v>#DIV/0!</v>
      </c>
      <c r="M465" s="2"/>
    </row>
    <row r="466" spans="1:13" ht="12.75" hidden="1">
      <c r="A466" s="12"/>
      <c r="F466" s="65"/>
      <c r="G466" s="65"/>
      <c r="H466" s="5">
        <v>0</v>
      </c>
      <c r="I466" s="22" t="e">
        <v>#DIV/0!</v>
      </c>
      <c r="M466" s="2"/>
    </row>
    <row r="467" spans="1:13" ht="12.75" hidden="1">
      <c r="A467" s="12"/>
      <c r="F467" s="65"/>
      <c r="G467" s="65"/>
      <c r="H467" s="5">
        <v>0</v>
      </c>
      <c r="I467" s="22" t="e">
        <v>#DIV/0!</v>
      </c>
      <c r="M467" s="2"/>
    </row>
    <row r="468" spans="1:13" ht="12.75" hidden="1">
      <c r="A468" s="12"/>
      <c r="F468" s="65"/>
      <c r="G468" s="65"/>
      <c r="H468" s="5">
        <v>0</v>
      </c>
      <c r="I468" s="22" t="e">
        <v>#DIV/0!</v>
      </c>
      <c r="M468" s="2"/>
    </row>
    <row r="469" spans="1:13" ht="12.75" hidden="1">
      <c r="A469" s="12"/>
      <c r="F469" s="65"/>
      <c r="G469" s="65"/>
      <c r="H469" s="5">
        <v>0</v>
      </c>
      <c r="I469" s="22" t="e">
        <v>#DIV/0!</v>
      </c>
      <c r="M469" s="2"/>
    </row>
    <row r="470" spans="1:13" ht="12.75" hidden="1">
      <c r="A470" s="12"/>
      <c r="F470" s="65"/>
      <c r="G470" s="65"/>
      <c r="H470" s="5">
        <v>0</v>
      </c>
      <c r="I470" s="22" t="e">
        <v>#DIV/0!</v>
      </c>
      <c r="M470" s="2"/>
    </row>
    <row r="471" spans="1:13" ht="12.75" hidden="1">
      <c r="A471" s="12"/>
      <c r="F471" s="65"/>
      <c r="G471" s="65"/>
      <c r="H471" s="5">
        <v>0</v>
      </c>
      <c r="I471" s="22" t="e">
        <v>#DIV/0!</v>
      </c>
      <c r="M471" s="2"/>
    </row>
    <row r="472" spans="1:13" ht="12.75" hidden="1">
      <c r="A472" s="12"/>
      <c r="F472" s="65"/>
      <c r="G472" s="65"/>
      <c r="H472" s="5">
        <v>0</v>
      </c>
      <c r="I472" s="22" t="e">
        <v>#DIV/0!</v>
      </c>
      <c r="M472" s="2"/>
    </row>
    <row r="473" spans="1:13" ht="12.75" hidden="1">
      <c r="A473" s="12"/>
      <c r="F473" s="65"/>
      <c r="G473" s="65"/>
      <c r="H473" s="5">
        <v>0</v>
      </c>
      <c r="I473" s="22" t="e">
        <v>#DIV/0!</v>
      </c>
      <c r="M473" s="2"/>
    </row>
    <row r="474" spans="1:13" ht="12.75" hidden="1">
      <c r="A474" s="12"/>
      <c r="F474" s="65"/>
      <c r="G474" s="65"/>
      <c r="H474" s="5">
        <v>0</v>
      </c>
      <c r="I474" s="22" t="e">
        <v>#DIV/0!</v>
      </c>
      <c r="M474" s="2"/>
    </row>
    <row r="475" spans="1:13" ht="12.75" hidden="1">
      <c r="A475" s="12"/>
      <c r="F475" s="65"/>
      <c r="G475" s="65"/>
      <c r="H475" s="5">
        <v>0</v>
      </c>
      <c r="I475" s="22" t="e">
        <v>#DIV/0!</v>
      </c>
      <c r="M475" s="2"/>
    </row>
    <row r="476" spans="1:13" ht="12.75" hidden="1">
      <c r="A476" s="12"/>
      <c r="F476" s="65"/>
      <c r="G476" s="65"/>
      <c r="H476" s="5">
        <v>0</v>
      </c>
      <c r="I476" s="22" t="e">
        <v>#DIV/0!</v>
      </c>
      <c r="M476" s="2"/>
    </row>
    <row r="477" spans="1:13" ht="12.75" hidden="1">
      <c r="A477" s="12"/>
      <c r="F477" s="65"/>
      <c r="G477" s="65"/>
      <c r="H477" s="5">
        <v>0</v>
      </c>
      <c r="I477" s="22" t="e">
        <v>#DIV/0!</v>
      </c>
      <c r="M477" s="2"/>
    </row>
    <row r="478" spans="1:13" ht="12.75" hidden="1">
      <c r="A478" s="12"/>
      <c r="F478" s="65"/>
      <c r="G478" s="65"/>
      <c r="H478" s="5">
        <v>0</v>
      </c>
      <c r="I478" s="22" t="e">
        <v>#DIV/0!</v>
      </c>
      <c r="M478" s="2"/>
    </row>
    <row r="479" spans="1:13" ht="12.75" hidden="1">
      <c r="A479" s="12"/>
      <c r="F479" s="65"/>
      <c r="G479" s="65"/>
      <c r="H479" s="5">
        <v>0</v>
      </c>
      <c r="I479" s="22" t="e">
        <v>#DIV/0!</v>
      </c>
      <c r="M479" s="2"/>
    </row>
    <row r="480" spans="1:13" ht="12.75" hidden="1">
      <c r="A480" s="12"/>
      <c r="F480" s="65"/>
      <c r="G480" s="65"/>
      <c r="H480" s="5">
        <v>0</v>
      </c>
      <c r="I480" s="22" t="e">
        <v>#DIV/0!</v>
      </c>
      <c r="M480" s="2"/>
    </row>
    <row r="481" spans="1:13" ht="12.75" hidden="1">
      <c r="A481" s="12"/>
      <c r="F481" s="65"/>
      <c r="G481" s="65"/>
      <c r="H481" s="5">
        <v>0</v>
      </c>
      <c r="I481" s="22" t="e">
        <v>#DIV/0!</v>
      </c>
      <c r="M481" s="2"/>
    </row>
    <row r="482" spans="1:13" ht="12.75" hidden="1">
      <c r="A482" s="12"/>
      <c r="F482" s="65"/>
      <c r="G482" s="65"/>
      <c r="H482" s="5">
        <v>0</v>
      </c>
      <c r="I482" s="22" t="e">
        <v>#DIV/0!</v>
      </c>
      <c r="M482" s="2"/>
    </row>
    <row r="483" spans="1:13" ht="12.75" hidden="1">
      <c r="A483" s="12"/>
      <c r="F483" s="65"/>
      <c r="G483" s="65"/>
      <c r="H483" s="5">
        <v>0</v>
      </c>
      <c r="I483" s="22" t="e">
        <v>#DIV/0!</v>
      </c>
      <c r="M483" s="2"/>
    </row>
    <row r="484" spans="1:13" ht="12.75" hidden="1">
      <c r="A484" s="12"/>
      <c r="F484" s="65"/>
      <c r="G484" s="65"/>
      <c r="H484" s="5">
        <v>0</v>
      </c>
      <c r="I484" s="22" t="e">
        <v>#DIV/0!</v>
      </c>
      <c r="M484" s="2"/>
    </row>
    <row r="485" spans="1:13" ht="12.75" hidden="1">
      <c r="A485" s="12"/>
      <c r="F485" s="65"/>
      <c r="G485" s="65"/>
      <c r="H485" s="5">
        <v>0</v>
      </c>
      <c r="I485" s="22" t="e">
        <v>#DIV/0!</v>
      </c>
      <c r="M485" s="2"/>
    </row>
    <row r="486" spans="1:13" ht="12.75" hidden="1">
      <c r="A486" s="12"/>
      <c r="F486" s="65"/>
      <c r="G486" s="65"/>
      <c r="H486" s="5">
        <v>0</v>
      </c>
      <c r="I486" s="22" t="e">
        <v>#DIV/0!</v>
      </c>
      <c r="M486" s="2"/>
    </row>
    <row r="487" spans="1:13" ht="12.75" hidden="1">
      <c r="A487" s="12"/>
      <c r="F487" s="65"/>
      <c r="G487" s="65"/>
      <c r="H487" s="5">
        <v>0</v>
      </c>
      <c r="I487" s="22" t="e">
        <v>#DIV/0!</v>
      </c>
      <c r="M487" s="2"/>
    </row>
    <row r="488" spans="1:13" ht="12.75" hidden="1">
      <c r="A488" s="12"/>
      <c r="F488" s="65"/>
      <c r="G488" s="65"/>
      <c r="H488" s="5">
        <v>0</v>
      </c>
      <c r="I488" s="22" t="e">
        <v>#DIV/0!</v>
      </c>
      <c r="M488" s="2"/>
    </row>
    <row r="489" spans="1:13" ht="12.75" hidden="1">
      <c r="A489" s="12"/>
      <c r="F489" s="65"/>
      <c r="G489" s="65"/>
      <c r="H489" s="5">
        <v>0</v>
      </c>
      <c r="I489" s="22" t="e">
        <v>#DIV/0!</v>
      </c>
      <c r="M489" s="2"/>
    </row>
    <row r="490" spans="1:13" ht="12.75" hidden="1">
      <c r="A490" s="12"/>
      <c r="F490" s="65"/>
      <c r="G490" s="65"/>
      <c r="H490" s="5">
        <v>0</v>
      </c>
      <c r="I490" s="22" t="e">
        <v>#DIV/0!</v>
      </c>
      <c r="M490" s="2"/>
    </row>
    <row r="491" spans="1:13" ht="12.75" hidden="1">
      <c r="A491" s="12"/>
      <c r="F491" s="65"/>
      <c r="G491" s="65"/>
      <c r="H491" s="5">
        <v>0</v>
      </c>
      <c r="I491" s="22" t="e">
        <v>#DIV/0!</v>
      </c>
      <c r="M491" s="2"/>
    </row>
    <row r="492" spans="1:13" ht="12.75" hidden="1">
      <c r="A492" s="12"/>
      <c r="F492" s="65"/>
      <c r="G492" s="65"/>
      <c r="H492" s="5">
        <v>0</v>
      </c>
      <c r="I492" s="22" t="e">
        <v>#DIV/0!</v>
      </c>
      <c r="M492" s="2"/>
    </row>
    <row r="493" spans="1:13" ht="12.75" hidden="1">
      <c r="A493" s="12"/>
      <c r="F493" s="65"/>
      <c r="G493" s="65"/>
      <c r="H493" s="5">
        <v>0</v>
      </c>
      <c r="I493" s="22" t="e">
        <v>#DIV/0!</v>
      </c>
      <c r="M493" s="2"/>
    </row>
    <row r="494" spans="1:13" ht="12.75" hidden="1">
      <c r="A494" s="12"/>
      <c r="F494" s="65"/>
      <c r="G494" s="65"/>
      <c r="H494" s="5">
        <v>0</v>
      </c>
      <c r="I494" s="22" t="e">
        <v>#DIV/0!</v>
      </c>
      <c r="M494" s="2"/>
    </row>
    <row r="495" spans="1:13" ht="12.75" hidden="1">
      <c r="A495" s="12"/>
      <c r="F495" s="65"/>
      <c r="G495" s="65"/>
      <c r="H495" s="5">
        <v>0</v>
      </c>
      <c r="I495" s="22" t="e">
        <v>#DIV/0!</v>
      </c>
      <c r="M495" s="2"/>
    </row>
    <row r="496" spans="1:13" ht="12.75" hidden="1">
      <c r="A496" s="12"/>
      <c r="F496" s="65"/>
      <c r="G496" s="65"/>
      <c r="H496" s="5">
        <v>0</v>
      </c>
      <c r="I496" s="22" t="e">
        <v>#DIV/0!</v>
      </c>
      <c r="M496" s="2"/>
    </row>
    <row r="497" spans="1:13" ht="12.75" hidden="1">
      <c r="A497" s="12"/>
      <c r="F497" s="65"/>
      <c r="G497" s="65"/>
      <c r="H497" s="5">
        <v>0</v>
      </c>
      <c r="I497" s="22" t="e">
        <v>#DIV/0!</v>
      </c>
      <c r="M497" s="2"/>
    </row>
    <row r="498" spans="1:13" ht="12.75" hidden="1">
      <c r="A498" s="12"/>
      <c r="F498" s="65"/>
      <c r="G498" s="65"/>
      <c r="H498" s="5">
        <v>0</v>
      </c>
      <c r="I498" s="22" t="e">
        <v>#DIV/0!</v>
      </c>
      <c r="M498" s="2"/>
    </row>
    <row r="499" spans="1:13" ht="12.75" hidden="1">
      <c r="A499" s="12"/>
      <c r="F499" s="65"/>
      <c r="G499" s="65"/>
      <c r="H499" s="5">
        <v>0</v>
      </c>
      <c r="I499" s="22" t="e">
        <v>#DIV/0!</v>
      </c>
      <c r="M499" s="2"/>
    </row>
    <row r="500" spans="1:13" ht="12.75" hidden="1">
      <c r="A500" s="12"/>
      <c r="F500" s="65"/>
      <c r="G500" s="65"/>
      <c r="M500" s="2"/>
    </row>
    <row r="501" spans="1:13" ht="12.75" hidden="1">
      <c r="A501" s="12"/>
      <c r="F501" s="65"/>
      <c r="G501" s="65"/>
      <c r="M501" s="2"/>
    </row>
    <row r="502" spans="1:13" ht="12.75" hidden="1">
      <c r="A502" s="12"/>
      <c r="F502" s="65"/>
      <c r="G502" s="65"/>
      <c r="M502" s="2"/>
    </row>
    <row r="503" spans="1:13" ht="12.75" hidden="1">
      <c r="A503" s="12"/>
      <c r="F503" s="65"/>
      <c r="G503" s="65"/>
      <c r="M503" s="2"/>
    </row>
    <row r="504" spans="1:13" ht="12.75" hidden="1">
      <c r="A504" s="12"/>
      <c r="F504" s="65"/>
      <c r="G504" s="65"/>
      <c r="M504" s="2"/>
    </row>
    <row r="505" spans="1:13" ht="12.75" hidden="1">
      <c r="A505" s="12"/>
      <c r="F505" s="65"/>
      <c r="G505" s="65"/>
      <c r="M505" s="2"/>
    </row>
    <row r="506" spans="1:13" ht="12.75" hidden="1">
      <c r="A506" s="12"/>
      <c r="F506" s="65"/>
      <c r="G506" s="65"/>
      <c r="M506" s="2"/>
    </row>
    <row r="507" spans="1:13" ht="12.75" hidden="1">
      <c r="A507" s="12"/>
      <c r="F507" s="65"/>
      <c r="G507" s="65"/>
      <c r="M507" s="2"/>
    </row>
    <row r="508" spans="1:13" ht="12.75" hidden="1">
      <c r="A508" s="12"/>
      <c r="F508" s="65"/>
      <c r="G508" s="65"/>
      <c r="M508" s="2"/>
    </row>
    <row r="509" spans="1:13" ht="12.75" hidden="1">
      <c r="A509" s="12"/>
      <c r="F509" s="65"/>
      <c r="G509" s="65"/>
      <c r="M509" s="2"/>
    </row>
    <row r="510" spans="1:13" ht="12.75" hidden="1">
      <c r="A510" s="12"/>
      <c r="F510" s="65"/>
      <c r="G510" s="65"/>
      <c r="M510" s="2"/>
    </row>
    <row r="511" spans="1:13" ht="12.75" hidden="1">
      <c r="A511" s="12"/>
      <c r="F511" s="65"/>
      <c r="G511" s="65"/>
      <c r="M511" s="2"/>
    </row>
    <row r="512" spans="1:13" ht="12.75" hidden="1">
      <c r="A512" s="12"/>
      <c r="F512" s="65"/>
      <c r="G512" s="65"/>
      <c r="M512" s="2"/>
    </row>
    <row r="513" spans="1:13" ht="12.75" hidden="1">
      <c r="A513" s="12"/>
      <c r="F513" s="65"/>
      <c r="G513" s="65"/>
      <c r="M513" s="2"/>
    </row>
    <row r="514" spans="1:13" ht="12.75" hidden="1">
      <c r="A514" s="12"/>
      <c r="F514" s="65"/>
      <c r="G514" s="65"/>
      <c r="M514" s="2"/>
    </row>
    <row r="515" spans="1:13" ht="12.75" hidden="1">
      <c r="A515" s="12"/>
      <c r="F515" s="65"/>
      <c r="G515" s="65"/>
      <c r="M515" s="2"/>
    </row>
    <row r="516" spans="1:13" ht="12.75" hidden="1">
      <c r="A516" s="12"/>
      <c r="F516" s="65"/>
      <c r="G516" s="65"/>
      <c r="M516" s="2"/>
    </row>
    <row r="517" spans="1:13" ht="12.75" hidden="1">
      <c r="A517" s="12"/>
      <c r="F517" s="65"/>
      <c r="G517" s="65"/>
      <c r="M517" s="2"/>
    </row>
    <row r="518" spans="1:13" ht="12.75" hidden="1">
      <c r="A518" s="12"/>
      <c r="F518" s="65"/>
      <c r="G518" s="65"/>
      <c r="M518" s="2"/>
    </row>
    <row r="519" spans="1:13" ht="12.75" hidden="1">
      <c r="A519" s="12"/>
      <c r="F519" s="65"/>
      <c r="G519" s="65"/>
      <c r="M519" s="2"/>
    </row>
    <row r="520" spans="1:13" ht="12.75" hidden="1">
      <c r="A520" s="12"/>
      <c r="F520" s="65"/>
      <c r="G520" s="65"/>
      <c r="M520" s="2"/>
    </row>
    <row r="521" spans="1:13" ht="12.75" hidden="1">
      <c r="A521" s="12"/>
      <c r="F521" s="65"/>
      <c r="G521" s="65"/>
      <c r="M521" s="2"/>
    </row>
    <row r="522" spans="1:13" ht="12.75" hidden="1">
      <c r="A522" s="12"/>
      <c r="F522" s="65"/>
      <c r="G522" s="65"/>
      <c r="M522" s="2"/>
    </row>
    <row r="523" spans="1:13" ht="12.75" hidden="1">
      <c r="A523" s="12"/>
      <c r="F523" s="65"/>
      <c r="G523" s="65"/>
      <c r="M523" s="2"/>
    </row>
    <row r="524" spans="1:13" ht="12.75" hidden="1">
      <c r="A524" s="12"/>
      <c r="F524" s="65"/>
      <c r="G524" s="65"/>
      <c r="M524" s="2"/>
    </row>
    <row r="525" spans="1:13" ht="12.75" hidden="1">
      <c r="A525" s="12"/>
      <c r="F525" s="65"/>
      <c r="G525" s="65"/>
      <c r="M525" s="2"/>
    </row>
    <row r="526" spans="1:13" ht="12.75" hidden="1">
      <c r="A526" s="12"/>
      <c r="F526" s="65"/>
      <c r="G526" s="65"/>
      <c r="M526" s="2"/>
    </row>
    <row r="527" spans="1:13" ht="12.75" hidden="1">
      <c r="A527" s="12"/>
      <c r="F527" s="65"/>
      <c r="G527" s="65"/>
      <c r="M527" s="2"/>
    </row>
    <row r="528" spans="1:13" ht="12.75" hidden="1">
      <c r="A528" s="12"/>
      <c r="F528" s="65"/>
      <c r="G528" s="65"/>
      <c r="M528" s="2"/>
    </row>
    <row r="529" spans="1:13" ht="12.75" hidden="1">
      <c r="A529" s="12"/>
      <c r="F529" s="65"/>
      <c r="G529" s="65"/>
      <c r="M529" s="2"/>
    </row>
    <row r="530" spans="1:13" ht="12.75" hidden="1">
      <c r="A530" s="12"/>
      <c r="F530" s="65"/>
      <c r="G530" s="65"/>
      <c r="M530" s="2"/>
    </row>
    <row r="531" spans="1:13" ht="12.75" hidden="1">
      <c r="A531" s="12"/>
      <c r="F531" s="65"/>
      <c r="G531" s="65"/>
      <c r="M531" s="2"/>
    </row>
    <row r="532" spans="1:13" ht="12.75" hidden="1">
      <c r="A532" s="12"/>
      <c r="F532" s="65"/>
      <c r="G532" s="65"/>
      <c r="M532" s="2"/>
    </row>
    <row r="533" spans="1:13" ht="12.75" hidden="1">
      <c r="A533" s="12"/>
      <c r="F533" s="65"/>
      <c r="G533" s="65"/>
      <c r="M533" s="2"/>
    </row>
    <row r="534" spans="1:13" ht="12.75" hidden="1">
      <c r="A534" s="12"/>
      <c r="F534" s="65"/>
      <c r="G534" s="65"/>
      <c r="M534" s="2"/>
    </row>
    <row r="535" spans="1:13" ht="12.75" hidden="1">
      <c r="A535" s="12"/>
      <c r="F535" s="65"/>
      <c r="G535" s="65"/>
      <c r="M535" s="2"/>
    </row>
    <row r="536" spans="1:13" ht="12.75" hidden="1">
      <c r="A536" s="12"/>
      <c r="F536" s="65"/>
      <c r="G536" s="65"/>
      <c r="M536" s="2"/>
    </row>
    <row r="537" spans="1:13" ht="12.75" hidden="1">
      <c r="A537" s="12"/>
      <c r="F537" s="65"/>
      <c r="G537" s="65"/>
      <c r="M537" s="2"/>
    </row>
    <row r="538" spans="1:13" ht="12.75" hidden="1">
      <c r="A538" s="12"/>
      <c r="F538" s="65"/>
      <c r="G538" s="65"/>
      <c r="M538" s="2"/>
    </row>
    <row r="539" spans="1:13" ht="12.75" hidden="1">
      <c r="A539" s="12"/>
      <c r="F539" s="65"/>
      <c r="G539" s="65"/>
      <c r="M539" s="2"/>
    </row>
    <row r="540" spans="1:13" ht="12.75" hidden="1">
      <c r="A540" s="12"/>
      <c r="F540" s="65"/>
      <c r="G540" s="65"/>
      <c r="M540" s="2"/>
    </row>
    <row r="541" spans="1:13" ht="12.75" hidden="1">
      <c r="A541" s="12"/>
      <c r="F541" s="65"/>
      <c r="G541" s="65"/>
      <c r="M541" s="2"/>
    </row>
    <row r="542" spans="1:13" ht="12.75" hidden="1">
      <c r="A542" s="12"/>
      <c r="F542" s="65"/>
      <c r="G542" s="65"/>
      <c r="M542" s="2"/>
    </row>
    <row r="543" spans="1:13" ht="12.75" hidden="1">
      <c r="A543" s="12"/>
      <c r="F543" s="65"/>
      <c r="G543" s="65"/>
      <c r="M543" s="2"/>
    </row>
    <row r="544" spans="1:13" ht="12.75" hidden="1">
      <c r="A544" s="12"/>
      <c r="F544" s="65"/>
      <c r="G544" s="65"/>
      <c r="M544" s="2"/>
    </row>
    <row r="545" spans="1:13" ht="12.75" hidden="1">
      <c r="A545" s="12"/>
      <c r="F545" s="65"/>
      <c r="G545" s="65"/>
      <c r="M545" s="2"/>
    </row>
    <row r="546" spans="1:13" ht="12.75" hidden="1">
      <c r="A546" s="12"/>
      <c r="F546" s="65"/>
      <c r="G546" s="65"/>
      <c r="M546" s="2"/>
    </row>
    <row r="547" spans="1:13" ht="12.75" hidden="1">
      <c r="A547" s="12"/>
      <c r="F547" s="65"/>
      <c r="G547" s="65"/>
      <c r="M547" s="2"/>
    </row>
    <row r="548" spans="1:13" ht="12.75" hidden="1">
      <c r="A548" s="12"/>
      <c r="F548" s="65"/>
      <c r="G548" s="65"/>
      <c r="M548" s="2"/>
    </row>
    <row r="549" spans="1:13" ht="12.75" hidden="1">
      <c r="A549" s="12"/>
      <c r="F549" s="65"/>
      <c r="G549" s="65"/>
      <c r="M549" s="2"/>
    </row>
    <row r="550" spans="1:13" ht="12.75" hidden="1">
      <c r="A550" s="12"/>
      <c r="F550" s="65"/>
      <c r="G550" s="65"/>
      <c r="M550" s="2"/>
    </row>
    <row r="551" spans="1:13" ht="12.75" hidden="1">
      <c r="A551" s="12"/>
      <c r="F551" s="65"/>
      <c r="G551" s="65"/>
      <c r="M551" s="2"/>
    </row>
    <row r="552" spans="1:13" ht="12.75" hidden="1">
      <c r="A552" s="12"/>
      <c r="F552" s="65"/>
      <c r="G552" s="65"/>
      <c r="M552" s="2"/>
    </row>
    <row r="553" spans="1:13" ht="12.75" hidden="1">
      <c r="A553" s="12"/>
      <c r="F553" s="65"/>
      <c r="G553" s="65"/>
      <c r="M553" s="2"/>
    </row>
    <row r="554" spans="1:13" ht="12.75" hidden="1">
      <c r="A554" s="12"/>
      <c r="F554" s="65"/>
      <c r="G554" s="65"/>
      <c r="M554" s="2"/>
    </row>
    <row r="555" spans="1:13" ht="12.75" hidden="1">
      <c r="A555" s="12"/>
      <c r="F555" s="65"/>
      <c r="G555" s="65"/>
      <c r="M555" s="2"/>
    </row>
    <row r="556" spans="1:13" ht="12.75" hidden="1">
      <c r="A556" s="12"/>
      <c r="F556" s="65"/>
      <c r="G556" s="65"/>
      <c r="M556" s="2"/>
    </row>
    <row r="557" spans="1:13" ht="12.75" hidden="1">
      <c r="A557" s="12"/>
      <c r="F557" s="65"/>
      <c r="G557" s="65"/>
      <c r="M557" s="2"/>
    </row>
    <row r="558" spans="1:13" ht="12.75" hidden="1">
      <c r="A558" s="12"/>
      <c r="F558" s="65"/>
      <c r="G558" s="65"/>
      <c r="M558" s="2"/>
    </row>
    <row r="559" spans="1:13" ht="12.75" hidden="1">
      <c r="A559" s="12"/>
      <c r="F559" s="65"/>
      <c r="G559" s="65"/>
      <c r="M559" s="2"/>
    </row>
    <row r="560" spans="1:13" ht="12.75" hidden="1">
      <c r="A560" s="12"/>
      <c r="F560" s="65"/>
      <c r="G560" s="65"/>
      <c r="M560" s="2"/>
    </row>
    <row r="561" spans="1:13" ht="12.75" hidden="1">
      <c r="A561" s="12"/>
      <c r="F561" s="65"/>
      <c r="G561" s="65"/>
      <c r="M561" s="2"/>
    </row>
    <row r="562" spans="1:13" ht="12.75" hidden="1">
      <c r="A562" s="12"/>
      <c r="F562" s="65"/>
      <c r="G562" s="65"/>
      <c r="M562" s="2"/>
    </row>
    <row r="563" spans="1:13" ht="12.75" hidden="1">
      <c r="A563" s="12"/>
      <c r="F563" s="65"/>
      <c r="G563" s="65"/>
      <c r="M563" s="2"/>
    </row>
    <row r="564" spans="1:13" ht="12.75" hidden="1">
      <c r="A564" s="12"/>
      <c r="F564" s="65"/>
      <c r="G564" s="65"/>
      <c r="M564" s="2"/>
    </row>
    <row r="565" spans="1:13" ht="12.75" hidden="1">
      <c r="A565" s="12"/>
      <c r="F565" s="65"/>
      <c r="G565" s="65"/>
      <c r="M565" s="2"/>
    </row>
    <row r="566" spans="1:13" ht="12.75" hidden="1">
      <c r="A566" s="12"/>
      <c r="F566" s="65"/>
      <c r="G566" s="65"/>
      <c r="M566" s="2"/>
    </row>
    <row r="567" spans="1:13" ht="12.75" hidden="1">
      <c r="A567" s="12"/>
      <c r="F567" s="65"/>
      <c r="G567" s="65"/>
      <c r="M567" s="2"/>
    </row>
    <row r="568" spans="1:13" ht="12.75" hidden="1">
      <c r="A568" s="12"/>
      <c r="F568" s="65"/>
      <c r="G568" s="65"/>
      <c r="M568" s="2"/>
    </row>
    <row r="569" spans="1:13" s="300" customFormat="1" ht="12.75" hidden="1">
      <c r="A569" s="295"/>
      <c r="B569" s="296"/>
      <c r="C569" s="295"/>
      <c r="D569" s="295"/>
      <c r="E569" s="295"/>
      <c r="F569" s="297"/>
      <c r="G569" s="297"/>
      <c r="H569" s="296"/>
      <c r="I569" s="280"/>
      <c r="K569" s="35"/>
      <c r="L569" s="15"/>
      <c r="M569" s="2"/>
    </row>
    <row r="570" spans="1:13" s="300" customFormat="1" ht="12.75" hidden="1">
      <c r="A570" s="295"/>
      <c r="B570" s="296"/>
      <c r="C570" s="295"/>
      <c r="D570" s="295"/>
      <c r="E570" s="295"/>
      <c r="F570" s="297"/>
      <c r="G570" s="297"/>
      <c r="H570" s="296"/>
      <c r="I570" s="280"/>
      <c r="K570" s="35"/>
      <c r="L570" s="15"/>
      <c r="M570" s="2"/>
    </row>
    <row r="571" spans="2:13" ht="12.75" hidden="1">
      <c r="B571" s="7"/>
      <c r="F571" s="65"/>
      <c r="G571" s="65"/>
      <c r="H571" s="296"/>
      <c r="I571" s="22" t="e">
        <v>#DIV/0!</v>
      </c>
      <c r="M571" s="2"/>
    </row>
    <row r="572" spans="2:13" ht="12.75" hidden="1">
      <c r="B572" s="7"/>
      <c r="F572" s="65"/>
      <c r="G572" s="65"/>
      <c r="H572" s="296"/>
      <c r="I572" s="22" t="e">
        <v>#DIV/0!</v>
      </c>
      <c r="M572" s="2"/>
    </row>
    <row r="573" spans="2:13" ht="12.75" hidden="1">
      <c r="B573" s="7"/>
      <c r="F573" s="65"/>
      <c r="G573" s="65"/>
      <c r="H573" s="5">
        <v>0</v>
      </c>
      <c r="I573" s="22" t="e">
        <v>#DIV/0!</v>
      </c>
      <c r="M573" s="2"/>
    </row>
    <row r="574" spans="2:13" ht="12.75" hidden="1">
      <c r="B574" s="7"/>
      <c r="F574" s="65"/>
      <c r="G574" s="65"/>
      <c r="H574" s="5">
        <v>0</v>
      </c>
      <c r="I574" s="22" t="e">
        <v>#DIV/0!</v>
      </c>
      <c r="M574" s="2"/>
    </row>
    <row r="575" spans="2:13" ht="12.75" hidden="1">
      <c r="B575" s="7"/>
      <c r="F575" s="65"/>
      <c r="G575" s="65"/>
      <c r="H575" s="5">
        <v>0</v>
      </c>
      <c r="I575" s="22" t="e">
        <v>#DIV/0!</v>
      </c>
      <c r="M575" s="2"/>
    </row>
    <row r="576" spans="2:13" ht="12.75" hidden="1">
      <c r="B576" s="7"/>
      <c r="F576" s="65"/>
      <c r="G576" s="65"/>
      <c r="H576" s="5">
        <v>0</v>
      </c>
      <c r="I576" s="22" t="e">
        <v>#DIV/0!</v>
      </c>
      <c r="M576" s="2"/>
    </row>
    <row r="577" spans="2:13" ht="12.75" hidden="1">
      <c r="B577" s="7"/>
      <c r="F577" s="65"/>
      <c r="G577" s="65"/>
      <c r="H577" s="5">
        <v>0</v>
      </c>
      <c r="I577" s="22" t="e">
        <v>#DIV/0!</v>
      </c>
      <c r="M577" s="2"/>
    </row>
    <row r="578" spans="2:13" ht="12.75" hidden="1">
      <c r="B578" s="7"/>
      <c r="F578" s="65"/>
      <c r="G578" s="65"/>
      <c r="H578" s="5">
        <v>0</v>
      </c>
      <c r="I578" s="22" t="e">
        <v>#DIV/0!</v>
      </c>
      <c r="M578" s="2"/>
    </row>
    <row r="579" spans="2:13" ht="12.75" hidden="1">
      <c r="B579" s="7"/>
      <c r="F579" s="65"/>
      <c r="G579" s="65"/>
      <c r="H579" s="5">
        <v>0</v>
      </c>
      <c r="I579" s="22" t="e">
        <v>#DIV/0!</v>
      </c>
      <c r="M579" s="2"/>
    </row>
    <row r="580" spans="2:13" ht="12.75" hidden="1">
      <c r="B580" s="7"/>
      <c r="F580" s="65"/>
      <c r="G580" s="65"/>
      <c r="H580" s="5">
        <v>0</v>
      </c>
      <c r="I580" s="22" t="e">
        <v>#DIV/0!</v>
      </c>
      <c r="M580" s="2"/>
    </row>
    <row r="581" spans="2:13" ht="12.75" hidden="1">
      <c r="B581" s="7"/>
      <c r="F581" s="65"/>
      <c r="G581" s="65"/>
      <c r="H581" s="5">
        <v>0</v>
      </c>
      <c r="I581" s="22" t="e">
        <v>#DIV/0!</v>
      </c>
      <c r="M581" s="2"/>
    </row>
    <row r="582" spans="2:13" ht="12.75" hidden="1">
      <c r="B582" s="7"/>
      <c r="F582" s="65"/>
      <c r="G582" s="65"/>
      <c r="H582" s="5">
        <v>0</v>
      </c>
      <c r="I582" s="22" t="e">
        <v>#DIV/0!</v>
      </c>
      <c r="M582" s="2"/>
    </row>
    <row r="583" spans="2:13" ht="12.75" hidden="1">
      <c r="B583" s="7"/>
      <c r="F583" s="65"/>
      <c r="G583" s="65"/>
      <c r="H583" s="5">
        <v>0</v>
      </c>
      <c r="I583" s="22" t="e">
        <v>#DIV/0!</v>
      </c>
      <c r="M583" s="2"/>
    </row>
    <row r="584" spans="2:13" ht="12.75" hidden="1">
      <c r="B584" s="7"/>
      <c r="F584" s="65"/>
      <c r="G584" s="65"/>
      <c r="H584" s="5">
        <v>0</v>
      </c>
      <c r="I584" s="22" t="e">
        <v>#DIV/0!</v>
      </c>
      <c r="M584" s="2"/>
    </row>
    <row r="585" spans="6:13" ht="12.75" hidden="1">
      <c r="F585" s="65"/>
      <c r="G585" s="65"/>
      <c r="H585" s="5">
        <v>0</v>
      </c>
      <c r="I585" s="22" t="e">
        <v>#DIV/0!</v>
      </c>
      <c r="M585" s="2"/>
    </row>
    <row r="586" spans="2:13" ht="12.75" hidden="1">
      <c r="B586" s="6"/>
      <c r="F586" s="65"/>
      <c r="G586" s="65"/>
      <c r="H586" s="5">
        <v>0</v>
      </c>
      <c r="I586" s="22" t="e">
        <v>#DIV/0!</v>
      </c>
      <c r="M586" s="2"/>
    </row>
    <row r="587" spans="6:13" ht="12.75" hidden="1">
      <c r="F587" s="65"/>
      <c r="G587" s="65"/>
      <c r="H587" s="5">
        <v>0</v>
      </c>
      <c r="I587" s="22" t="e">
        <v>#DIV/0!</v>
      </c>
      <c r="M587" s="2"/>
    </row>
    <row r="588" spans="6:13" ht="12.75" hidden="1">
      <c r="F588" s="65"/>
      <c r="G588" s="65"/>
      <c r="H588" s="5">
        <v>0</v>
      </c>
      <c r="I588" s="22" t="e">
        <v>#DIV/0!</v>
      </c>
      <c r="M588" s="2"/>
    </row>
    <row r="589" spans="6:13" ht="12.75" hidden="1">
      <c r="F589" s="65"/>
      <c r="G589" s="65"/>
      <c r="H589" s="5">
        <v>0</v>
      </c>
      <c r="I589" s="22" t="e">
        <v>#DIV/0!</v>
      </c>
      <c r="M589" s="2"/>
    </row>
    <row r="590" spans="6:13" ht="12.75" hidden="1">
      <c r="F590" s="65"/>
      <c r="G590" s="65"/>
      <c r="H590" s="5">
        <v>0</v>
      </c>
      <c r="I590" s="22" t="e">
        <v>#DIV/0!</v>
      </c>
      <c r="M590" s="2"/>
    </row>
    <row r="591" spans="6:13" ht="12.75" hidden="1">
      <c r="F591" s="65"/>
      <c r="G591" s="65"/>
      <c r="H591" s="5">
        <v>0</v>
      </c>
      <c r="I591" s="22" t="e">
        <v>#DIV/0!</v>
      </c>
      <c r="M591" s="2"/>
    </row>
    <row r="592" spans="6:13" ht="12.75" hidden="1">
      <c r="F592" s="65"/>
      <c r="G592" s="65"/>
      <c r="H592" s="5">
        <v>0</v>
      </c>
      <c r="I592" s="22" t="e">
        <v>#DIV/0!</v>
      </c>
      <c r="M592" s="2"/>
    </row>
    <row r="593" spans="6:13" ht="12.75" hidden="1">
      <c r="F593" s="65"/>
      <c r="G593" s="65"/>
      <c r="H593" s="5">
        <v>0</v>
      </c>
      <c r="I593" s="22" t="e">
        <v>#DIV/0!</v>
      </c>
      <c r="M593" s="2"/>
    </row>
    <row r="594" spans="6:13" ht="12.75" hidden="1">
      <c r="F594" s="65"/>
      <c r="G594" s="65"/>
      <c r="H594" s="5">
        <v>0</v>
      </c>
      <c r="I594" s="22" t="e">
        <v>#DIV/0!</v>
      </c>
      <c r="M594" s="2"/>
    </row>
    <row r="595" spans="6:13" ht="12.75" hidden="1">
      <c r="F595" s="65"/>
      <c r="G595" s="65"/>
      <c r="H595" s="5">
        <v>0</v>
      </c>
      <c r="I595" s="22" t="e">
        <v>#DIV/0!</v>
      </c>
      <c r="M595" s="2"/>
    </row>
    <row r="596" spans="6:13" ht="12.75" hidden="1">
      <c r="F596" s="65"/>
      <c r="G596" s="65"/>
      <c r="H596" s="5">
        <v>0</v>
      </c>
      <c r="I596" s="22" t="e">
        <v>#DIV/0!</v>
      </c>
      <c r="M596" s="2"/>
    </row>
    <row r="597" spans="6:13" ht="12.75" hidden="1">
      <c r="F597" s="65"/>
      <c r="G597" s="65"/>
      <c r="H597" s="5">
        <v>0</v>
      </c>
      <c r="I597" s="22" t="e">
        <v>#DIV/0!</v>
      </c>
      <c r="M597" s="2"/>
    </row>
    <row r="598" spans="6:13" ht="12.75" hidden="1">
      <c r="F598" s="65"/>
      <c r="G598" s="65"/>
      <c r="H598" s="5">
        <v>0</v>
      </c>
      <c r="I598" s="22" t="e">
        <v>#DIV/0!</v>
      </c>
      <c r="M598" s="2"/>
    </row>
    <row r="599" spans="6:13" ht="12.75" hidden="1">
      <c r="F599" s="65"/>
      <c r="G599" s="65"/>
      <c r="H599" s="5">
        <v>0</v>
      </c>
      <c r="I599" s="22" t="e">
        <v>#DIV/0!</v>
      </c>
      <c r="M599" s="2"/>
    </row>
    <row r="600" spans="6:13" ht="12.75" hidden="1">
      <c r="F600" s="65"/>
      <c r="G600" s="65"/>
      <c r="H600" s="5">
        <v>0</v>
      </c>
      <c r="I600" s="22" t="e">
        <v>#DIV/0!</v>
      </c>
      <c r="M600" s="2"/>
    </row>
    <row r="601" spans="6:13" ht="12.75" hidden="1">
      <c r="F601" s="65"/>
      <c r="G601" s="65"/>
      <c r="H601" s="5">
        <v>0</v>
      </c>
      <c r="I601" s="22" t="e">
        <v>#DIV/0!</v>
      </c>
      <c r="M601" s="2"/>
    </row>
    <row r="602" spans="6:13" ht="12.75" hidden="1">
      <c r="F602" s="65"/>
      <c r="G602" s="65"/>
      <c r="H602" s="5">
        <v>0</v>
      </c>
      <c r="I602" s="22" t="e">
        <v>#DIV/0!</v>
      </c>
      <c r="M602" s="2"/>
    </row>
    <row r="603" spans="6:13" ht="12.75" hidden="1">
      <c r="F603" s="65"/>
      <c r="G603" s="65"/>
      <c r="H603" s="5">
        <v>0</v>
      </c>
      <c r="I603" s="22" t="e">
        <v>#DIV/0!</v>
      </c>
      <c r="M603" s="2"/>
    </row>
    <row r="604" spans="6:13" ht="12.75" hidden="1">
      <c r="F604" s="65"/>
      <c r="G604" s="65"/>
      <c r="H604" s="5">
        <v>0</v>
      </c>
      <c r="I604" s="22" t="e">
        <v>#DIV/0!</v>
      </c>
      <c r="M604" s="2"/>
    </row>
    <row r="605" spans="6:13" ht="12.75" hidden="1">
      <c r="F605" s="65"/>
      <c r="G605" s="65"/>
      <c r="H605" s="5">
        <v>0</v>
      </c>
      <c r="I605" s="22" t="e">
        <v>#DIV/0!</v>
      </c>
      <c r="M605" s="2"/>
    </row>
    <row r="606" spans="6:13" ht="12.75" hidden="1">
      <c r="F606" s="65"/>
      <c r="G606" s="65"/>
      <c r="H606" s="5">
        <v>0</v>
      </c>
      <c r="I606" s="22" t="e">
        <v>#DIV/0!</v>
      </c>
      <c r="M606" s="2"/>
    </row>
    <row r="607" spans="6:13" ht="12.75" hidden="1">
      <c r="F607" s="65"/>
      <c r="G607" s="65"/>
      <c r="H607" s="5">
        <v>0</v>
      </c>
      <c r="I607" s="22" t="e">
        <v>#DIV/0!</v>
      </c>
      <c r="M607" s="2"/>
    </row>
    <row r="608" spans="6:13" ht="12.75" hidden="1">
      <c r="F608" s="65"/>
      <c r="G608" s="65"/>
      <c r="H608" s="5">
        <v>0</v>
      </c>
      <c r="I608" s="22" t="e">
        <v>#DIV/0!</v>
      </c>
      <c r="M608" s="2"/>
    </row>
    <row r="609" spans="6:13" ht="12.75" hidden="1">
      <c r="F609" s="65"/>
      <c r="G609" s="65"/>
      <c r="H609" s="5">
        <v>0</v>
      </c>
      <c r="I609" s="22" t="e">
        <v>#DIV/0!</v>
      </c>
      <c r="M609" s="2"/>
    </row>
    <row r="610" spans="6:13" ht="12.75" hidden="1">
      <c r="F610" s="65"/>
      <c r="G610" s="65"/>
      <c r="H610" s="5">
        <v>0</v>
      </c>
      <c r="I610" s="22" t="e">
        <v>#DIV/0!</v>
      </c>
      <c r="M610" s="2"/>
    </row>
    <row r="611" spans="6:13" ht="12.75" hidden="1">
      <c r="F611" s="65"/>
      <c r="G611" s="65"/>
      <c r="H611" s="5">
        <v>0</v>
      </c>
      <c r="I611" s="22" t="e">
        <v>#DIV/0!</v>
      </c>
      <c r="M611" s="2"/>
    </row>
    <row r="612" spans="6:13" ht="12.75" hidden="1">
      <c r="F612" s="65"/>
      <c r="G612" s="65"/>
      <c r="H612" s="5">
        <v>0</v>
      </c>
      <c r="I612" s="22" t="e">
        <v>#DIV/0!</v>
      </c>
      <c r="M612" s="2"/>
    </row>
    <row r="613" spans="6:13" ht="12.75" hidden="1">
      <c r="F613" s="65"/>
      <c r="G613" s="65"/>
      <c r="H613" s="5">
        <v>0</v>
      </c>
      <c r="I613" s="22" t="e">
        <v>#DIV/0!</v>
      </c>
      <c r="M613" s="2"/>
    </row>
    <row r="614" spans="6:13" ht="12.75" hidden="1">
      <c r="F614" s="65"/>
      <c r="G614" s="65"/>
      <c r="H614" s="5">
        <v>0</v>
      </c>
      <c r="I614" s="22" t="e">
        <v>#DIV/0!</v>
      </c>
      <c r="M614" s="2"/>
    </row>
    <row r="615" spans="6:13" ht="12.75" hidden="1">
      <c r="F615" s="65"/>
      <c r="G615" s="65"/>
      <c r="H615" s="5">
        <v>0</v>
      </c>
      <c r="I615" s="22" t="e">
        <v>#DIV/0!</v>
      </c>
      <c r="M615" s="2"/>
    </row>
    <row r="616" spans="6:13" ht="12.75" hidden="1">
      <c r="F616" s="65"/>
      <c r="G616" s="65"/>
      <c r="H616" s="5">
        <v>0</v>
      </c>
      <c r="I616" s="22" t="e">
        <v>#DIV/0!</v>
      </c>
      <c r="M616" s="2"/>
    </row>
    <row r="617" spans="6:13" ht="12.75" hidden="1">
      <c r="F617" s="65"/>
      <c r="G617" s="65"/>
      <c r="H617" s="5">
        <v>0</v>
      </c>
      <c r="I617" s="22" t="e">
        <v>#DIV/0!</v>
      </c>
      <c r="M617" s="2"/>
    </row>
    <row r="618" spans="6:13" ht="12.75" hidden="1">
      <c r="F618" s="65"/>
      <c r="G618" s="65"/>
      <c r="H618" s="5">
        <v>0</v>
      </c>
      <c r="I618" s="22" t="e">
        <v>#DIV/0!</v>
      </c>
      <c r="M618" s="2"/>
    </row>
    <row r="619" spans="6:13" ht="12.75" hidden="1">
      <c r="F619" s="65"/>
      <c r="G619" s="65"/>
      <c r="H619" s="5">
        <v>0</v>
      </c>
      <c r="I619" s="22" t="e">
        <v>#DIV/0!</v>
      </c>
      <c r="M619" s="2"/>
    </row>
    <row r="620" spans="6:13" ht="12.75" hidden="1">
      <c r="F620" s="65"/>
      <c r="G620" s="65"/>
      <c r="H620" s="5">
        <v>0</v>
      </c>
      <c r="I620" s="22" t="e">
        <v>#DIV/0!</v>
      </c>
      <c r="M620" s="2"/>
    </row>
    <row r="621" spans="6:13" ht="12.75" hidden="1">
      <c r="F621" s="65"/>
      <c r="G621" s="65"/>
      <c r="H621" s="5">
        <v>0</v>
      </c>
      <c r="I621" s="22" t="e">
        <v>#DIV/0!</v>
      </c>
      <c r="M621" s="2"/>
    </row>
    <row r="622" spans="6:13" ht="12.75" hidden="1">
      <c r="F622" s="65"/>
      <c r="G622" s="65"/>
      <c r="H622" s="5">
        <v>0</v>
      </c>
      <c r="I622" s="22" t="e">
        <v>#DIV/0!</v>
      </c>
      <c r="M622" s="2"/>
    </row>
    <row r="623" spans="6:13" ht="12.75" hidden="1">
      <c r="F623" s="65"/>
      <c r="G623" s="65"/>
      <c r="H623" s="5">
        <v>0</v>
      </c>
      <c r="I623" s="22" t="e">
        <v>#DIV/0!</v>
      </c>
      <c r="M623" s="2"/>
    </row>
    <row r="624" spans="6:13" ht="12.75" hidden="1">
      <c r="F624" s="65"/>
      <c r="G624" s="65"/>
      <c r="H624" s="5">
        <v>0</v>
      </c>
      <c r="I624" s="22" t="e">
        <v>#DIV/0!</v>
      </c>
      <c r="M624" s="2"/>
    </row>
    <row r="625" spans="6:13" ht="12.75" hidden="1">
      <c r="F625" s="65"/>
      <c r="G625" s="65"/>
      <c r="H625" s="5">
        <v>0</v>
      </c>
      <c r="I625" s="22" t="e">
        <v>#DIV/0!</v>
      </c>
      <c r="M625" s="2"/>
    </row>
    <row r="626" spans="6:13" ht="12.75" hidden="1">
      <c r="F626" s="65"/>
      <c r="G626" s="65"/>
      <c r="H626" s="5">
        <v>0</v>
      </c>
      <c r="I626" s="22" t="e">
        <v>#DIV/0!</v>
      </c>
      <c r="M626" s="2"/>
    </row>
    <row r="627" spans="6:13" ht="12.75" hidden="1">
      <c r="F627" s="65"/>
      <c r="G627" s="65"/>
      <c r="H627" s="5">
        <v>0</v>
      </c>
      <c r="I627" s="22" t="e">
        <v>#DIV/0!</v>
      </c>
      <c r="M627" s="2"/>
    </row>
    <row r="628" spans="6:13" ht="12.75" hidden="1">
      <c r="F628" s="65"/>
      <c r="G628" s="65"/>
      <c r="H628" s="5">
        <v>0</v>
      </c>
      <c r="I628" s="22" t="e">
        <v>#DIV/0!</v>
      </c>
      <c r="M628" s="2"/>
    </row>
    <row r="629" spans="6:13" ht="12.75" hidden="1">
      <c r="F629" s="65"/>
      <c r="G629" s="65"/>
      <c r="H629" s="5">
        <v>0</v>
      </c>
      <c r="I629" s="22" t="e">
        <v>#DIV/0!</v>
      </c>
      <c r="M629" s="2"/>
    </row>
    <row r="630" spans="6:13" ht="12.75" hidden="1">
      <c r="F630" s="65"/>
      <c r="G630" s="65"/>
      <c r="H630" s="5">
        <v>0</v>
      </c>
      <c r="I630" s="22" t="e">
        <v>#DIV/0!</v>
      </c>
      <c r="M630" s="2"/>
    </row>
    <row r="631" spans="6:13" ht="12.75" hidden="1">
      <c r="F631" s="65"/>
      <c r="G631" s="65"/>
      <c r="H631" s="5">
        <v>0</v>
      </c>
      <c r="I631" s="22" t="e">
        <v>#DIV/0!</v>
      </c>
      <c r="M631" s="2"/>
    </row>
    <row r="632" spans="6:13" ht="12.75" hidden="1">
      <c r="F632" s="65"/>
      <c r="G632" s="65"/>
      <c r="H632" s="5">
        <v>0</v>
      </c>
      <c r="I632" s="22" t="e">
        <v>#DIV/0!</v>
      </c>
      <c r="M632" s="2"/>
    </row>
    <row r="633" spans="6:13" ht="12.75" hidden="1">
      <c r="F633" s="65"/>
      <c r="G633" s="65"/>
      <c r="H633" s="5">
        <v>0</v>
      </c>
      <c r="I633" s="22" t="e">
        <v>#DIV/0!</v>
      </c>
      <c r="M633" s="2"/>
    </row>
    <row r="634" spans="6:13" ht="12.75" hidden="1">
      <c r="F634" s="65"/>
      <c r="G634" s="65"/>
      <c r="H634" s="5">
        <v>0</v>
      </c>
      <c r="I634" s="22" t="e">
        <v>#DIV/0!</v>
      </c>
      <c r="M634" s="2"/>
    </row>
    <row r="635" spans="6:13" ht="12.75" hidden="1">
      <c r="F635" s="65"/>
      <c r="G635" s="65"/>
      <c r="H635" s="5">
        <v>0</v>
      </c>
      <c r="I635" s="22" t="e">
        <v>#DIV/0!</v>
      </c>
      <c r="M635" s="2"/>
    </row>
    <row r="636" spans="6:13" ht="12.75" hidden="1">
      <c r="F636" s="65"/>
      <c r="G636" s="65"/>
      <c r="H636" s="5">
        <v>0</v>
      </c>
      <c r="I636" s="22" t="e">
        <v>#DIV/0!</v>
      </c>
      <c r="M636" s="2"/>
    </row>
    <row r="637" spans="6:13" ht="12.75" hidden="1">
      <c r="F637" s="65"/>
      <c r="G637" s="65"/>
      <c r="H637" s="5">
        <v>0</v>
      </c>
      <c r="I637" s="22" t="e">
        <v>#DIV/0!</v>
      </c>
      <c r="M637" s="2"/>
    </row>
    <row r="638" spans="6:13" ht="12.75" hidden="1">
      <c r="F638" s="65"/>
      <c r="G638" s="65"/>
      <c r="H638" s="5">
        <v>0</v>
      </c>
      <c r="I638" s="22" t="e">
        <v>#DIV/0!</v>
      </c>
      <c r="M638" s="2"/>
    </row>
    <row r="639" spans="6:13" ht="12.75" hidden="1">
      <c r="F639" s="65"/>
      <c r="G639" s="65"/>
      <c r="H639" s="5">
        <v>0</v>
      </c>
      <c r="I639" s="22" t="e">
        <v>#DIV/0!</v>
      </c>
      <c r="M639" s="2"/>
    </row>
    <row r="640" spans="6:13" ht="12.75" hidden="1">
      <c r="F640" s="65"/>
      <c r="G640" s="65"/>
      <c r="H640" s="5">
        <v>0</v>
      </c>
      <c r="I640" s="22" t="e">
        <v>#DIV/0!</v>
      </c>
      <c r="M640" s="2"/>
    </row>
    <row r="641" spans="6:13" ht="12.75" hidden="1">
      <c r="F641" s="65"/>
      <c r="G641" s="65"/>
      <c r="H641" s="5">
        <v>0</v>
      </c>
      <c r="I641" s="22" t="e">
        <v>#DIV/0!</v>
      </c>
      <c r="M641" s="2"/>
    </row>
    <row r="642" spans="6:13" ht="12.75" hidden="1">
      <c r="F642" s="65"/>
      <c r="G642" s="65"/>
      <c r="H642" s="5">
        <v>0</v>
      </c>
      <c r="I642" s="22" t="e">
        <v>#DIV/0!</v>
      </c>
      <c r="M642" s="2"/>
    </row>
    <row r="643" spans="6:13" ht="12.75" hidden="1">
      <c r="F643" s="65"/>
      <c r="G643" s="65"/>
      <c r="H643" s="5">
        <v>0</v>
      </c>
      <c r="I643" s="22" t="e">
        <v>#DIV/0!</v>
      </c>
      <c r="M643" s="2"/>
    </row>
    <row r="644" spans="6:13" ht="12.75" hidden="1">
      <c r="F644" s="65"/>
      <c r="G644" s="65"/>
      <c r="H644" s="5">
        <v>0</v>
      </c>
      <c r="I644" s="22" t="e">
        <v>#DIV/0!</v>
      </c>
      <c r="M644" s="2"/>
    </row>
    <row r="645" spans="6:13" ht="12.75" hidden="1">
      <c r="F645" s="65"/>
      <c r="G645" s="65"/>
      <c r="H645" s="5">
        <v>0</v>
      </c>
      <c r="I645" s="22" t="e">
        <v>#DIV/0!</v>
      </c>
      <c r="M645" s="2"/>
    </row>
    <row r="646" spans="6:13" ht="12.75" hidden="1">
      <c r="F646" s="65"/>
      <c r="G646" s="65"/>
      <c r="H646" s="5">
        <v>0</v>
      </c>
      <c r="I646" s="22" t="e">
        <v>#DIV/0!</v>
      </c>
      <c r="M646" s="2"/>
    </row>
    <row r="647" spans="6:13" ht="12.75" hidden="1">
      <c r="F647" s="65"/>
      <c r="G647" s="65"/>
      <c r="H647" s="5">
        <v>0</v>
      </c>
      <c r="I647" s="22" t="e">
        <v>#DIV/0!</v>
      </c>
      <c r="M647" s="2"/>
    </row>
    <row r="648" spans="6:13" ht="12.75" hidden="1">
      <c r="F648" s="65"/>
      <c r="G648" s="65"/>
      <c r="H648" s="5">
        <v>0</v>
      </c>
      <c r="I648" s="22" t="e">
        <v>#DIV/0!</v>
      </c>
      <c r="M648" s="2"/>
    </row>
    <row r="649" spans="6:13" ht="12.75" hidden="1">
      <c r="F649" s="65"/>
      <c r="G649" s="65"/>
      <c r="H649" s="5">
        <v>0</v>
      </c>
      <c r="I649" s="22" t="e">
        <v>#DIV/0!</v>
      </c>
      <c r="M649" s="2"/>
    </row>
    <row r="650" spans="6:13" ht="12.75" hidden="1">
      <c r="F650" s="65"/>
      <c r="G650" s="65"/>
      <c r="H650" s="5">
        <v>0</v>
      </c>
      <c r="I650" s="22" t="e">
        <v>#DIV/0!</v>
      </c>
      <c r="M650" s="2"/>
    </row>
    <row r="651" spans="6:13" ht="12.75" hidden="1">
      <c r="F651" s="65"/>
      <c r="G651" s="65"/>
      <c r="H651" s="5">
        <v>0</v>
      </c>
      <c r="I651" s="22" t="e">
        <v>#DIV/0!</v>
      </c>
      <c r="M651" s="2"/>
    </row>
    <row r="652" spans="6:13" ht="12.75" hidden="1">
      <c r="F652" s="65"/>
      <c r="G652" s="65"/>
      <c r="H652" s="5">
        <v>0</v>
      </c>
      <c r="I652" s="22" t="e">
        <v>#DIV/0!</v>
      </c>
      <c r="M652" s="2"/>
    </row>
    <row r="653" spans="6:13" ht="12.75" hidden="1">
      <c r="F653" s="65"/>
      <c r="G653" s="65"/>
      <c r="H653" s="5">
        <v>0</v>
      </c>
      <c r="I653" s="22" t="e">
        <v>#DIV/0!</v>
      </c>
      <c r="M653" s="2"/>
    </row>
    <row r="654" spans="6:13" ht="12.75" hidden="1">
      <c r="F654" s="65"/>
      <c r="G654" s="65"/>
      <c r="H654" s="5">
        <v>0</v>
      </c>
      <c r="I654" s="22" t="e">
        <v>#DIV/0!</v>
      </c>
      <c r="M654" s="2"/>
    </row>
    <row r="655" spans="6:13" ht="12.75" hidden="1">
      <c r="F655" s="65"/>
      <c r="G655" s="65"/>
      <c r="H655" s="5">
        <v>0</v>
      </c>
      <c r="I655" s="22" t="e">
        <v>#DIV/0!</v>
      </c>
      <c r="M655" s="2"/>
    </row>
    <row r="656" spans="6:13" ht="12.75" hidden="1">
      <c r="F656" s="65"/>
      <c r="G656" s="65"/>
      <c r="H656" s="5">
        <v>0</v>
      </c>
      <c r="I656" s="22" t="e">
        <v>#DIV/0!</v>
      </c>
      <c r="M656" s="2"/>
    </row>
    <row r="657" spans="6:13" ht="12.75" hidden="1">
      <c r="F657" s="65"/>
      <c r="G657" s="65"/>
      <c r="H657" s="5">
        <v>0</v>
      </c>
      <c r="I657" s="22" t="e">
        <v>#DIV/0!</v>
      </c>
      <c r="M657" s="2"/>
    </row>
    <row r="658" spans="6:13" ht="12.75" hidden="1">
      <c r="F658" s="65"/>
      <c r="G658" s="65"/>
      <c r="H658" s="5">
        <v>0</v>
      </c>
      <c r="I658" s="22" t="e">
        <v>#DIV/0!</v>
      </c>
      <c r="M658" s="2"/>
    </row>
    <row r="659" spans="6:13" ht="12.75" hidden="1">
      <c r="F659" s="65"/>
      <c r="G659" s="65"/>
      <c r="H659" s="5">
        <v>0</v>
      </c>
      <c r="I659" s="22" t="e">
        <v>#DIV/0!</v>
      </c>
      <c r="M659" s="2"/>
    </row>
    <row r="660" spans="6:13" ht="12.75" hidden="1">
      <c r="F660" s="65"/>
      <c r="G660" s="65"/>
      <c r="H660" s="5">
        <v>0</v>
      </c>
      <c r="I660" s="22" t="e">
        <v>#DIV/0!</v>
      </c>
      <c r="M660" s="2"/>
    </row>
    <row r="661" spans="6:13" ht="12.75" hidden="1">
      <c r="F661" s="65"/>
      <c r="G661" s="65"/>
      <c r="H661" s="5">
        <v>0</v>
      </c>
      <c r="I661" s="22" t="e">
        <v>#DIV/0!</v>
      </c>
      <c r="M661" s="2"/>
    </row>
    <row r="662" spans="6:13" ht="12.75" hidden="1">
      <c r="F662" s="65"/>
      <c r="G662" s="65"/>
      <c r="H662" s="5">
        <v>0</v>
      </c>
      <c r="I662" s="22" t="e">
        <v>#DIV/0!</v>
      </c>
      <c r="M662" s="2"/>
    </row>
    <row r="663" spans="6:13" ht="12.75" hidden="1">
      <c r="F663" s="65"/>
      <c r="G663" s="65"/>
      <c r="H663" s="5">
        <v>0</v>
      </c>
      <c r="I663" s="22" t="e">
        <v>#DIV/0!</v>
      </c>
      <c r="M663" s="2"/>
    </row>
    <row r="664" spans="6:13" ht="12.75" hidden="1">
      <c r="F664" s="65"/>
      <c r="G664" s="65"/>
      <c r="H664" s="5">
        <v>0</v>
      </c>
      <c r="I664" s="22" t="e">
        <v>#DIV/0!</v>
      </c>
      <c r="M664" s="2"/>
    </row>
    <row r="665" spans="6:13" ht="12.75" hidden="1">
      <c r="F665" s="65"/>
      <c r="G665" s="65"/>
      <c r="H665" s="5">
        <v>0</v>
      </c>
      <c r="I665" s="22" t="e">
        <v>#DIV/0!</v>
      </c>
      <c r="M665" s="2"/>
    </row>
    <row r="666" spans="6:13" ht="12.75" hidden="1">
      <c r="F666" s="65"/>
      <c r="G666" s="65"/>
      <c r="H666" s="5">
        <v>0</v>
      </c>
      <c r="I666" s="22" t="e">
        <v>#DIV/0!</v>
      </c>
      <c r="M666" s="2"/>
    </row>
    <row r="667" spans="6:13" ht="12.75" hidden="1">
      <c r="F667" s="65"/>
      <c r="G667" s="65"/>
      <c r="H667" s="5">
        <v>0</v>
      </c>
      <c r="I667" s="22" t="e">
        <v>#DIV/0!</v>
      </c>
      <c r="M667" s="2"/>
    </row>
    <row r="668" spans="6:13" ht="12.75" hidden="1">
      <c r="F668" s="65"/>
      <c r="G668" s="65"/>
      <c r="H668" s="5">
        <v>0</v>
      </c>
      <c r="I668" s="22" t="e">
        <v>#DIV/0!</v>
      </c>
      <c r="M668" s="2"/>
    </row>
    <row r="669" spans="6:13" ht="12.75" hidden="1">
      <c r="F669" s="65"/>
      <c r="G669" s="65"/>
      <c r="H669" s="5">
        <v>0</v>
      </c>
      <c r="I669" s="22" t="e">
        <v>#DIV/0!</v>
      </c>
      <c r="M669" s="2"/>
    </row>
    <row r="670" spans="6:13" ht="12.75" hidden="1">
      <c r="F670" s="65"/>
      <c r="G670" s="65"/>
      <c r="H670" s="5">
        <v>0</v>
      </c>
      <c r="I670" s="22" t="e">
        <v>#DIV/0!</v>
      </c>
      <c r="M670" s="2"/>
    </row>
    <row r="671" spans="6:13" ht="12.75" hidden="1">
      <c r="F671" s="65"/>
      <c r="G671" s="65"/>
      <c r="H671" s="5">
        <v>0</v>
      </c>
      <c r="I671" s="22" t="e">
        <v>#DIV/0!</v>
      </c>
      <c r="M671" s="2"/>
    </row>
    <row r="672" spans="6:13" ht="12.75" hidden="1">
      <c r="F672" s="65"/>
      <c r="G672" s="65"/>
      <c r="H672" s="5">
        <v>0</v>
      </c>
      <c r="I672" s="22" t="e">
        <v>#DIV/0!</v>
      </c>
      <c r="M672" s="2"/>
    </row>
    <row r="673" spans="6:13" ht="12.75" hidden="1">
      <c r="F673" s="65"/>
      <c r="G673" s="65"/>
      <c r="H673" s="5">
        <v>0</v>
      </c>
      <c r="I673" s="22" t="e">
        <v>#DIV/0!</v>
      </c>
      <c r="M673" s="2"/>
    </row>
    <row r="674" spans="6:13" ht="12.75" hidden="1">
      <c r="F674" s="65"/>
      <c r="G674" s="65"/>
      <c r="H674" s="5">
        <v>0</v>
      </c>
      <c r="I674" s="22" t="e">
        <v>#DIV/0!</v>
      </c>
      <c r="M674" s="2"/>
    </row>
    <row r="675" spans="6:13" ht="12.75" hidden="1">
      <c r="F675" s="65"/>
      <c r="G675" s="65"/>
      <c r="H675" s="5">
        <v>0</v>
      </c>
      <c r="I675" s="22" t="e">
        <v>#DIV/0!</v>
      </c>
      <c r="M675" s="2"/>
    </row>
    <row r="676" spans="6:13" ht="12.75" hidden="1">
      <c r="F676" s="65"/>
      <c r="G676" s="65"/>
      <c r="H676" s="5">
        <v>0</v>
      </c>
      <c r="I676" s="22" t="e">
        <v>#DIV/0!</v>
      </c>
      <c r="M676" s="2"/>
    </row>
    <row r="677" spans="6:13" ht="12.75" hidden="1">
      <c r="F677" s="65"/>
      <c r="G677" s="65"/>
      <c r="H677" s="5">
        <v>0</v>
      </c>
      <c r="I677" s="22" t="e">
        <v>#DIV/0!</v>
      </c>
      <c r="M677" s="2"/>
    </row>
    <row r="678" spans="6:13" ht="12.75" hidden="1">
      <c r="F678" s="65"/>
      <c r="G678" s="65"/>
      <c r="H678" s="5">
        <v>0</v>
      </c>
      <c r="I678" s="22" t="e">
        <v>#DIV/0!</v>
      </c>
      <c r="M678" s="2"/>
    </row>
    <row r="679" spans="6:13" ht="12.75" hidden="1">
      <c r="F679" s="65"/>
      <c r="G679" s="65"/>
      <c r="H679" s="5">
        <v>0</v>
      </c>
      <c r="I679" s="22" t="e">
        <v>#DIV/0!</v>
      </c>
      <c r="M679" s="2"/>
    </row>
    <row r="680" spans="6:13" ht="12.75" hidden="1">
      <c r="F680" s="65"/>
      <c r="G680" s="65"/>
      <c r="H680" s="5">
        <v>0</v>
      </c>
      <c r="I680" s="22" t="e">
        <v>#DIV/0!</v>
      </c>
      <c r="M680" s="2"/>
    </row>
    <row r="681" spans="6:13" ht="12.75" hidden="1">
      <c r="F681" s="65"/>
      <c r="G681" s="65"/>
      <c r="H681" s="5">
        <v>0</v>
      </c>
      <c r="I681" s="22" t="e">
        <v>#DIV/0!</v>
      </c>
      <c r="M681" s="2"/>
    </row>
    <row r="682" spans="6:13" ht="12.75" hidden="1">
      <c r="F682" s="65"/>
      <c r="G682" s="65"/>
      <c r="H682" s="5">
        <v>0</v>
      </c>
      <c r="I682" s="22" t="e">
        <v>#DIV/0!</v>
      </c>
      <c r="M682" s="2"/>
    </row>
    <row r="683" spans="6:13" ht="12.75" hidden="1">
      <c r="F683" s="65"/>
      <c r="G683" s="65"/>
      <c r="H683" s="5">
        <v>0</v>
      </c>
      <c r="I683" s="22" t="e">
        <v>#DIV/0!</v>
      </c>
      <c r="M683" s="2"/>
    </row>
    <row r="684" spans="6:13" ht="12.75" hidden="1">
      <c r="F684" s="65"/>
      <c r="G684" s="65"/>
      <c r="H684" s="5">
        <v>0</v>
      </c>
      <c r="I684" s="22" t="e">
        <v>#DIV/0!</v>
      </c>
      <c r="M684" s="2"/>
    </row>
    <row r="685" spans="6:13" ht="12.75" hidden="1">
      <c r="F685" s="65"/>
      <c r="G685" s="65"/>
      <c r="H685" s="5">
        <v>0</v>
      </c>
      <c r="I685" s="22" t="e">
        <v>#DIV/0!</v>
      </c>
      <c r="M685" s="2"/>
    </row>
    <row r="686" spans="6:13" ht="12.75" hidden="1">
      <c r="F686" s="65"/>
      <c r="G686" s="65"/>
      <c r="H686" s="5">
        <v>0</v>
      </c>
      <c r="I686" s="22" t="e">
        <v>#DIV/0!</v>
      </c>
      <c r="M686" s="2"/>
    </row>
    <row r="687" spans="6:13" ht="12.75" hidden="1">
      <c r="F687" s="65"/>
      <c r="G687" s="65"/>
      <c r="H687" s="5">
        <v>0</v>
      </c>
      <c r="I687" s="22" t="e">
        <v>#DIV/0!</v>
      </c>
      <c r="M687" s="2"/>
    </row>
    <row r="688" spans="6:13" ht="12.75" hidden="1">
      <c r="F688" s="65"/>
      <c r="G688" s="65"/>
      <c r="H688" s="5">
        <v>0</v>
      </c>
      <c r="I688" s="22" t="e">
        <v>#DIV/0!</v>
      </c>
      <c r="M688" s="2"/>
    </row>
    <row r="689" spans="6:13" ht="12.75" hidden="1">
      <c r="F689" s="65"/>
      <c r="G689" s="65"/>
      <c r="H689" s="5">
        <v>0</v>
      </c>
      <c r="I689" s="22" t="e">
        <v>#DIV/0!</v>
      </c>
      <c r="M689" s="2"/>
    </row>
    <row r="690" spans="6:13" ht="12.75" hidden="1">
      <c r="F690" s="65"/>
      <c r="G690" s="65"/>
      <c r="H690" s="5">
        <v>0</v>
      </c>
      <c r="I690" s="22" t="e">
        <v>#DIV/0!</v>
      </c>
      <c r="M690" s="2"/>
    </row>
    <row r="691" spans="6:13" ht="12.75" hidden="1">
      <c r="F691" s="65"/>
      <c r="G691" s="65"/>
      <c r="H691" s="5">
        <v>0</v>
      </c>
      <c r="I691" s="22" t="e">
        <v>#DIV/0!</v>
      </c>
      <c r="M691" s="2"/>
    </row>
    <row r="692" spans="6:13" ht="12.75" hidden="1">
      <c r="F692" s="65"/>
      <c r="G692" s="65"/>
      <c r="H692" s="5">
        <v>0</v>
      </c>
      <c r="I692" s="22" t="e">
        <v>#DIV/0!</v>
      </c>
      <c r="M692" s="2"/>
    </row>
    <row r="693" spans="6:13" ht="12.75" hidden="1">
      <c r="F693" s="65"/>
      <c r="G693" s="65"/>
      <c r="H693" s="5">
        <v>0</v>
      </c>
      <c r="I693" s="22" t="e">
        <v>#DIV/0!</v>
      </c>
      <c r="M693" s="2"/>
    </row>
    <row r="694" spans="6:13" ht="12.75" hidden="1">
      <c r="F694" s="65"/>
      <c r="G694" s="65"/>
      <c r="H694" s="5">
        <v>0</v>
      </c>
      <c r="I694" s="22" t="e">
        <v>#DIV/0!</v>
      </c>
      <c r="M694" s="2"/>
    </row>
    <row r="695" spans="6:13" ht="12.75" hidden="1">
      <c r="F695" s="65"/>
      <c r="G695" s="65"/>
      <c r="H695" s="5">
        <v>0</v>
      </c>
      <c r="I695" s="22" t="e">
        <v>#DIV/0!</v>
      </c>
      <c r="M695" s="2"/>
    </row>
    <row r="696" spans="6:13" ht="12.75" hidden="1">
      <c r="F696" s="65"/>
      <c r="G696" s="65"/>
      <c r="H696" s="5">
        <v>0</v>
      </c>
      <c r="I696" s="22" t="e">
        <v>#DIV/0!</v>
      </c>
      <c r="M696" s="2"/>
    </row>
    <row r="697" spans="6:13" ht="12.75" hidden="1">
      <c r="F697" s="65"/>
      <c r="G697" s="65"/>
      <c r="H697" s="5">
        <v>0</v>
      </c>
      <c r="I697" s="22" t="e">
        <v>#DIV/0!</v>
      </c>
      <c r="M697" s="2"/>
    </row>
    <row r="698" spans="6:13" ht="12.75" hidden="1">
      <c r="F698" s="65"/>
      <c r="G698" s="65"/>
      <c r="H698" s="5">
        <v>0</v>
      </c>
      <c r="I698" s="22" t="e">
        <v>#DIV/0!</v>
      </c>
      <c r="M698" s="2"/>
    </row>
    <row r="699" spans="6:13" ht="12.75" hidden="1">
      <c r="F699" s="65"/>
      <c r="G699" s="65"/>
      <c r="H699" s="5">
        <v>0</v>
      </c>
      <c r="I699" s="22" t="e">
        <v>#DIV/0!</v>
      </c>
      <c r="M699" s="2"/>
    </row>
    <row r="700" spans="6:13" ht="12.75" hidden="1">
      <c r="F700" s="65"/>
      <c r="G700" s="65"/>
      <c r="H700" s="5">
        <v>0</v>
      </c>
      <c r="I700" s="22" t="e">
        <v>#DIV/0!</v>
      </c>
      <c r="M700" s="2"/>
    </row>
    <row r="701" spans="6:13" ht="12.75" hidden="1">
      <c r="F701" s="65"/>
      <c r="G701" s="65"/>
      <c r="H701" s="5">
        <v>0</v>
      </c>
      <c r="I701" s="22" t="e">
        <v>#DIV/0!</v>
      </c>
      <c r="M701" s="2"/>
    </row>
    <row r="702" spans="6:13" ht="12.75" hidden="1">
      <c r="F702" s="65"/>
      <c r="G702" s="65"/>
      <c r="H702" s="5">
        <v>0</v>
      </c>
      <c r="I702" s="22" t="e">
        <v>#DIV/0!</v>
      </c>
      <c r="M702" s="2"/>
    </row>
    <row r="703" spans="6:13" ht="12.75" hidden="1">
      <c r="F703" s="65"/>
      <c r="G703" s="65"/>
      <c r="H703" s="5">
        <v>0</v>
      </c>
      <c r="I703" s="22" t="e">
        <v>#DIV/0!</v>
      </c>
      <c r="M703" s="2"/>
    </row>
    <row r="704" spans="6:13" ht="12.75" hidden="1">
      <c r="F704" s="65"/>
      <c r="G704" s="65"/>
      <c r="H704" s="5">
        <v>0</v>
      </c>
      <c r="I704" s="22" t="e">
        <v>#DIV/0!</v>
      </c>
      <c r="M704" s="2"/>
    </row>
    <row r="705" spans="6:13" ht="12.75" hidden="1">
      <c r="F705" s="65"/>
      <c r="G705" s="65"/>
      <c r="H705" s="5">
        <v>0</v>
      </c>
      <c r="I705" s="22" t="e">
        <v>#DIV/0!</v>
      </c>
      <c r="M705" s="2"/>
    </row>
    <row r="706" spans="6:13" ht="12.75" hidden="1">
      <c r="F706" s="65"/>
      <c r="G706" s="65"/>
      <c r="H706" s="5">
        <v>0</v>
      </c>
      <c r="I706" s="22" t="e">
        <v>#DIV/0!</v>
      </c>
      <c r="M706" s="2"/>
    </row>
    <row r="707" spans="6:13" ht="12.75" hidden="1">
      <c r="F707" s="65"/>
      <c r="G707" s="65"/>
      <c r="H707" s="5">
        <v>0</v>
      </c>
      <c r="I707" s="22" t="e">
        <v>#DIV/0!</v>
      </c>
      <c r="M707" s="2"/>
    </row>
    <row r="708" spans="6:13" ht="12.75" hidden="1">
      <c r="F708" s="65"/>
      <c r="G708" s="65"/>
      <c r="H708" s="5">
        <v>0</v>
      </c>
      <c r="I708" s="22" t="e">
        <v>#DIV/0!</v>
      </c>
      <c r="M708" s="2"/>
    </row>
    <row r="709" spans="6:13" ht="12.75" hidden="1">
      <c r="F709" s="65"/>
      <c r="G709" s="65"/>
      <c r="H709" s="5">
        <v>0</v>
      </c>
      <c r="I709" s="22" t="e">
        <v>#DIV/0!</v>
      </c>
      <c r="M709" s="2"/>
    </row>
    <row r="710" spans="6:13" ht="12.75" hidden="1">
      <c r="F710" s="65"/>
      <c r="G710" s="65"/>
      <c r="H710" s="5">
        <v>0</v>
      </c>
      <c r="I710" s="22" t="e">
        <v>#DIV/0!</v>
      </c>
      <c r="M710" s="2"/>
    </row>
    <row r="711" spans="6:13" ht="12.75" hidden="1">
      <c r="F711" s="65"/>
      <c r="G711" s="65"/>
      <c r="H711" s="5">
        <v>0</v>
      </c>
      <c r="I711" s="22" t="e">
        <v>#DIV/0!</v>
      </c>
      <c r="M711" s="2"/>
    </row>
    <row r="712" spans="6:13" ht="12.75" hidden="1">
      <c r="F712" s="65"/>
      <c r="G712" s="65"/>
      <c r="H712" s="5">
        <v>0</v>
      </c>
      <c r="I712" s="22" t="e">
        <v>#DIV/0!</v>
      </c>
      <c r="M712" s="2"/>
    </row>
    <row r="713" spans="6:13" ht="12.75" hidden="1">
      <c r="F713" s="65"/>
      <c r="G713" s="65"/>
      <c r="H713" s="5">
        <v>0</v>
      </c>
      <c r="I713" s="22" t="e">
        <v>#DIV/0!</v>
      </c>
      <c r="M713" s="2"/>
    </row>
    <row r="714" spans="6:13" ht="12.75" hidden="1">
      <c r="F714" s="65"/>
      <c r="G714" s="65"/>
      <c r="H714" s="5">
        <v>0</v>
      </c>
      <c r="I714" s="22" t="e">
        <v>#DIV/0!</v>
      </c>
      <c r="M714" s="2"/>
    </row>
    <row r="715" spans="6:13" ht="12.75" hidden="1">
      <c r="F715" s="65"/>
      <c r="G715" s="65"/>
      <c r="H715" s="5">
        <v>0</v>
      </c>
      <c r="I715" s="22" t="e">
        <v>#DIV/0!</v>
      </c>
      <c r="M715" s="2"/>
    </row>
    <row r="716" spans="6:13" ht="12.75" hidden="1">
      <c r="F716" s="65"/>
      <c r="G716" s="65"/>
      <c r="H716" s="5">
        <v>0</v>
      </c>
      <c r="I716" s="22" t="e">
        <v>#DIV/0!</v>
      </c>
      <c r="M716" s="2"/>
    </row>
    <row r="717" spans="6:13" ht="12.75" hidden="1">
      <c r="F717" s="65"/>
      <c r="G717" s="65"/>
      <c r="H717" s="5">
        <v>0</v>
      </c>
      <c r="I717" s="22" t="e">
        <v>#DIV/0!</v>
      </c>
      <c r="M717" s="2"/>
    </row>
    <row r="718" spans="6:13" ht="12.75" hidden="1">
      <c r="F718" s="65"/>
      <c r="G718" s="65"/>
      <c r="H718" s="5">
        <v>0</v>
      </c>
      <c r="I718" s="22" t="e">
        <v>#DIV/0!</v>
      </c>
      <c r="M718" s="2"/>
    </row>
    <row r="719" spans="6:13" ht="12.75" hidden="1">
      <c r="F719" s="65"/>
      <c r="G719" s="65"/>
      <c r="H719" s="5">
        <v>0</v>
      </c>
      <c r="I719" s="22" t="e">
        <v>#DIV/0!</v>
      </c>
      <c r="M719" s="2"/>
    </row>
    <row r="720" spans="6:13" ht="12.75" hidden="1">
      <c r="F720" s="65"/>
      <c r="G720" s="65"/>
      <c r="H720" s="5">
        <v>0</v>
      </c>
      <c r="I720" s="22" t="e">
        <v>#DIV/0!</v>
      </c>
      <c r="M720" s="2"/>
    </row>
    <row r="721" spans="6:13" ht="12.75" hidden="1">
      <c r="F721" s="65"/>
      <c r="G721" s="65"/>
      <c r="H721" s="5">
        <v>0</v>
      </c>
      <c r="I721" s="22" t="e">
        <v>#DIV/0!</v>
      </c>
      <c r="M721" s="2"/>
    </row>
    <row r="722" spans="6:13" ht="12.75" hidden="1">
      <c r="F722" s="65"/>
      <c r="G722" s="65"/>
      <c r="H722" s="5">
        <v>0</v>
      </c>
      <c r="I722" s="22" t="e">
        <v>#DIV/0!</v>
      </c>
      <c r="M722" s="2"/>
    </row>
    <row r="723" spans="6:13" ht="12.75" hidden="1">
      <c r="F723" s="65"/>
      <c r="G723" s="65"/>
      <c r="H723" s="5">
        <v>0</v>
      </c>
      <c r="I723" s="22" t="e">
        <v>#DIV/0!</v>
      </c>
      <c r="M723" s="2"/>
    </row>
    <row r="724" spans="6:13" ht="12.75" hidden="1">
      <c r="F724" s="65"/>
      <c r="G724" s="65"/>
      <c r="H724" s="5">
        <v>0</v>
      </c>
      <c r="I724" s="22" t="e">
        <v>#DIV/0!</v>
      </c>
      <c r="M724" s="2"/>
    </row>
    <row r="725" spans="6:13" ht="12.75" hidden="1">
      <c r="F725" s="65"/>
      <c r="G725" s="65"/>
      <c r="H725" s="5">
        <v>0</v>
      </c>
      <c r="I725" s="22" t="e">
        <v>#DIV/0!</v>
      </c>
      <c r="M725" s="2"/>
    </row>
    <row r="726" spans="6:13" ht="12.75" hidden="1">
      <c r="F726" s="65"/>
      <c r="G726" s="65"/>
      <c r="H726" s="5">
        <v>0</v>
      </c>
      <c r="I726" s="22" t="e">
        <v>#DIV/0!</v>
      </c>
      <c r="M726" s="2"/>
    </row>
    <row r="727" spans="6:13" ht="12.75" hidden="1">
      <c r="F727" s="65"/>
      <c r="G727" s="65"/>
      <c r="H727" s="5">
        <v>0</v>
      </c>
      <c r="I727" s="22" t="e">
        <v>#DIV/0!</v>
      </c>
      <c r="M727" s="2"/>
    </row>
    <row r="728" spans="6:13" ht="12.75" hidden="1">
      <c r="F728" s="65"/>
      <c r="G728" s="65"/>
      <c r="H728" s="5">
        <v>0</v>
      </c>
      <c r="I728" s="22" t="e">
        <v>#DIV/0!</v>
      </c>
      <c r="M728" s="2"/>
    </row>
    <row r="729" spans="6:13" ht="12.75" hidden="1">
      <c r="F729" s="65"/>
      <c r="G729" s="65"/>
      <c r="H729" s="5">
        <v>0</v>
      </c>
      <c r="I729" s="22" t="e">
        <v>#DIV/0!</v>
      </c>
      <c r="M729" s="2"/>
    </row>
    <row r="730" spans="6:13" ht="12.75" hidden="1">
      <c r="F730" s="65"/>
      <c r="G730" s="65"/>
      <c r="H730" s="5">
        <v>0</v>
      </c>
      <c r="I730" s="22" t="e">
        <v>#DIV/0!</v>
      </c>
      <c r="M730" s="2"/>
    </row>
    <row r="731" spans="6:13" ht="12.75" hidden="1">
      <c r="F731" s="65"/>
      <c r="G731" s="65"/>
      <c r="H731" s="5">
        <v>0</v>
      </c>
      <c r="I731" s="22" t="e">
        <v>#DIV/0!</v>
      </c>
      <c r="M731" s="2"/>
    </row>
    <row r="732" spans="6:13" ht="12.75" hidden="1">
      <c r="F732" s="65"/>
      <c r="G732" s="65"/>
      <c r="H732" s="5">
        <v>0</v>
      </c>
      <c r="I732" s="22" t="e">
        <v>#DIV/0!</v>
      </c>
      <c r="M732" s="2"/>
    </row>
    <row r="733" spans="6:13" ht="12.75" hidden="1">
      <c r="F733" s="65"/>
      <c r="G733" s="65"/>
      <c r="H733" s="5">
        <v>0</v>
      </c>
      <c r="I733" s="22" t="e">
        <v>#DIV/0!</v>
      </c>
      <c r="M733" s="2"/>
    </row>
    <row r="734" spans="6:13" ht="12.75" hidden="1">
      <c r="F734" s="65"/>
      <c r="G734" s="65"/>
      <c r="H734" s="5">
        <v>0</v>
      </c>
      <c r="I734" s="22" t="e">
        <v>#DIV/0!</v>
      </c>
      <c r="M734" s="2"/>
    </row>
    <row r="735" spans="6:13" ht="12.75" hidden="1">
      <c r="F735" s="65"/>
      <c r="G735" s="65"/>
      <c r="H735" s="5">
        <v>0</v>
      </c>
      <c r="I735" s="22" t="e">
        <v>#DIV/0!</v>
      </c>
      <c r="M735" s="2"/>
    </row>
    <row r="736" spans="6:13" ht="12.75" hidden="1">
      <c r="F736" s="65"/>
      <c r="G736" s="65"/>
      <c r="H736" s="5">
        <v>0</v>
      </c>
      <c r="I736" s="22" t="e">
        <v>#DIV/0!</v>
      </c>
      <c r="M736" s="2"/>
    </row>
    <row r="737" spans="6:13" ht="12.75" hidden="1">
      <c r="F737" s="65"/>
      <c r="G737" s="65"/>
      <c r="H737" s="5">
        <v>0</v>
      </c>
      <c r="I737" s="22" t="e">
        <v>#DIV/0!</v>
      </c>
      <c r="M737" s="2"/>
    </row>
    <row r="738" spans="6:13" ht="12.75" hidden="1">
      <c r="F738" s="65"/>
      <c r="G738" s="65"/>
      <c r="H738" s="5">
        <v>0</v>
      </c>
      <c r="I738" s="22" t="e">
        <v>#DIV/0!</v>
      </c>
      <c r="M738" s="2"/>
    </row>
    <row r="739" spans="6:13" ht="12.75" hidden="1">
      <c r="F739" s="65"/>
      <c r="G739" s="65"/>
      <c r="H739" s="5">
        <v>0</v>
      </c>
      <c r="I739" s="22" t="e">
        <v>#DIV/0!</v>
      </c>
      <c r="M739" s="2"/>
    </row>
    <row r="740" spans="6:13" ht="12.75" hidden="1">
      <c r="F740" s="65"/>
      <c r="G740" s="65"/>
      <c r="H740" s="5">
        <v>0</v>
      </c>
      <c r="I740" s="22" t="e">
        <v>#DIV/0!</v>
      </c>
      <c r="M740" s="2"/>
    </row>
    <row r="741" spans="6:13" ht="12.75" hidden="1">
      <c r="F741" s="65"/>
      <c r="G741" s="65"/>
      <c r="H741" s="5">
        <v>0</v>
      </c>
      <c r="I741" s="22" t="e">
        <v>#DIV/0!</v>
      </c>
      <c r="M741" s="2"/>
    </row>
    <row r="742" spans="6:13" ht="12.75" hidden="1">
      <c r="F742" s="65"/>
      <c r="G742" s="65"/>
      <c r="H742" s="5">
        <v>0</v>
      </c>
      <c r="I742" s="22" t="e">
        <v>#DIV/0!</v>
      </c>
      <c r="M742" s="2"/>
    </row>
    <row r="743" spans="6:13" ht="12.75" hidden="1">
      <c r="F743" s="65"/>
      <c r="G743" s="65"/>
      <c r="H743" s="5">
        <v>0</v>
      </c>
      <c r="I743" s="22" t="e">
        <v>#DIV/0!</v>
      </c>
      <c r="M743" s="2"/>
    </row>
    <row r="744" spans="6:13" ht="12.75" hidden="1">
      <c r="F744" s="65"/>
      <c r="G744" s="65"/>
      <c r="H744" s="5">
        <v>0</v>
      </c>
      <c r="I744" s="22" t="e">
        <v>#DIV/0!</v>
      </c>
      <c r="M744" s="2"/>
    </row>
    <row r="745" spans="6:13" ht="12.75" hidden="1">
      <c r="F745" s="65"/>
      <c r="G745" s="65"/>
      <c r="H745" s="5">
        <v>0</v>
      </c>
      <c r="I745" s="22" t="e">
        <v>#DIV/0!</v>
      </c>
      <c r="M745" s="2"/>
    </row>
    <row r="746" spans="6:13" ht="12.75" hidden="1">
      <c r="F746" s="65"/>
      <c r="G746" s="65"/>
      <c r="H746" s="5">
        <v>0</v>
      </c>
      <c r="I746" s="22" t="e">
        <v>#DIV/0!</v>
      </c>
      <c r="M746" s="2"/>
    </row>
    <row r="747" spans="6:13" ht="12.75" hidden="1">
      <c r="F747" s="65"/>
      <c r="G747" s="65"/>
      <c r="H747" s="5">
        <v>0</v>
      </c>
      <c r="I747" s="22" t="e">
        <v>#DIV/0!</v>
      </c>
      <c r="M747" s="2"/>
    </row>
    <row r="748" spans="6:13" ht="12.75" hidden="1">
      <c r="F748" s="65"/>
      <c r="G748" s="65"/>
      <c r="H748" s="5">
        <v>0</v>
      </c>
      <c r="I748" s="22" t="e">
        <v>#DIV/0!</v>
      </c>
      <c r="M748" s="2"/>
    </row>
    <row r="749" spans="6:13" ht="12.75" hidden="1">
      <c r="F749" s="65"/>
      <c r="G749" s="65"/>
      <c r="H749" s="5">
        <v>0</v>
      </c>
      <c r="I749" s="22" t="e">
        <v>#DIV/0!</v>
      </c>
      <c r="M749" s="2"/>
    </row>
    <row r="750" spans="6:13" ht="12.75" hidden="1">
      <c r="F750" s="65"/>
      <c r="G750" s="65"/>
      <c r="H750" s="5">
        <v>0</v>
      </c>
      <c r="I750" s="22" t="e">
        <v>#DIV/0!</v>
      </c>
      <c r="M750" s="2"/>
    </row>
    <row r="751" spans="6:13" ht="12.75" hidden="1">
      <c r="F751" s="65"/>
      <c r="G751" s="65"/>
      <c r="H751" s="5">
        <v>0</v>
      </c>
      <c r="I751" s="22" t="e">
        <v>#DIV/0!</v>
      </c>
      <c r="M751" s="2"/>
    </row>
    <row r="752" spans="6:13" ht="12.75" hidden="1">
      <c r="F752" s="65"/>
      <c r="G752" s="65"/>
      <c r="H752" s="5">
        <v>0</v>
      </c>
      <c r="I752" s="22" t="e">
        <v>#DIV/0!</v>
      </c>
      <c r="M752" s="2"/>
    </row>
    <row r="753" spans="6:13" ht="12.75" hidden="1">
      <c r="F753" s="65"/>
      <c r="G753" s="65"/>
      <c r="H753" s="5">
        <v>0</v>
      </c>
      <c r="I753" s="22" t="e">
        <v>#DIV/0!</v>
      </c>
      <c r="M753" s="2"/>
    </row>
    <row r="754" spans="6:13" ht="12.75" hidden="1">
      <c r="F754" s="65"/>
      <c r="G754" s="65"/>
      <c r="M754" s="2"/>
    </row>
    <row r="755" spans="6:13" ht="12.75" hidden="1">
      <c r="F755" s="65"/>
      <c r="G755" s="65"/>
      <c r="M755" s="2"/>
    </row>
    <row r="756" spans="6:13" ht="12.75" hidden="1">
      <c r="F756" s="65"/>
      <c r="G756" s="65"/>
      <c r="M756" s="2"/>
    </row>
    <row r="757" spans="6:13" ht="12.75" hidden="1">
      <c r="F757" s="65"/>
      <c r="G757" s="65"/>
      <c r="M757" s="2"/>
    </row>
    <row r="758" spans="6:13" ht="12.75" hidden="1">
      <c r="F758" s="65"/>
      <c r="G758" s="65"/>
      <c r="M758" s="2"/>
    </row>
    <row r="759" spans="6:13" ht="12.75" hidden="1">
      <c r="F759" s="65"/>
      <c r="G759" s="65"/>
      <c r="M759" s="2"/>
    </row>
    <row r="760" spans="6:13" ht="12.75" hidden="1">
      <c r="F760" s="65"/>
      <c r="G760" s="65"/>
      <c r="M760" s="2"/>
    </row>
    <row r="761" spans="6:13" ht="12.75" hidden="1">
      <c r="F761" s="65"/>
      <c r="G761" s="65"/>
      <c r="M761" s="2"/>
    </row>
    <row r="762" spans="6:13" ht="12.75" hidden="1">
      <c r="F762" s="65"/>
      <c r="G762" s="65"/>
      <c r="M762" s="2"/>
    </row>
    <row r="763" spans="6:13" ht="12.75" hidden="1">
      <c r="F763" s="65"/>
      <c r="G763" s="65"/>
      <c r="M763" s="2"/>
    </row>
    <row r="764" spans="6:13" ht="12.75" hidden="1">
      <c r="F764" s="65"/>
      <c r="G764" s="65"/>
      <c r="M764" s="2"/>
    </row>
    <row r="765" spans="6:13" ht="12.75" hidden="1">
      <c r="F765" s="65"/>
      <c r="G765" s="65"/>
      <c r="M765" s="2"/>
    </row>
    <row r="766" spans="6:13" ht="12.75" hidden="1">
      <c r="F766" s="65"/>
      <c r="G766" s="65"/>
      <c r="M766" s="2"/>
    </row>
    <row r="767" spans="6:13" ht="12.75" hidden="1">
      <c r="F767" s="65"/>
      <c r="G767" s="65"/>
      <c r="M767" s="2"/>
    </row>
    <row r="768" spans="6:13" ht="12.75" hidden="1">
      <c r="F768" s="65"/>
      <c r="G768" s="65"/>
      <c r="M768" s="2"/>
    </row>
    <row r="769" spans="6:13" ht="12.75" hidden="1">
      <c r="F769" s="65"/>
      <c r="G769" s="65"/>
      <c r="M769" s="2"/>
    </row>
    <row r="770" spans="6:13" ht="12.75" hidden="1">
      <c r="F770" s="65"/>
      <c r="G770" s="65"/>
      <c r="M770" s="2"/>
    </row>
    <row r="771" spans="6:13" ht="12.75" hidden="1">
      <c r="F771" s="65"/>
      <c r="G771" s="65"/>
      <c r="M771" s="2"/>
    </row>
    <row r="772" spans="6:13" ht="12.75" hidden="1">
      <c r="F772" s="65"/>
      <c r="G772" s="65"/>
      <c r="M772" s="2"/>
    </row>
    <row r="773" spans="6:13" ht="12.75" hidden="1">
      <c r="F773" s="65"/>
      <c r="G773" s="65"/>
      <c r="M773" s="2"/>
    </row>
    <row r="774" spans="6:13" ht="12.75" hidden="1">
      <c r="F774" s="65"/>
      <c r="G774" s="65"/>
      <c r="M774" s="2"/>
    </row>
    <row r="775" spans="6:13" ht="12.75" hidden="1">
      <c r="F775" s="65"/>
      <c r="G775" s="65"/>
      <c r="M775" s="2"/>
    </row>
    <row r="776" spans="6:13" ht="12.75" hidden="1">
      <c r="F776" s="65"/>
      <c r="G776" s="65"/>
      <c r="M776" s="2"/>
    </row>
    <row r="777" spans="6:13" ht="12.75" hidden="1">
      <c r="F777" s="65"/>
      <c r="G777" s="65"/>
      <c r="M777" s="2"/>
    </row>
    <row r="778" spans="6:13" ht="12.75" hidden="1">
      <c r="F778" s="65"/>
      <c r="G778" s="65"/>
      <c r="M778" s="2"/>
    </row>
    <row r="779" spans="6:13" ht="12.75" hidden="1">
      <c r="F779" s="65"/>
      <c r="G779" s="65"/>
      <c r="M779" s="2"/>
    </row>
    <row r="780" spans="6:13" ht="12.75" hidden="1">
      <c r="F780" s="65"/>
      <c r="G780" s="65"/>
      <c r="M780" s="2"/>
    </row>
    <row r="781" spans="6:13" ht="12.75" hidden="1">
      <c r="F781" s="65"/>
      <c r="G781" s="65"/>
      <c r="M781" s="2"/>
    </row>
    <row r="782" spans="6:13" ht="12.75" hidden="1">
      <c r="F782" s="65"/>
      <c r="G782" s="65"/>
      <c r="M782" s="2"/>
    </row>
    <row r="783" spans="6:13" ht="12.75" hidden="1">
      <c r="F783" s="65"/>
      <c r="G783" s="65"/>
      <c r="M783" s="2"/>
    </row>
    <row r="784" spans="6:13" ht="12.75" hidden="1">
      <c r="F784" s="65"/>
      <c r="G784" s="65"/>
      <c r="M784" s="2"/>
    </row>
    <row r="785" spans="6:13" ht="12.75" hidden="1">
      <c r="F785" s="65"/>
      <c r="G785" s="65"/>
      <c r="M785" s="2"/>
    </row>
    <row r="786" spans="6:13" ht="12.75" hidden="1">
      <c r="F786" s="65"/>
      <c r="G786" s="65"/>
      <c r="M786" s="2"/>
    </row>
    <row r="787" spans="6:13" ht="12.75" hidden="1">
      <c r="F787" s="65"/>
      <c r="G787" s="65"/>
      <c r="M787" s="2"/>
    </row>
    <row r="788" spans="6:13" ht="12.75" hidden="1">
      <c r="F788" s="65"/>
      <c r="G788" s="65"/>
      <c r="M788" s="2"/>
    </row>
    <row r="789" spans="6:13" ht="12.75" hidden="1">
      <c r="F789" s="65"/>
      <c r="G789" s="65"/>
      <c r="M789" s="2"/>
    </row>
    <row r="790" spans="6:13" ht="12.75" hidden="1">
      <c r="F790" s="65"/>
      <c r="G790" s="65"/>
      <c r="M790" s="2"/>
    </row>
    <row r="791" spans="6:13" ht="12.75" hidden="1">
      <c r="F791" s="65"/>
      <c r="G791" s="65"/>
      <c r="M791" s="2"/>
    </row>
    <row r="792" spans="6:13" ht="12.75" hidden="1">
      <c r="F792" s="65"/>
      <c r="G792" s="65"/>
      <c r="M792" s="2"/>
    </row>
    <row r="793" spans="6:13" ht="12.75" hidden="1">
      <c r="F793" s="65"/>
      <c r="G793" s="65"/>
      <c r="M793" s="2"/>
    </row>
    <row r="794" spans="6:13" ht="12.75" hidden="1">
      <c r="F794" s="65"/>
      <c r="G794" s="65"/>
      <c r="M794" s="2"/>
    </row>
    <row r="795" spans="6:13" ht="12.75" hidden="1">
      <c r="F795" s="65"/>
      <c r="G795" s="65"/>
      <c r="M795" s="2"/>
    </row>
    <row r="796" spans="6:13" ht="12.75" hidden="1">
      <c r="F796" s="65"/>
      <c r="G796" s="65"/>
      <c r="M796" s="2"/>
    </row>
    <row r="797" spans="6:13" ht="12.75" hidden="1">
      <c r="F797" s="65"/>
      <c r="G797" s="65"/>
      <c r="M797" s="2"/>
    </row>
    <row r="798" spans="6:13" ht="12.75" hidden="1">
      <c r="F798" s="65"/>
      <c r="G798" s="65"/>
      <c r="M798" s="2"/>
    </row>
    <row r="799" spans="6:13" ht="12.75" hidden="1">
      <c r="F799" s="65"/>
      <c r="G799" s="65"/>
      <c r="M799" s="2"/>
    </row>
    <row r="800" spans="6:13" ht="12.75" hidden="1">
      <c r="F800" s="65"/>
      <c r="G800" s="65"/>
      <c r="M800" s="2"/>
    </row>
    <row r="801" spans="6:13" ht="12.75" hidden="1">
      <c r="F801" s="65"/>
      <c r="G801" s="65"/>
      <c r="M801" s="2"/>
    </row>
    <row r="802" spans="6:13" ht="12.75" hidden="1">
      <c r="F802" s="65"/>
      <c r="G802" s="65"/>
      <c r="M802" s="2"/>
    </row>
    <row r="803" spans="6:13" ht="12.75" hidden="1">
      <c r="F803" s="65"/>
      <c r="G803" s="65"/>
      <c r="M803" s="2"/>
    </row>
    <row r="804" spans="6:13" ht="12.75" hidden="1">
      <c r="F804" s="65"/>
      <c r="G804" s="65"/>
      <c r="M804" s="2"/>
    </row>
    <row r="805" spans="6:13" ht="12.75" hidden="1">
      <c r="F805" s="65"/>
      <c r="G805" s="65"/>
      <c r="M805" s="2"/>
    </row>
    <row r="806" spans="6:13" ht="12.75" hidden="1">
      <c r="F806" s="65"/>
      <c r="G806" s="65"/>
      <c r="M806" s="2"/>
    </row>
    <row r="807" spans="6:13" ht="12.75" hidden="1">
      <c r="F807" s="65"/>
      <c r="G807" s="65"/>
      <c r="M807" s="2"/>
    </row>
    <row r="808" spans="6:13" ht="12.75" hidden="1">
      <c r="F808" s="65"/>
      <c r="G808" s="65"/>
      <c r="M808" s="2"/>
    </row>
    <row r="809" spans="6:13" ht="12.75" hidden="1">
      <c r="F809" s="65"/>
      <c r="G809" s="65"/>
      <c r="M809" s="2"/>
    </row>
    <row r="810" spans="6:13" ht="12.75" hidden="1">
      <c r="F810" s="65"/>
      <c r="G810" s="65"/>
      <c r="M810" s="2"/>
    </row>
    <row r="811" spans="6:13" ht="12.75" hidden="1">
      <c r="F811" s="65"/>
      <c r="G811" s="65"/>
      <c r="M811" s="2"/>
    </row>
    <row r="812" spans="6:13" ht="12.75" hidden="1">
      <c r="F812" s="65"/>
      <c r="G812" s="65"/>
      <c r="M812" s="2"/>
    </row>
    <row r="813" spans="6:13" ht="12.75" hidden="1">
      <c r="F813" s="65"/>
      <c r="G813" s="65"/>
      <c r="M813" s="2"/>
    </row>
    <row r="814" spans="6:13" ht="12.75" hidden="1">
      <c r="F814" s="65"/>
      <c r="G814" s="65"/>
      <c r="M814" s="2"/>
    </row>
    <row r="815" spans="6:13" ht="12.75" hidden="1">
      <c r="F815" s="65"/>
      <c r="G815" s="65"/>
      <c r="M815" s="2"/>
    </row>
    <row r="816" spans="6:13" ht="12.75" hidden="1">
      <c r="F816" s="65"/>
      <c r="G816" s="65"/>
      <c r="M816" s="2"/>
    </row>
    <row r="817" spans="6:13" ht="12.75" hidden="1">
      <c r="F817" s="65"/>
      <c r="G817" s="65"/>
      <c r="M817" s="2"/>
    </row>
    <row r="818" spans="6:13" ht="12.75" hidden="1">
      <c r="F818" s="65"/>
      <c r="G818" s="65"/>
      <c r="M818" s="2"/>
    </row>
    <row r="819" spans="6:13" ht="12.75" hidden="1">
      <c r="F819" s="65"/>
      <c r="G819" s="65"/>
      <c r="M819" s="2"/>
    </row>
    <row r="820" spans="6:13" ht="12.75" hidden="1">
      <c r="F820" s="65"/>
      <c r="G820" s="65"/>
      <c r="M820" s="2"/>
    </row>
    <row r="821" spans="6:13" ht="12.75" hidden="1">
      <c r="F821" s="65"/>
      <c r="G821" s="65"/>
      <c r="M821" s="2"/>
    </row>
    <row r="822" spans="6:13" ht="12.75" hidden="1">
      <c r="F822" s="65"/>
      <c r="G822" s="65"/>
      <c r="M822" s="2"/>
    </row>
    <row r="823" spans="6:13" ht="12.75">
      <c r="F823" s="65"/>
      <c r="G823" s="65"/>
      <c r="M823" s="2"/>
    </row>
    <row r="824" spans="6:13" ht="12.75" hidden="1">
      <c r="F824" s="65"/>
      <c r="G824" s="65"/>
      <c r="M824" s="2">
        <v>525</v>
      </c>
    </row>
    <row r="825" spans="6:13" ht="12.75" hidden="1">
      <c r="F825" s="65"/>
      <c r="G825" s="65"/>
      <c r="M825" s="2">
        <v>525</v>
      </c>
    </row>
    <row r="826" spans="6:13" ht="12.75" hidden="1">
      <c r="F826" s="65"/>
      <c r="G826" s="65"/>
      <c r="M826" s="2">
        <v>525</v>
      </c>
    </row>
    <row r="827" spans="6:13" ht="12.75" hidden="1">
      <c r="F827" s="65"/>
      <c r="G827" s="65"/>
      <c r="M827" s="2">
        <v>525</v>
      </c>
    </row>
    <row r="828" spans="6:13" ht="12.75" hidden="1">
      <c r="F828" s="65"/>
      <c r="G828" s="65"/>
      <c r="M828" s="2">
        <v>525</v>
      </c>
    </row>
    <row r="829" spans="6:13" ht="12.75" hidden="1">
      <c r="F829" s="65"/>
      <c r="G829" s="65"/>
      <c r="M829" s="2">
        <v>525</v>
      </c>
    </row>
    <row r="830" spans="6:13" ht="12.75" hidden="1">
      <c r="F830" s="65"/>
      <c r="G830" s="65"/>
      <c r="M830" s="2">
        <v>525</v>
      </c>
    </row>
    <row r="831" spans="6:13" ht="12.75" hidden="1">
      <c r="F831" s="65"/>
      <c r="G831" s="65"/>
      <c r="M831" s="2">
        <v>525</v>
      </c>
    </row>
    <row r="832" spans="6:13" ht="12.75" hidden="1">
      <c r="F832" s="65"/>
      <c r="G832" s="65"/>
      <c r="M832" s="2">
        <v>525</v>
      </c>
    </row>
    <row r="833" spans="6:13" ht="12.75" hidden="1">
      <c r="F833" s="65"/>
      <c r="G833" s="65"/>
      <c r="M833" s="2">
        <v>525</v>
      </c>
    </row>
    <row r="834" spans="6:13" ht="12.75" hidden="1">
      <c r="F834" s="65"/>
      <c r="G834" s="65"/>
      <c r="M834" s="2">
        <v>525</v>
      </c>
    </row>
    <row r="835" spans="6:13" ht="12.75" hidden="1">
      <c r="F835" s="65"/>
      <c r="G835" s="65"/>
      <c r="M835" s="2">
        <v>525</v>
      </c>
    </row>
    <row r="836" spans="6:13" ht="12.75" hidden="1">
      <c r="F836" s="65"/>
      <c r="G836" s="65"/>
      <c r="M836" s="2">
        <v>525</v>
      </c>
    </row>
    <row r="837" spans="6:13" ht="12.75" hidden="1">
      <c r="F837" s="65"/>
      <c r="G837" s="65"/>
      <c r="M837" s="2">
        <v>525</v>
      </c>
    </row>
    <row r="838" spans="1:13" s="310" customFormat="1" ht="12.75">
      <c r="A838" s="305"/>
      <c r="B838" s="306">
        <v>-2530634</v>
      </c>
      <c r="C838" s="307" t="s">
        <v>175</v>
      </c>
      <c r="D838" s="305" t="s">
        <v>194</v>
      </c>
      <c r="E838" s="305"/>
      <c r="F838" s="308"/>
      <c r="G838" s="308"/>
      <c r="H838" s="306">
        <v>2530634</v>
      </c>
      <c r="I838" s="309">
        <v>-5061.268</v>
      </c>
      <c r="K838" s="299">
        <v>500</v>
      </c>
      <c r="L838" s="300"/>
      <c r="M838" s="299">
        <v>500</v>
      </c>
    </row>
    <row r="839" spans="1:13" s="310" customFormat="1" ht="12.75">
      <c r="A839" s="305"/>
      <c r="B839" s="306">
        <v>1116020</v>
      </c>
      <c r="C839" s="307" t="s">
        <v>175</v>
      </c>
      <c r="D839" s="305" t="s">
        <v>181</v>
      </c>
      <c r="E839" s="305"/>
      <c r="F839" s="308"/>
      <c r="G839" s="308"/>
      <c r="H839" s="306">
        <v>-1116020</v>
      </c>
      <c r="I839" s="309">
        <v>2232.04</v>
      </c>
      <c r="K839" s="299">
        <v>500</v>
      </c>
      <c r="L839" s="300"/>
      <c r="M839" s="299">
        <v>500</v>
      </c>
    </row>
    <row r="840" spans="1:13" s="310" customFormat="1" ht="12.75">
      <c r="A840" s="305"/>
      <c r="B840" s="306">
        <v>0</v>
      </c>
      <c r="C840" s="307" t="s">
        <v>175</v>
      </c>
      <c r="D840" s="305" t="s">
        <v>182</v>
      </c>
      <c r="E840" s="305"/>
      <c r="F840" s="308"/>
      <c r="G840" s="308"/>
      <c r="H840" s="306">
        <v>0</v>
      </c>
      <c r="I840" s="309">
        <v>0</v>
      </c>
      <c r="K840" s="299">
        <v>495</v>
      </c>
      <c r="L840" s="300"/>
      <c r="M840" s="299">
        <v>495</v>
      </c>
    </row>
    <row r="841" spans="1:13" s="310" customFormat="1" ht="12.75">
      <c r="A841" s="305"/>
      <c r="B841" s="306">
        <v>0</v>
      </c>
      <c r="C841" s="307" t="s">
        <v>175</v>
      </c>
      <c r="D841" s="305" t="s">
        <v>183</v>
      </c>
      <c r="E841" s="305"/>
      <c r="F841" s="308"/>
      <c r="G841" s="308"/>
      <c r="H841" s="306">
        <v>0</v>
      </c>
      <c r="I841" s="309">
        <v>0</v>
      </c>
      <c r="K841" s="299">
        <v>495</v>
      </c>
      <c r="L841" s="300"/>
      <c r="M841" s="299">
        <v>495</v>
      </c>
    </row>
    <row r="842" spans="1:13" s="310" customFormat="1" ht="12.75">
      <c r="A842" s="305"/>
      <c r="B842" s="306">
        <v>-1407579</v>
      </c>
      <c r="C842" s="307" t="s">
        <v>175</v>
      </c>
      <c r="D842" s="305" t="s">
        <v>195</v>
      </c>
      <c r="E842" s="305"/>
      <c r="F842" s="308"/>
      <c r="G842" s="308"/>
      <c r="H842" s="306">
        <v>1407579</v>
      </c>
      <c r="I842" s="309">
        <v>-2815.158</v>
      </c>
      <c r="K842" s="299">
        <v>500</v>
      </c>
      <c r="L842" s="300"/>
      <c r="M842" s="299">
        <v>500</v>
      </c>
    </row>
    <row r="843" spans="1:13" s="310" customFormat="1" ht="12.75">
      <c r="A843" s="305"/>
      <c r="B843" s="306">
        <v>1980971</v>
      </c>
      <c r="C843" s="307" t="s">
        <v>175</v>
      </c>
      <c r="D843" s="305" t="s">
        <v>184</v>
      </c>
      <c r="E843" s="305"/>
      <c r="F843" s="308"/>
      <c r="G843" s="308"/>
      <c r="H843" s="306">
        <v>-1980971</v>
      </c>
      <c r="I843" s="309">
        <v>3961.942</v>
      </c>
      <c r="K843" s="299">
        <v>500</v>
      </c>
      <c r="L843" s="300"/>
      <c r="M843" s="299">
        <v>500</v>
      </c>
    </row>
    <row r="844" spans="1:13" s="310" customFormat="1" ht="12.75">
      <c r="A844" s="305"/>
      <c r="B844" s="306">
        <v>0</v>
      </c>
      <c r="C844" s="307" t="s">
        <v>175</v>
      </c>
      <c r="D844" s="305" t="s">
        <v>185</v>
      </c>
      <c r="E844" s="305"/>
      <c r="F844" s="308"/>
      <c r="G844" s="308"/>
      <c r="H844" s="306">
        <v>0</v>
      </c>
      <c r="I844" s="309">
        <v>0</v>
      </c>
      <c r="K844" s="299">
        <v>525</v>
      </c>
      <c r="L844" s="300"/>
      <c r="M844" s="299">
        <v>525</v>
      </c>
    </row>
    <row r="845" spans="1:13" s="310" customFormat="1" ht="12.75">
      <c r="A845" s="305"/>
      <c r="B845" s="306">
        <v>0</v>
      </c>
      <c r="C845" s="307" t="s">
        <v>175</v>
      </c>
      <c r="D845" s="305" t="s">
        <v>186</v>
      </c>
      <c r="E845" s="305"/>
      <c r="F845" s="308"/>
      <c r="G845" s="308"/>
      <c r="H845" s="306">
        <v>0</v>
      </c>
      <c r="I845" s="309">
        <v>0</v>
      </c>
      <c r="K845" s="299">
        <v>525</v>
      </c>
      <c r="L845" s="300"/>
      <c r="M845" s="299">
        <v>525</v>
      </c>
    </row>
    <row r="846" spans="1:13" s="310" customFormat="1" ht="12.75">
      <c r="A846" s="305"/>
      <c r="B846" s="306">
        <v>-131697</v>
      </c>
      <c r="C846" s="307" t="s">
        <v>175</v>
      </c>
      <c r="D846" s="305" t="s">
        <v>196</v>
      </c>
      <c r="E846" s="305"/>
      <c r="F846" s="308"/>
      <c r="G846" s="308"/>
      <c r="H846" s="306">
        <v>131697</v>
      </c>
      <c r="I846" s="309">
        <v>-246.1626168224299</v>
      </c>
      <c r="K846" s="299">
        <v>535</v>
      </c>
      <c r="L846" s="300"/>
      <c r="M846" s="299">
        <v>535</v>
      </c>
    </row>
    <row r="847" spans="1:13" s="310" customFormat="1" ht="12.75">
      <c r="A847" s="305"/>
      <c r="B847" s="306">
        <v>0</v>
      </c>
      <c r="C847" s="307" t="s">
        <v>175</v>
      </c>
      <c r="D847" s="305" t="s">
        <v>187</v>
      </c>
      <c r="E847" s="305"/>
      <c r="F847" s="308"/>
      <c r="G847" s="308"/>
      <c r="H847" s="306">
        <v>0</v>
      </c>
      <c r="I847" s="309">
        <v>0</v>
      </c>
      <c r="K847" s="299">
        <v>535</v>
      </c>
      <c r="L847" s="300"/>
      <c r="M847" s="299">
        <v>535</v>
      </c>
    </row>
    <row r="848" spans="1:13" s="310" customFormat="1" ht="12.75">
      <c r="A848" s="305"/>
      <c r="B848" s="306">
        <v>0</v>
      </c>
      <c r="C848" s="307" t="s">
        <v>175</v>
      </c>
      <c r="D848" s="305" t="s">
        <v>188</v>
      </c>
      <c r="E848" s="305"/>
      <c r="F848" s="308"/>
      <c r="G848" s="308"/>
      <c r="H848" s="306">
        <v>0</v>
      </c>
      <c r="I848" s="309">
        <v>0</v>
      </c>
      <c r="K848" s="299">
        <v>530</v>
      </c>
      <c r="L848" s="300"/>
      <c r="M848" s="299">
        <v>530</v>
      </c>
    </row>
    <row r="849" spans="1:13" s="310" customFormat="1" ht="12.75">
      <c r="A849" s="305"/>
      <c r="B849" s="306">
        <v>0</v>
      </c>
      <c r="C849" s="307" t="s">
        <v>175</v>
      </c>
      <c r="D849" s="305" t="s">
        <v>189</v>
      </c>
      <c r="E849" s="305"/>
      <c r="F849" s="308"/>
      <c r="G849" s="308"/>
      <c r="H849" s="306">
        <v>0</v>
      </c>
      <c r="I849" s="309">
        <v>0</v>
      </c>
      <c r="K849" s="299">
        <v>520</v>
      </c>
      <c r="L849" s="300"/>
      <c r="M849" s="299">
        <v>520</v>
      </c>
    </row>
    <row r="850" spans="1:13" s="310" customFormat="1" ht="12.75">
      <c r="A850" s="305"/>
      <c r="B850" s="306">
        <v>0</v>
      </c>
      <c r="C850" s="307" t="s">
        <v>175</v>
      </c>
      <c r="D850" s="305" t="s">
        <v>190</v>
      </c>
      <c r="E850" s="305"/>
      <c r="F850" s="308"/>
      <c r="G850" s="308"/>
      <c r="H850" s="306">
        <v>0</v>
      </c>
      <c r="I850" s="309">
        <v>0</v>
      </c>
      <c r="K850" s="299">
        <v>505</v>
      </c>
      <c r="L850" s="300"/>
      <c r="M850" s="299">
        <v>505</v>
      </c>
    </row>
    <row r="851" spans="1:13" s="310" customFormat="1" ht="12.75">
      <c r="A851" s="305"/>
      <c r="B851" s="306">
        <v>691800</v>
      </c>
      <c r="C851" s="307" t="s">
        <v>175</v>
      </c>
      <c r="D851" s="305" t="s">
        <v>191</v>
      </c>
      <c r="E851" s="305"/>
      <c r="F851" s="308"/>
      <c r="G851" s="308"/>
      <c r="H851" s="306">
        <v>-691800</v>
      </c>
      <c r="I851" s="309">
        <v>1356.4705882352941</v>
      </c>
      <c r="K851" s="299">
        <v>510</v>
      </c>
      <c r="L851" s="300"/>
      <c r="M851" s="299">
        <v>510</v>
      </c>
    </row>
    <row r="852" spans="1:13" s="310" customFormat="1" ht="12.75">
      <c r="A852" s="305"/>
      <c r="B852" s="306">
        <v>281000</v>
      </c>
      <c r="C852" s="307" t="s">
        <v>175</v>
      </c>
      <c r="D852" s="305" t="s">
        <v>210</v>
      </c>
      <c r="E852" s="305"/>
      <c r="F852" s="308"/>
      <c r="G852" s="308"/>
      <c r="H852" s="306">
        <v>-281000</v>
      </c>
      <c r="I852" s="309">
        <v>562</v>
      </c>
      <c r="K852" s="299">
        <v>500</v>
      </c>
      <c r="L852" s="300"/>
      <c r="M852" s="299">
        <v>500</v>
      </c>
    </row>
    <row r="853" spans="1:13" s="310" customFormat="1" ht="12.75">
      <c r="A853" s="311"/>
      <c r="B853" s="312">
        <v>-119</v>
      </c>
      <c r="C853" s="311" t="s">
        <v>175</v>
      </c>
      <c r="D853" s="311" t="s">
        <v>211</v>
      </c>
      <c r="E853" s="311"/>
      <c r="F853" s="313"/>
      <c r="G853" s="313"/>
      <c r="H853" s="312">
        <v>-1115901</v>
      </c>
      <c r="I853" s="314">
        <v>-0.238</v>
      </c>
      <c r="J853" s="315"/>
      <c r="K853" s="304">
        <v>500</v>
      </c>
      <c r="L853" s="304"/>
      <c r="M853" s="304">
        <v>500</v>
      </c>
    </row>
    <row r="854" spans="6:13" ht="12.75">
      <c r="F854" s="65"/>
      <c r="G854" s="65"/>
      <c r="M854" s="2"/>
    </row>
    <row r="855" spans="6:13" ht="12.75">
      <c r="F855" s="65"/>
      <c r="G855" s="65"/>
      <c r="M855" s="2"/>
    </row>
    <row r="856" spans="6:13" ht="12.75">
      <c r="F856" s="65"/>
      <c r="G856" s="65"/>
      <c r="M856" s="2"/>
    </row>
    <row r="857" spans="2:13" ht="12.75">
      <c r="B857" s="36"/>
      <c r="F857" s="76"/>
      <c r="G857" s="65"/>
      <c r="M857" s="2"/>
    </row>
    <row r="858" spans="1:13" s="300" customFormat="1" ht="12.75" hidden="1">
      <c r="A858" s="295"/>
      <c r="B858" s="296"/>
      <c r="C858" s="295"/>
      <c r="D858" s="295"/>
      <c r="E858" s="295"/>
      <c r="F858" s="297"/>
      <c r="G858" s="297"/>
      <c r="H858" s="296"/>
      <c r="I858" s="280"/>
      <c r="K858" s="35"/>
      <c r="L858" s="15"/>
      <c r="M858" s="2"/>
    </row>
    <row r="859" spans="1:13" s="300" customFormat="1" ht="12.75" hidden="1">
      <c r="A859" s="295"/>
      <c r="B859" s="296"/>
      <c r="C859" s="295"/>
      <c r="D859" s="295"/>
      <c r="E859" s="295"/>
      <c r="F859" s="297"/>
      <c r="G859" s="297"/>
      <c r="H859" s="296"/>
      <c r="I859" s="280"/>
      <c r="K859" s="35"/>
      <c r="L859" s="15"/>
      <c r="M859" s="2"/>
    </row>
    <row r="860" spans="1:13" ht="12.75" hidden="1">
      <c r="A860" s="12"/>
      <c r="B860" s="7"/>
      <c r="F860" s="65"/>
      <c r="G860" s="65"/>
      <c r="H860" s="296"/>
      <c r="I860" s="22" t="e">
        <v>#DIV/0!</v>
      </c>
      <c r="M860" s="2"/>
    </row>
    <row r="861" spans="1:13" ht="12.75" hidden="1">
      <c r="A861" s="12"/>
      <c r="B861" s="7"/>
      <c r="F861" s="65"/>
      <c r="G861" s="65"/>
      <c r="H861" s="296"/>
      <c r="I861" s="22" t="e">
        <v>#DIV/0!</v>
      </c>
      <c r="M861" s="2"/>
    </row>
    <row r="862" spans="1:13" ht="12.75" hidden="1">
      <c r="A862" s="12"/>
      <c r="B862" s="7"/>
      <c r="F862" s="65"/>
      <c r="G862" s="65"/>
      <c r="H862" s="5">
        <v>0</v>
      </c>
      <c r="I862" s="22" t="e">
        <v>#DIV/0!</v>
      </c>
      <c r="M862" s="2"/>
    </row>
    <row r="863" spans="1:13" ht="12.75" hidden="1">
      <c r="A863" s="12"/>
      <c r="B863" s="7"/>
      <c r="F863" s="65"/>
      <c r="G863" s="65"/>
      <c r="H863" s="5">
        <v>0</v>
      </c>
      <c r="I863" s="22" t="e">
        <v>#DIV/0!</v>
      </c>
      <c r="M863" s="2"/>
    </row>
    <row r="864" spans="1:13" ht="12.75" hidden="1">
      <c r="A864" s="12"/>
      <c r="B864" s="7"/>
      <c r="F864" s="65"/>
      <c r="G864" s="65"/>
      <c r="H864" s="5">
        <v>0</v>
      </c>
      <c r="I864" s="22" t="e">
        <v>#DIV/0!</v>
      </c>
      <c r="M864" s="2"/>
    </row>
    <row r="865" spans="1:13" ht="12.75" hidden="1">
      <c r="A865" s="12"/>
      <c r="B865" s="7"/>
      <c r="F865" s="65"/>
      <c r="G865" s="65"/>
      <c r="H865" s="5">
        <v>0</v>
      </c>
      <c r="I865" s="22" t="e">
        <v>#DIV/0!</v>
      </c>
      <c r="M865" s="2"/>
    </row>
    <row r="866" spans="1:13" ht="12.75" hidden="1">
      <c r="A866" s="12"/>
      <c r="B866" s="7"/>
      <c r="F866" s="65"/>
      <c r="G866" s="65"/>
      <c r="H866" s="5">
        <v>0</v>
      </c>
      <c r="I866" s="22" t="e">
        <v>#DIV/0!</v>
      </c>
      <c r="M866" s="2"/>
    </row>
    <row r="867" spans="1:13" ht="12.75" hidden="1">
      <c r="A867" s="12"/>
      <c r="B867" s="7"/>
      <c r="F867" s="65"/>
      <c r="G867" s="65"/>
      <c r="H867" s="5">
        <v>0</v>
      </c>
      <c r="I867" s="22" t="e">
        <v>#DIV/0!</v>
      </c>
      <c r="M867" s="2"/>
    </row>
    <row r="868" spans="1:13" ht="12.75" hidden="1">
      <c r="A868" s="12"/>
      <c r="B868" s="7"/>
      <c r="F868" s="65"/>
      <c r="G868" s="65"/>
      <c r="H868" s="5">
        <v>0</v>
      </c>
      <c r="I868" s="22" t="e">
        <v>#DIV/0!</v>
      </c>
      <c r="M868" s="2"/>
    </row>
    <row r="869" spans="1:13" ht="12.75" hidden="1">
      <c r="A869" s="12"/>
      <c r="B869" s="7"/>
      <c r="F869" s="65"/>
      <c r="G869" s="65"/>
      <c r="H869" s="5">
        <v>0</v>
      </c>
      <c r="I869" s="22" t="e">
        <v>#DIV/0!</v>
      </c>
      <c r="M869" s="2"/>
    </row>
    <row r="870" spans="1:13" ht="12.75" hidden="1">
      <c r="A870" s="12"/>
      <c r="B870" s="7"/>
      <c r="F870" s="65"/>
      <c r="G870" s="65"/>
      <c r="H870" s="5">
        <v>0</v>
      </c>
      <c r="I870" s="22" t="e">
        <v>#DIV/0!</v>
      </c>
      <c r="M870" s="2"/>
    </row>
    <row r="871" spans="1:13" ht="12.75" hidden="1">
      <c r="A871" s="12"/>
      <c r="B871" s="7"/>
      <c r="F871" s="65"/>
      <c r="G871" s="65"/>
      <c r="H871" s="5">
        <v>0</v>
      </c>
      <c r="I871" s="22" t="e">
        <v>#DIV/0!</v>
      </c>
      <c r="M871" s="2"/>
    </row>
    <row r="872" spans="1:13" ht="12.75" hidden="1">
      <c r="A872" s="12"/>
      <c r="B872" s="7"/>
      <c r="F872" s="65"/>
      <c r="G872" s="65"/>
      <c r="H872" s="5">
        <v>0</v>
      </c>
      <c r="I872" s="22" t="e">
        <v>#DIV/0!</v>
      </c>
      <c r="M872" s="2"/>
    </row>
    <row r="873" spans="1:13" ht="12.75" hidden="1">
      <c r="A873" s="12"/>
      <c r="B873" s="7"/>
      <c r="F873" s="65"/>
      <c r="G873" s="65"/>
      <c r="H873" s="5">
        <v>0</v>
      </c>
      <c r="I873" s="22" t="e">
        <v>#DIV/0!</v>
      </c>
      <c r="M873" s="2"/>
    </row>
    <row r="874" spans="1:13" ht="12.75" hidden="1">
      <c r="A874" s="12"/>
      <c r="F874" s="65"/>
      <c r="G874" s="65"/>
      <c r="H874" s="5">
        <v>0</v>
      </c>
      <c r="I874" s="22" t="e">
        <v>#DIV/0!</v>
      </c>
      <c r="M874" s="2"/>
    </row>
    <row r="875" spans="1:13" ht="12.75" hidden="1">
      <c r="A875" s="12"/>
      <c r="B875" s="6"/>
      <c r="F875" s="65"/>
      <c r="G875" s="65"/>
      <c r="H875" s="5">
        <v>0</v>
      </c>
      <c r="I875" s="22" t="e">
        <v>#DIV/0!</v>
      </c>
      <c r="M875" s="2"/>
    </row>
    <row r="876" spans="1:13" ht="12.75" hidden="1">
      <c r="A876" s="12"/>
      <c r="F876" s="65"/>
      <c r="G876" s="65"/>
      <c r="H876" s="5">
        <v>0</v>
      </c>
      <c r="I876" s="22" t="e">
        <v>#DIV/0!</v>
      </c>
      <c r="M876" s="2"/>
    </row>
    <row r="877" spans="1:13" ht="12.75" hidden="1">
      <c r="A877" s="12"/>
      <c r="F877" s="65"/>
      <c r="G877" s="65"/>
      <c r="H877" s="5">
        <v>0</v>
      </c>
      <c r="I877" s="22" t="e">
        <v>#DIV/0!</v>
      </c>
      <c r="M877" s="2"/>
    </row>
    <row r="878" spans="1:13" ht="12.75" hidden="1">
      <c r="A878" s="12"/>
      <c r="F878" s="65"/>
      <c r="G878" s="65"/>
      <c r="H878" s="5">
        <v>0</v>
      </c>
      <c r="I878" s="22" t="e">
        <v>#DIV/0!</v>
      </c>
      <c r="M878" s="2"/>
    </row>
    <row r="879" spans="1:13" ht="12.75" hidden="1">
      <c r="A879" s="12"/>
      <c r="F879" s="65"/>
      <c r="G879" s="65"/>
      <c r="H879" s="5">
        <v>0</v>
      </c>
      <c r="I879" s="22" t="e">
        <v>#DIV/0!</v>
      </c>
      <c r="M879" s="2"/>
    </row>
    <row r="880" spans="1:13" ht="12.75" hidden="1">
      <c r="A880" s="12"/>
      <c r="F880" s="65"/>
      <c r="G880" s="65"/>
      <c r="H880" s="5">
        <v>0</v>
      </c>
      <c r="I880" s="22" t="e">
        <v>#DIV/0!</v>
      </c>
      <c r="M880" s="2"/>
    </row>
    <row r="881" spans="1:13" ht="12.75" hidden="1">
      <c r="A881" s="12"/>
      <c r="F881" s="65"/>
      <c r="G881" s="65"/>
      <c r="H881" s="5">
        <v>0</v>
      </c>
      <c r="I881" s="22" t="e">
        <v>#DIV/0!</v>
      </c>
      <c r="M881" s="2"/>
    </row>
    <row r="882" spans="1:13" ht="12.75" hidden="1">
      <c r="A882" s="12"/>
      <c r="F882" s="65"/>
      <c r="G882" s="65"/>
      <c r="H882" s="5">
        <v>0</v>
      </c>
      <c r="I882" s="22" t="e">
        <v>#DIV/0!</v>
      </c>
      <c r="M882" s="2"/>
    </row>
    <row r="883" spans="1:13" ht="12.75" hidden="1">
      <c r="A883" s="12"/>
      <c r="F883" s="65"/>
      <c r="G883" s="65"/>
      <c r="H883" s="5">
        <v>0</v>
      </c>
      <c r="I883" s="22" t="e">
        <v>#DIV/0!</v>
      </c>
      <c r="M883" s="2"/>
    </row>
    <row r="884" spans="1:13" ht="12.75" hidden="1">
      <c r="A884" s="12"/>
      <c r="F884" s="65"/>
      <c r="G884" s="65"/>
      <c r="H884" s="5">
        <v>0</v>
      </c>
      <c r="I884" s="22" t="e">
        <v>#DIV/0!</v>
      </c>
      <c r="M884" s="2"/>
    </row>
    <row r="885" spans="1:13" ht="12.75" hidden="1">
      <c r="A885" s="12"/>
      <c r="F885" s="65"/>
      <c r="G885" s="65"/>
      <c r="H885" s="5">
        <v>0</v>
      </c>
      <c r="I885" s="22" t="e">
        <v>#DIV/0!</v>
      </c>
      <c r="M885" s="2"/>
    </row>
    <row r="886" spans="1:13" ht="12.75" hidden="1">
      <c r="A886" s="12"/>
      <c r="F886" s="65"/>
      <c r="G886" s="65"/>
      <c r="H886" s="5">
        <v>0</v>
      </c>
      <c r="I886" s="22" t="e">
        <v>#DIV/0!</v>
      </c>
      <c r="M886" s="2"/>
    </row>
    <row r="887" spans="1:13" ht="12.75" hidden="1">
      <c r="A887" s="12"/>
      <c r="F887" s="65"/>
      <c r="G887" s="65"/>
      <c r="H887" s="5">
        <v>0</v>
      </c>
      <c r="I887" s="22" t="e">
        <v>#DIV/0!</v>
      </c>
      <c r="M887" s="2"/>
    </row>
    <row r="888" spans="1:13" ht="12.75" hidden="1">
      <c r="A888" s="12"/>
      <c r="F888" s="65"/>
      <c r="G888" s="65"/>
      <c r="H888" s="5">
        <v>0</v>
      </c>
      <c r="I888" s="22" t="e">
        <v>#DIV/0!</v>
      </c>
      <c r="M888" s="2"/>
    </row>
    <row r="889" spans="1:13" ht="12.75" hidden="1">
      <c r="A889" s="12"/>
      <c r="F889" s="65"/>
      <c r="G889" s="65"/>
      <c r="H889" s="5">
        <v>0</v>
      </c>
      <c r="I889" s="22" t="e">
        <v>#DIV/0!</v>
      </c>
      <c r="M889" s="2"/>
    </row>
    <row r="890" spans="1:13" ht="12.75" hidden="1">
      <c r="A890" s="12"/>
      <c r="F890" s="65"/>
      <c r="G890" s="65"/>
      <c r="H890" s="5">
        <v>0</v>
      </c>
      <c r="I890" s="22" t="e">
        <v>#DIV/0!</v>
      </c>
      <c r="M890" s="2"/>
    </row>
    <row r="891" spans="1:13" ht="12.75" hidden="1">
      <c r="A891" s="12"/>
      <c r="F891" s="65"/>
      <c r="G891" s="65"/>
      <c r="H891" s="5">
        <v>0</v>
      </c>
      <c r="I891" s="22" t="e">
        <v>#DIV/0!</v>
      </c>
      <c r="M891" s="2"/>
    </row>
    <row r="892" spans="1:13" ht="12.75" hidden="1">
      <c r="A892" s="12"/>
      <c r="F892" s="65"/>
      <c r="G892" s="65"/>
      <c r="H892" s="5">
        <v>0</v>
      </c>
      <c r="I892" s="22" t="e">
        <v>#DIV/0!</v>
      </c>
      <c r="M892" s="2"/>
    </row>
    <row r="893" spans="1:13" ht="12.75" hidden="1">
      <c r="A893" s="12"/>
      <c r="F893" s="65"/>
      <c r="G893" s="65"/>
      <c r="H893" s="5">
        <v>0</v>
      </c>
      <c r="I893" s="22" t="e">
        <v>#DIV/0!</v>
      </c>
      <c r="M893" s="2"/>
    </row>
    <row r="894" spans="1:13" ht="12.75" hidden="1">
      <c r="A894" s="12"/>
      <c r="F894" s="65"/>
      <c r="G894" s="65"/>
      <c r="H894" s="5">
        <v>0</v>
      </c>
      <c r="I894" s="22" t="e">
        <v>#DIV/0!</v>
      </c>
      <c r="M894" s="2"/>
    </row>
    <row r="895" spans="1:13" ht="12.75" hidden="1">
      <c r="A895" s="12"/>
      <c r="F895" s="65"/>
      <c r="G895" s="65"/>
      <c r="H895" s="5">
        <v>0</v>
      </c>
      <c r="I895" s="22" t="e">
        <v>#DIV/0!</v>
      </c>
      <c r="M895" s="2"/>
    </row>
    <row r="896" spans="1:13" ht="12.75" hidden="1">
      <c r="A896" s="12"/>
      <c r="F896" s="65"/>
      <c r="G896" s="65"/>
      <c r="H896" s="5">
        <v>0</v>
      </c>
      <c r="I896" s="22" t="e">
        <v>#DIV/0!</v>
      </c>
      <c r="M896" s="2"/>
    </row>
    <row r="897" spans="1:13" ht="12.75" hidden="1">
      <c r="A897" s="12"/>
      <c r="F897" s="65"/>
      <c r="G897" s="65"/>
      <c r="H897" s="5">
        <v>0</v>
      </c>
      <c r="I897" s="22" t="e">
        <v>#DIV/0!</v>
      </c>
      <c r="M897" s="2"/>
    </row>
    <row r="898" spans="1:13" ht="12.75" hidden="1">
      <c r="A898" s="12"/>
      <c r="F898" s="65"/>
      <c r="G898" s="65"/>
      <c r="H898" s="5">
        <v>0</v>
      </c>
      <c r="I898" s="22" t="e">
        <v>#DIV/0!</v>
      </c>
      <c r="M898" s="2"/>
    </row>
    <row r="899" spans="1:13" ht="12.75" hidden="1">
      <c r="A899" s="12"/>
      <c r="F899" s="65"/>
      <c r="G899" s="65"/>
      <c r="H899" s="5">
        <v>0</v>
      </c>
      <c r="I899" s="22" t="e">
        <v>#DIV/0!</v>
      </c>
      <c r="M899" s="2"/>
    </row>
    <row r="900" spans="1:13" ht="12.75" hidden="1">
      <c r="A900" s="12"/>
      <c r="F900" s="65"/>
      <c r="G900" s="65"/>
      <c r="H900" s="5">
        <v>0</v>
      </c>
      <c r="I900" s="22" t="e">
        <v>#DIV/0!</v>
      </c>
      <c r="M900" s="2"/>
    </row>
    <row r="901" spans="1:13" ht="12.75" hidden="1">
      <c r="A901" s="12"/>
      <c r="F901" s="65"/>
      <c r="G901" s="65"/>
      <c r="H901" s="5">
        <v>0</v>
      </c>
      <c r="I901" s="22" t="e">
        <v>#DIV/0!</v>
      </c>
      <c r="M901" s="2"/>
    </row>
    <row r="902" spans="1:13" ht="12.75" hidden="1">
      <c r="A902" s="12"/>
      <c r="F902" s="65"/>
      <c r="G902" s="65"/>
      <c r="H902" s="5">
        <v>0</v>
      </c>
      <c r="I902" s="22" t="e">
        <v>#DIV/0!</v>
      </c>
      <c r="M902" s="2"/>
    </row>
    <row r="903" spans="1:13" ht="12.75" hidden="1">
      <c r="A903" s="12"/>
      <c r="F903" s="65"/>
      <c r="G903" s="65"/>
      <c r="H903" s="5">
        <v>0</v>
      </c>
      <c r="I903" s="22" t="e">
        <v>#DIV/0!</v>
      </c>
      <c r="M903" s="2"/>
    </row>
    <row r="904" spans="1:13" ht="12.75" hidden="1">
      <c r="A904" s="12"/>
      <c r="F904" s="65"/>
      <c r="G904" s="65"/>
      <c r="H904" s="5">
        <v>0</v>
      </c>
      <c r="I904" s="22" t="e">
        <v>#DIV/0!</v>
      </c>
      <c r="M904" s="2"/>
    </row>
    <row r="905" spans="1:13" ht="12.75" hidden="1">
      <c r="A905" s="12"/>
      <c r="F905" s="65"/>
      <c r="G905" s="65"/>
      <c r="H905" s="5">
        <v>0</v>
      </c>
      <c r="I905" s="22" t="e">
        <v>#DIV/0!</v>
      </c>
      <c r="M905" s="2"/>
    </row>
    <row r="906" spans="1:13" ht="12.75" hidden="1">
      <c r="A906" s="12"/>
      <c r="F906" s="65"/>
      <c r="G906" s="65"/>
      <c r="H906" s="5">
        <v>0</v>
      </c>
      <c r="I906" s="22" t="e">
        <v>#DIV/0!</v>
      </c>
      <c r="M906" s="2"/>
    </row>
    <row r="907" spans="1:13" ht="12.75" hidden="1">
      <c r="A907" s="12"/>
      <c r="F907" s="65"/>
      <c r="G907" s="65"/>
      <c r="H907" s="5">
        <v>0</v>
      </c>
      <c r="I907" s="22" t="e">
        <v>#DIV/0!</v>
      </c>
      <c r="M907" s="2"/>
    </row>
    <row r="908" spans="1:13" ht="12.75" hidden="1">
      <c r="A908" s="12"/>
      <c r="F908" s="65"/>
      <c r="G908" s="65"/>
      <c r="H908" s="5">
        <v>0</v>
      </c>
      <c r="I908" s="22" t="e">
        <v>#DIV/0!</v>
      </c>
      <c r="M908" s="2"/>
    </row>
    <row r="909" spans="1:13" ht="12.75" hidden="1">
      <c r="A909" s="12"/>
      <c r="F909" s="65"/>
      <c r="G909" s="65"/>
      <c r="H909" s="5">
        <v>0</v>
      </c>
      <c r="I909" s="22" t="e">
        <v>#DIV/0!</v>
      </c>
      <c r="M909" s="2"/>
    </row>
    <row r="910" spans="1:13" ht="12.75" hidden="1">
      <c r="A910" s="12"/>
      <c r="F910" s="65"/>
      <c r="G910" s="65"/>
      <c r="H910" s="5">
        <v>0</v>
      </c>
      <c r="I910" s="22" t="e">
        <v>#DIV/0!</v>
      </c>
      <c r="M910" s="2"/>
    </row>
    <row r="911" spans="1:13" ht="12.75" hidden="1">
      <c r="A911" s="12"/>
      <c r="F911" s="65"/>
      <c r="G911" s="65"/>
      <c r="H911" s="5">
        <v>0</v>
      </c>
      <c r="I911" s="22" t="e">
        <v>#DIV/0!</v>
      </c>
      <c r="M911" s="2"/>
    </row>
    <row r="912" spans="1:13" ht="12.75" hidden="1">
      <c r="A912" s="12"/>
      <c r="F912" s="65"/>
      <c r="G912" s="65"/>
      <c r="H912" s="5">
        <v>0</v>
      </c>
      <c r="I912" s="22" t="e">
        <v>#DIV/0!</v>
      </c>
      <c r="M912" s="2"/>
    </row>
    <row r="913" spans="1:13" ht="12.75" hidden="1">
      <c r="A913" s="12"/>
      <c r="F913" s="65"/>
      <c r="G913" s="65"/>
      <c r="H913" s="5">
        <v>0</v>
      </c>
      <c r="I913" s="22" t="e">
        <v>#DIV/0!</v>
      </c>
      <c r="M913" s="2"/>
    </row>
    <row r="914" spans="1:13" ht="12.75" hidden="1">
      <c r="A914" s="12"/>
      <c r="F914" s="65"/>
      <c r="G914" s="65"/>
      <c r="H914" s="5">
        <v>0</v>
      </c>
      <c r="I914" s="22" t="e">
        <v>#DIV/0!</v>
      </c>
      <c r="M914" s="2"/>
    </row>
    <row r="915" spans="1:13" ht="12.75" hidden="1">
      <c r="A915" s="12"/>
      <c r="F915" s="65"/>
      <c r="G915" s="65"/>
      <c r="H915" s="5">
        <v>0</v>
      </c>
      <c r="I915" s="22" t="e">
        <v>#DIV/0!</v>
      </c>
      <c r="M915" s="2"/>
    </row>
    <row r="916" spans="1:13" ht="12.75" hidden="1">
      <c r="A916" s="12"/>
      <c r="F916" s="65"/>
      <c r="G916" s="65"/>
      <c r="H916" s="5">
        <v>0</v>
      </c>
      <c r="I916" s="22" t="e">
        <v>#DIV/0!</v>
      </c>
      <c r="M916" s="2"/>
    </row>
    <row r="917" spans="1:13" ht="12.75" hidden="1">
      <c r="A917" s="12"/>
      <c r="F917" s="65"/>
      <c r="G917" s="65"/>
      <c r="H917" s="5">
        <v>0</v>
      </c>
      <c r="I917" s="22" t="e">
        <v>#DIV/0!</v>
      </c>
      <c r="M917" s="2"/>
    </row>
    <row r="918" spans="1:13" ht="12.75" hidden="1">
      <c r="A918" s="12"/>
      <c r="F918" s="65"/>
      <c r="G918" s="65"/>
      <c r="H918" s="5">
        <v>0</v>
      </c>
      <c r="I918" s="22" t="e">
        <v>#DIV/0!</v>
      </c>
      <c r="M918" s="2"/>
    </row>
    <row r="919" spans="1:13" ht="12.75" hidden="1">
      <c r="A919" s="12"/>
      <c r="F919" s="65"/>
      <c r="G919" s="65"/>
      <c r="H919" s="5">
        <v>0</v>
      </c>
      <c r="I919" s="22" t="e">
        <v>#DIV/0!</v>
      </c>
      <c r="M919" s="2"/>
    </row>
    <row r="920" spans="1:13" ht="12.75" hidden="1">
      <c r="A920" s="12"/>
      <c r="F920" s="65"/>
      <c r="G920" s="65"/>
      <c r="H920" s="5">
        <v>0</v>
      </c>
      <c r="I920" s="22" t="e">
        <v>#DIV/0!</v>
      </c>
      <c r="M920" s="2"/>
    </row>
    <row r="921" spans="1:13" ht="12.75" hidden="1">
      <c r="A921" s="12"/>
      <c r="F921" s="65"/>
      <c r="G921" s="65"/>
      <c r="H921" s="5">
        <v>0</v>
      </c>
      <c r="I921" s="22" t="e">
        <v>#DIV/0!</v>
      </c>
      <c r="M921" s="2"/>
    </row>
    <row r="922" spans="1:13" ht="12.75" hidden="1">
      <c r="A922" s="12"/>
      <c r="F922" s="65"/>
      <c r="G922" s="65"/>
      <c r="H922" s="5">
        <v>0</v>
      </c>
      <c r="I922" s="22" t="e">
        <v>#DIV/0!</v>
      </c>
      <c r="M922" s="2"/>
    </row>
    <row r="923" spans="1:13" ht="12.75" hidden="1">
      <c r="A923" s="12"/>
      <c r="F923" s="65"/>
      <c r="G923" s="65"/>
      <c r="H923" s="5">
        <v>0</v>
      </c>
      <c r="I923" s="22" t="e">
        <v>#DIV/0!</v>
      </c>
      <c r="M923" s="2"/>
    </row>
    <row r="924" spans="1:13" ht="12.75" hidden="1">
      <c r="A924" s="12"/>
      <c r="F924" s="65"/>
      <c r="G924" s="65"/>
      <c r="H924" s="5">
        <v>0</v>
      </c>
      <c r="I924" s="22" t="e">
        <v>#DIV/0!</v>
      </c>
      <c r="M924" s="2"/>
    </row>
    <row r="925" spans="1:13" ht="12.75" hidden="1">
      <c r="A925" s="12"/>
      <c r="F925" s="65"/>
      <c r="G925" s="65"/>
      <c r="H925" s="5">
        <v>0</v>
      </c>
      <c r="I925" s="22" t="e">
        <v>#DIV/0!</v>
      </c>
      <c r="M925" s="2"/>
    </row>
    <row r="926" spans="1:13" ht="12.75" hidden="1">
      <c r="A926" s="12"/>
      <c r="F926" s="65"/>
      <c r="G926" s="65"/>
      <c r="H926" s="5">
        <v>0</v>
      </c>
      <c r="I926" s="22" t="e">
        <v>#DIV/0!</v>
      </c>
      <c r="M926" s="2"/>
    </row>
    <row r="927" spans="1:13" ht="12.75" hidden="1">
      <c r="A927" s="12"/>
      <c r="F927" s="65"/>
      <c r="G927" s="65"/>
      <c r="H927" s="5">
        <v>0</v>
      </c>
      <c r="I927" s="22" t="e">
        <v>#DIV/0!</v>
      </c>
      <c r="M927" s="2"/>
    </row>
    <row r="928" spans="1:13" ht="12.75" hidden="1">
      <c r="A928" s="12"/>
      <c r="F928" s="65"/>
      <c r="G928" s="65"/>
      <c r="H928" s="5">
        <v>0</v>
      </c>
      <c r="I928" s="22" t="e">
        <v>#DIV/0!</v>
      </c>
      <c r="M928" s="2"/>
    </row>
    <row r="929" spans="1:13" ht="12.75" hidden="1">
      <c r="A929" s="12"/>
      <c r="F929" s="65"/>
      <c r="G929" s="65"/>
      <c r="H929" s="5">
        <v>0</v>
      </c>
      <c r="I929" s="22" t="e">
        <v>#DIV/0!</v>
      </c>
      <c r="M929" s="2"/>
    </row>
    <row r="930" spans="1:13" ht="12.75" hidden="1">
      <c r="A930" s="12"/>
      <c r="F930" s="65"/>
      <c r="G930" s="65"/>
      <c r="H930" s="5">
        <v>0</v>
      </c>
      <c r="I930" s="22" t="e">
        <v>#DIV/0!</v>
      </c>
      <c r="M930" s="2"/>
    </row>
    <row r="931" spans="1:13" ht="12.75" hidden="1">
      <c r="A931" s="12"/>
      <c r="F931" s="65"/>
      <c r="G931" s="65"/>
      <c r="H931" s="5">
        <v>0</v>
      </c>
      <c r="I931" s="22" t="e">
        <v>#DIV/0!</v>
      </c>
      <c r="M931" s="2"/>
    </row>
    <row r="932" spans="1:13" ht="12.75" hidden="1">
      <c r="A932" s="12"/>
      <c r="F932" s="65"/>
      <c r="G932" s="65"/>
      <c r="H932" s="5">
        <v>0</v>
      </c>
      <c r="I932" s="22" t="e">
        <v>#DIV/0!</v>
      </c>
      <c r="M932" s="2"/>
    </row>
    <row r="933" spans="1:13" ht="12.75" hidden="1">
      <c r="A933" s="12"/>
      <c r="F933" s="65"/>
      <c r="G933" s="65"/>
      <c r="H933" s="5">
        <v>0</v>
      </c>
      <c r="I933" s="22" t="e">
        <v>#DIV/0!</v>
      </c>
      <c r="M933" s="2"/>
    </row>
    <row r="934" spans="1:13" ht="12.75" hidden="1">
      <c r="A934" s="12"/>
      <c r="F934" s="65"/>
      <c r="G934" s="65"/>
      <c r="H934" s="5">
        <v>0</v>
      </c>
      <c r="I934" s="22" t="e">
        <v>#DIV/0!</v>
      </c>
      <c r="M934" s="2"/>
    </row>
    <row r="935" spans="1:13" ht="12.75" hidden="1">
      <c r="A935" s="12"/>
      <c r="F935" s="65"/>
      <c r="G935" s="65"/>
      <c r="H935" s="5">
        <v>0</v>
      </c>
      <c r="I935" s="22" t="e">
        <v>#DIV/0!</v>
      </c>
      <c r="M935" s="2"/>
    </row>
    <row r="936" spans="1:13" ht="12.75" hidden="1">
      <c r="A936" s="12"/>
      <c r="F936" s="65"/>
      <c r="G936" s="65"/>
      <c r="H936" s="5">
        <v>0</v>
      </c>
      <c r="I936" s="22" t="e">
        <v>#DIV/0!</v>
      </c>
      <c r="M936" s="2"/>
    </row>
    <row r="937" spans="1:13" ht="12.75" hidden="1">
      <c r="A937" s="12"/>
      <c r="F937" s="65"/>
      <c r="G937" s="65"/>
      <c r="H937" s="5">
        <v>0</v>
      </c>
      <c r="I937" s="22" t="e">
        <v>#DIV/0!</v>
      </c>
      <c r="M937" s="2"/>
    </row>
    <row r="938" spans="1:13" ht="12.75" hidden="1">
      <c r="A938" s="12"/>
      <c r="F938" s="65"/>
      <c r="G938" s="65"/>
      <c r="H938" s="5">
        <v>0</v>
      </c>
      <c r="I938" s="22" t="e">
        <v>#DIV/0!</v>
      </c>
      <c r="M938" s="2"/>
    </row>
    <row r="939" spans="1:13" ht="12.75" hidden="1">
      <c r="A939" s="12"/>
      <c r="F939" s="65"/>
      <c r="G939" s="65"/>
      <c r="H939" s="5">
        <v>0</v>
      </c>
      <c r="I939" s="22" t="e">
        <v>#DIV/0!</v>
      </c>
      <c r="M939" s="2"/>
    </row>
    <row r="940" spans="1:13" ht="12.75" hidden="1">
      <c r="A940" s="12"/>
      <c r="F940" s="65"/>
      <c r="G940" s="65"/>
      <c r="H940" s="5">
        <v>0</v>
      </c>
      <c r="I940" s="22" t="e">
        <v>#DIV/0!</v>
      </c>
      <c r="M940" s="2"/>
    </row>
    <row r="941" spans="1:13" ht="12.75" hidden="1">
      <c r="A941" s="12"/>
      <c r="F941" s="65"/>
      <c r="G941" s="65"/>
      <c r="H941" s="5">
        <v>0</v>
      </c>
      <c r="I941" s="22" t="e">
        <v>#DIV/0!</v>
      </c>
      <c r="M941" s="2"/>
    </row>
    <row r="942" spans="1:13" ht="12.75" hidden="1">
      <c r="A942" s="12"/>
      <c r="F942" s="65"/>
      <c r="G942" s="65"/>
      <c r="H942" s="5">
        <v>0</v>
      </c>
      <c r="I942" s="22" t="e">
        <v>#DIV/0!</v>
      </c>
      <c r="M942" s="2"/>
    </row>
    <row r="943" spans="1:13" ht="12.75" hidden="1">
      <c r="A943" s="12"/>
      <c r="F943" s="65"/>
      <c r="G943" s="65"/>
      <c r="H943" s="5">
        <v>0</v>
      </c>
      <c r="I943" s="22" t="e">
        <v>#DIV/0!</v>
      </c>
      <c r="M943" s="2"/>
    </row>
    <row r="944" spans="1:13" ht="12.75" hidden="1">
      <c r="A944" s="12"/>
      <c r="F944" s="65"/>
      <c r="G944" s="65"/>
      <c r="H944" s="5">
        <v>0</v>
      </c>
      <c r="I944" s="22" t="e">
        <v>#DIV/0!</v>
      </c>
      <c r="M944" s="2"/>
    </row>
    <row r="945" spans="1:13" ht="12.75" hidden="1">
      <c r="A945" s="12"/>
      <c r="F945" s="65"/>
      <c r="G945" s="65"/>
      <c r="H945" s="5">
        <v>0</v>
      </c>
      <c r="I945" s="22" t="e">
        <v>#DIV/0!</v>
      </c>
      <c r="M945" s="2"/>
    </row>
    <row r="946" spans="1:13" ht="12.75" hidden="1">
      <c r="A946" s="12"/>
      <c r="F946" s="65"/>
      <c r="G946" s="65"/>
      <c r="H946" s="5">
        <v>0</v>
      </c>
      <c r="I946" s="22" t="e">
        <v>#DIV/0!</v>
      </c>
      <c r="M946" s="2"/>
    </row>
    <row r="947" spans="1:13" ht="12.75" hidden="1">
      <c r="A947" s="12"/>
      <c r="F947" s="65"/>
      <c r="G947" s="65"/>
      <c r="H947" s="5">
        <v>0</v>
      </c>
      <c r="I947" s="22" t="e">
        <v>#DIV/0!</v>
      </c>
      <c r="M947" s="2"/>
    </row>
    <row r="948" spans="1:13" ht="12.75" hidden="1">
      <c r="A948" s="12"/>
      <c r="F948" s="65"/>
      <c r="G948" s="65"/>
      <c r="H948" s="5">
        <v>0</v>
      </c>
      <c r="I948" s="22" t="e">
        <v>#DIV/0!</v>
      </c>
      <c r="M948" s="2"/>
    </row>
    <row r="949" spans="1:13" ht="12.75" hidden="1">
      <c r="A949" s="12"/>
      <c r="F949" s="65"/>
      <c r="G949" s="65"/>
      <c r="H949" s="5">
        <v>0</v>
      </c>
      <c r="I949" s="22" t="e">
        <v>#DIV/0!</v>
      </c>
      <c r="M949" s="2"/>
    </row>
    <row r="950" spans="1:13" ht="12.75" hidden="1">
      <c r="A950" s="12"/>
      <c r="F950" s="65"/>
      <c r="G950" s="65"/>
      <c r="H950" s="5">
        <v>0</v>
      </c>
      <c r="I950" s="22" t="e">
        <v>#DIV/0!</v>
      </c>
      <c r="M950" s="2"/>
    </row>
    <row r="951" spans="1:13" ht="12.75" hidden="1">
      <c r="A951" s="12"/>
      <c r="F951" s="65"/>
      <c r="G951" s="65"/>
      <c r="H951" s="5">
        <v>0</v>
      </c>
      <c r="I951" s="22" t="e">
        <v>#DIV/0!</v>
      </c>
      <c r="M951" s="2"/>
    </row>
    <row r="952" spans="1:13" ht="12.75" hidden="1">
      <c r="A952" s="12"/>
      <c r="F952" s="65"/>
      <c r="G952" s="65"/>
      <c r="H952" s="5">
        <v>0</v>
      </c>
      <c r="I952" s="22" t="e">
        <v>#DIV/0!</v>
      </c>
      <c r="M952" s="2"/>
    </row>
    <row r="953" spans="1:13" ht="12.75" hidden="1">
      <c r="A953" s="12"/>
      <c r="F953" s="65"/>
      <c r="G953" s="65"/>
      <c r="H953" s="5">
        <v>0</v>
      </c>
      <c r="I953" s="22" t="e">
        <v>#DIV/0!</v>
      </c>
      <c r="M953" s="2"/>
    </row>
    <row r="954" spans="1:13" ht="12.75" hidden="1">
      <c r="A954" s="12"/>
      <c r="F954" s="65"/>
      <c r="G954" s="65"/>
      <c r="H954" s="5">
        <v>0</v>
      </c>
      <c r="I954" s="22" t="e">
        <v>#DIV/0!</v>
      </c>
      <c r="M954" s="2"/>
    </row>
    <row r="955" spans="1:13" ht="12.75" hidden="1">
      <c r="A955" s="12"/>
      <c r="F955" s="65"/>
      <c r="G955" s="65"/>
      <c r="H955" s="5">
        <v>0</v>
      </c>
      <c r="I955" s="22" t="e">
        <v>#DIV/0!</v>
      </c>
      <c r="M955" s="2"/>
    </row>
    <row r="956" spans="1:13" ht="12.75" hidden="1">
      <c r="A956" s="12"/>
      <c r="F956" s="65"/>
      <c r="G956" s="65"/>
      <c r="H956" s="5">
        <v>0</v>
      </c>
      <c r="I956" s="22" t="e">
        <v>#DIV/0!</v>
      </c>
      <c r="M956" s="2"/>
    </row>
    <row r="957" spans="1:13" ht="12.75" hidden="1">
      <c r="A957" s="12"/>
      <c r="F957" s="65"/>
      <c r="G957" s="65"/>
      <c r="H957" s="5">
        <v>0</v>
      </c>
      <c r="I957" s="22" t="e">
        <v>#DIV/0!</v>
      </c>
      <c r="M957" s="2"/>
    </row>
    <row r="958" spans="1:13" ht="12.75" hidden="1">
      <c r="A958" s="12"/>
      <c r="F958" s="65"/>
      <c r="G958" s="65"/>
      <c r="H958" s="5">
        <v>0</v>
      </c>
      <c r="I958" s="22" t="e">
        <v>#DIV/0!</v>
      </c>
      <c r="M958" s="2"/>
    </row>
    <row r="959" spans="1:13" ht="12.75" hidden="1">
      <c r="A959" s="12"/>
      <c r="F959" s="65"/>
      <c r="G959" s="65"/>
      <c r="H959" s="5">
        <v>0</v>
      </c>
      <c r="I959" s="22" t="e">
        <v>#DIV/0!</v>
      </c>
      <c r="M959" s="2"/>
    </row>
    <row r="960" spans="1:13" ht="12.75" hidden="1">
      <c r="A960" s="12"/>
      <c r="F960" s="65"/>
      <c r="G960" s="65"/>
      <c r="H960" s="5">
        <v>0</v>
      </c>
      <c r="I960" s="22" t="e">
        <v>#DIV/0!</v>
      </c>
      <c r="M960" s="2"/>
    </row>
    <row r="961" spans="1:13" ht="12.75" hidden="1">
      <c r="A961" s="12"/>
      <c r="F961" s="65"/>
      <c r="G961" s="65"/>
      <c r="H961" s="5">
        <v>0</v>
      </c>
      <c r="I961" s="22" t="e">
        <v>#DIV/0!</v>
      </c>
      <c r="M961" s="2"/>
    </row>
    <row r="962" spans="1:13" ht="12.75" hidden="1">
      <c r="A962" s="12"/>
      <c r="F962" s="65"/>
      <c r="G962" s="65"/>
      <c r="H962" s="5">
        <v>0</v>
      </c>
      <c r="I962" s="22" t="e">
        <v>#DIV/0!</v>
      </c>
      <c r="M962" s="2"/>
    </row>
    <row r="963" spans="1:13" ht="12.75" hidden="1">
      <c r="A963" s="12"/>
      <c r="F963" s="65"/>
      <c r="G963" s="65"/>
      <c r="H963" s="5">
        <v>0</v>
      </c>
      <c r="I963" s="22" t="e">
        <v>#DIV/0!</v>
      </c>
      <c r="M963" s="2"/>
    </row>
    <row r="964" spans="1:13" ht="12.75" hidden="1">
      <c r="A964" s="12"/>
      <c r="F964" s="65"/>
      <c r="G964" s="65"/>
      <c r="H964" s="5">
        <v>0</v>
      </c>
      <c r="I964" s="22" t="e">
        <v>#DIV/0!</v>
      </c>
      <c r="M964" s="2"/>
    </row>
    <row r="965" spans="1:13" ht="12.75" hidden="1">
      <c r="A965" s="12"/>
      <c r="F965" s="65"/>
      <c r="G965" s="65"/>
      <c r="H965" s="5">
        <v>0</v>
      </c>
      <c r="I965" s="22" t="e">
        <v>#DIV/0!</v>
      </c>
      <c r="M965" s="2"/>
    </row>
    <row r="966" spans="1:13" ht="12.75" hidden="1">
      <c r="A966" s="12"/>
      <c r="F966" s="65"/>
      <c r="G966" s="65"/>
      <c r="H966" s="5">
        <v>0</v>
      </c>
      <c r="I966" s="22" t="e">
        <v>#DIV/0!</v>
      </c>
      <c r="M966" s="2"/>
    </row>
    <row r="967" spans="1:13" ht="12.75" hidden="1">
      <c r="A967" s="12"/>
      <c r="F967" s="65"/>
      <c r="G967" s="65"/>
      <c r="H967" s="5">
        <v>0</v>
      </c>
      <c r="I967" s="22" t="e">
        <v>#DIV/0!</v>
      </c>
      <c r="M967" s="2"/>
    </row>
    <row r="968" spans="1:13" ht="12.75" hidden="1">
      <c r="A968" s="12"/>
      <c r="F968" s="65"/>
      <c r="G968" s="65"/>
      <c r="H968" s="5">
        <v>0</v>
      </c>
      <c r="I968" s="22" t="e">
        <v>#DIV/0!</v>
      </c>
      <c r="M968" s="2"/>
    </row>
    <row r="969" spans="1:13" ht="12.75" hidden="1">
      <c r="A969" s="12"/>
      <c r="F969" s="65"/>
      <c r="G969" s="65"/>
      <c r="H969" s="5">
        <v>0</v>
      </c>
      <c r="I969" s="22" t="e">
        <v>#DIV/0!</v>
      </c>
      <c r="M969" s="2"/>
    </row>
    <row r="970" spans="1:13" ht="12.75" hidden="1">
      <c r="A970" s="12"/>
      <c r="F970" s="65"/>
      <c r="G970" s="65"/>
      <c r="H970" s="5">
        <v>0</v>
      </c>
      <c r="I970" s="22" t="e">
        <v>#DIV/0!</v>
      </c>
      <c r="M970" s="2"/>
    </row>
    <row r="971" spans="1:13" ht="12.75" hidden="1">
      <c r="A971" s="12"/>
      <c r="F971" s="65"/>
      <c r="G971" s="65"/>
      <c r="H971" s="5">
        <v>0</v>
      </c>
      <c r="I971" s="22" t="e">
        <v>#DIV/0!</v>
      </c>
      <c r="M971" s="2"/>
    </row>
    <row r="972" spans="1:13" ht="12.75" hidden="1">
      <c r="A972" s="12"/>
      <c r="F972" s="65"/>
      <c r="G972" s="65"/>
      <c r="H972" s="5">
        <v>0</v>
      </c>
      <c r="I972" s="22" t="e">
        <v>#DIV/0!</v>
      </c>
      <c r="M972" s="2"/>
    </row>
    <row r="973" spans="1:13" ht="12.75" hidden="1">
      <c r="A973" s="12"/>
      <c r="F973" s="65"/>
      <c r="G973" s="65"/>
      <c r="H973" s="5">
        <v>0</v>
      </c>
      <c r="I973" s="22" t="e">
        <v>#DIV/0!</v>
      </c>
      <c r="M973" s="2"/>
    </row>
    <row r="974" spans="1:13" ht="12.75" hidden="1">
      <c r="A974" s="12"/>
      <c r="F974" s="65"/>
      <c r="G974" s="65"/>
      <c r="H974" s="5">
        <v>0</v>
      </c>
      <c r="I974" s="22" t="e">
        <v>#DIV/0!</v>
      </c>
      <c r="M974" s="2"/>
    </row>
    <row r="975" spans="1:13" ht="12.75" hidden="1">
      <c r="A975" s="12"/>
      <c r="F975" s="65"/>
      <c r="G975" s="65"/>
      <c r="H975" s="5">
        <v>0</v>
      </c>
      <c r="I975" s="22" t="e">
        <v>#DIV/0!</v>
      </c>
      <c r="M975" s="2"/>
    </row>
    <row r="976" spans="1:13" ht="12.75" hidden="1">
      <c r="A976" s="12"/>
      <c r="F976" s="65"/>
      <c r="G976" s="65"/>
      <c r="H976" s="5">
        <v>0</v>
      </c>
      <c r="I976" s="22" t="e">
        <v>#DIV/0!</v>
      </c>
      <c r="M976" s="2"/>
    </row>
    <row r="977" spans="1:13" ht="12.75" hidden="1">
      <c r="A977" s="12"/>
      <c r="F977" s="65"/>
      <c r="G977" s="65"/>
      <c r="H977" s="5">
        <v>0</v>
      </c>
      <c r="I977" s="22" t="e">
        <v>#DIV/0!</v>
      </c>
      <c r="M977" s="2"/>
    </row>
    <row r="978" spans="1:13" ht="12.75" hidden="1">
      <c r="A978" s="12"/>
      <c r="F978" s="65"/>
      <c r="G978" s="65"/>
      <c r="H978" s="5">
        <v>0</v>
      </c>
      <c r="I978" s="22" t="e">
        <v>#DIV/0!</v>
      </c>
      <c r="M978" s="2"/>
    </row>
    <row r="979" spans="1:13" ht="12.75" hidden="1">
      <c r="A979" s="12"/>
      <c r="F979" s="65"/>
      <c r="G979" s="65"/>
      <c r="H979" s="5">
        <v>0</v>
      </c>
      <c r="I979" s="22" t="e">
        <v>#DIV/0!</v>
      </c>
      <c r="M979" s="2"/>
    </row>
    <row r="980" spans="1:13" ht="12.75" hidden="1">
      <c r="A980" s="12"/>
      <c r="F980" s="65"/>
      <c r="G980" s="65"/>
      <c r="H980" s="5">
        <v>0</v>
      </c>
      <c r="I980" s="22" t="e">
        <v>#DIV/0!</v>
      </c>
      <c r="M980" s="2"/>
    </row>
    <row r="981" spans="1:13" ht="12.75" hidden="1">
      <c r="A981" s="12"/>
      <c r="F981" s="65"/>
      <c r="G981" s="65"/>
      <c r="H981" s="5">
        <v>0</v>
      </c>
      <c r="I981" s="22" t="e">
        <v>#DIV/0!</v>
      </c>
      <c r="M981" s="2"/>
    </row>
    <row r="982" spans="1:13" ht="12.75" hidden="1">
      <c r="A982" s="12"/>
      <c r="F982" s="65"/>
      <c r="G982" s="65"/>
      <c r="H982" s="5">
        <v>0</v>
      </c>
      <c r="I982" s="22" t="e">
        <v>#DIV/0!</v>
      </c>
      <c r="M982" s="2"/>
    </row>
    <row r="983" spans="1:13" ht="12.75" hidden="1">
      <c r="A983" s="12"/>
      <c r="F983" s="65"/>
      <c r="G983" s="65"/>
      <c r="H983" s="5">
        <v>0</v>
      </c>
      <c r="I983" s="22" t="e">
        <v>#DIV/0!</v>
      </c>
      <c r="M983" s="2"/>
    </row>
    <row r="984" spans="1:13" ht="12.75" hidden="1">
      <c r="A984" s="12"/>
      <c r="F984" s="65"/>
      <c r="G984" s="65"/>
      <c r="H984" s="5">
        <v>0</v>
      </c>
      <c r="I984" s="22" t="e">
        <v>#DIV/0!</v>
      </c>
      <c r="M984" s="2"/>
    </row>
    <row r="985" spans="1:13" ht="12.75" hidden="1">
      <c r="A985" s="12"/>
      <c r="F985" s="65"/>
      <c r="G985" s="65"/>
      <c r="H985" s="5">
        <v>0</v>
      </c>
      <c r="I985" s="22" t="e">
        <v>#DIV/0!</v>
      </c>
      <c r="M985" s="2"/>
    </row>
    <row r="986" spans="1:13" ht="12.75" hidden="1">
      <c r="A986" s="12"/>
      <c r="F986" s="65"/>
      <c r="G986" s="65"/>
      <c r="H986" s="5">
        <v>0</v>
      </c>
      <c r="I986" s="22" t="e">
        <v>#DIV/0!</v>
      </c>
      <c r="M986" s="2"/>
    </row>
    <row r="987" spans="1:13" ht="12.75" hidden="1">
      <c r="A987" s="12"/>
      <c r="F987" s="65"/>
      <c r="G987" s="65"/>
      <c r="H987" s="5">
        <v>0</v>
      </c>
      <c r="I987" s="22" t="e">
        <v>#DIV/0!</v>
      </c>
      <c r="M987" s="2"/>
    </row>
    <row r="988" spans="1:13" ht="12.75" hidden="1">
      <c r="A988" s="12"/>
      <c r="F988" s="65"/>
      <c r="G988" s="65"/>
      <c r="H988" s="5">
        <v>0</v>
      </c>
      <c r="I988" s="22" t="e">
        <v>#DIV/0!</v>
      </c>
      <c r="M988" s="2"/>
    </row>
    <row r="989" spans="1:13" ht="12.75" hidden="1">
      <c r="A989" s="12"/>
      <c r="F989" s="65"/>
      <c r="G989" s="65"/>
      <c r="H989" s="5">
        <v>0</v>
      </c>
      <c r="I989" s="22" t="e">
        <v>#DIV/0!</v>
      </c>
      <c r="M989" s="2"/>
    </row>
    <row r="990" spans="1:13" ht="12.75" hidden="1">
      <c r="A990" s="12"/>
      <c r="F990" s="65"/>
      <c r="G990" s="65"/>
      <c r="H990" s="5">
        <v>0</v>
      </c>
      <c r="I990" s="22" t="e">
        <v>#DIV/0!</v>
      </c>
      <c r="M990" s="2"/>
    </row>
    <row r="991" spans="1:13" ht="12.75" hidden="1">
      <c r="A991" s="12"/>
      <c r="F991" s="65"/>
      <c r="G991" s="65"/>
      <c r="H991" s="5">
        <v>0</v>
      </c>
      <c r="I991" s="22" t="e">
        <v>#DIV/0!</v>
      </c>
      <c r="M991" s="2"/>
    </row>
    <row r="992" spans="1:13" ht="12.75" hidden="1">
      <c r="A992" s="12"/>
      <c r="F992" s="65"/>
      <c r="G992" s="65"/>
      <c r="H992" s="5">
        <v>0</v>
      </c>
      <c r="I992" s="22" t="e">
        <v>#DIV/0!</v>
      </c>
      <c r="M992" s="2"/>
    </row>
    <row r="993" spans="1:13" ht="12.75" hidden="1">
      <c r="A993" s="12"/>
      <c r="F993" s="65"/>
      <c r="G993" s="65"/>
      <c r="H993" s="5">
        <v>0</v>
      </c>
      <c r="I993" s="22" t="e">
        <v>#DIV/0!</v>
      </c>
      <c r="M993" s="2"/>
    </row>
    <row r="994" spans="1:13" ht="12.75" hidden="1">
      <c r="A994" s="12"/>
      <c r="F994" s="65"/>
      <c r="G994" s="65"/>
      <c r="H994" s="5">
        <v>0</v>
      </c>
      <c r="I994" s="22" t="e">
        <v>#DIV/0!</v>
      </c>
      <c r="M994" s="2"/>
    </row>
    <row r="995" spans="1:13" ht="12.75" hidden="1">
      <c r="A995" s="12"/>
      <c r="F995" s="65"/>
      <c r="G995" s="65"/>
      <c r="H995" s="5">
        <v>0</v>
      </c>
      <c r="I995" s="22" t="e">
        <v>#DIV/0!</v>
      </c>
      <c r="M995" s="2"/>
    </row>
    <row r="996" spans="1:13" ht="12.75" hidden="1">
      <c r="A996" s="12"/>
      <c r="F996" s="65"/>
      <c r="G996" s="65"/>
      <c r="H996" s="5">
        <v>0</v>
      </c>
      <c r="I996" s="22" t="e">
        <v>#DIV/0!</v>
      </c>
      <c r="M996" s="2"/>
    </row>
    <row r="997" spans="1:13" ht="12.75" hidden="1">
      <c r="A997" s="12"/>
      <c r="F997" s="65"/>
      <c r="G997" s="65"/>
      <c r="H997" s="5">
        <v>0</v>
      </c>
      <c r="I997" s="22" t="e">
        <v>#DIV/0!</v>
      </c>
      <c r="M997" s="2"/>
    </row>
    <row r="998" spans="1:13" ht="12.75" hidden="1">
      <c r="A998" s="12"/>
      <c r="F998" s="65"/>
      <c r="G998" s="65"/>
      <c r="H998" s="5">
        <v>0</v>
      </c>
      <c r="I998" s="22" t="e">
        <v>#DIV/0!</v>
      </c>
      <c r="M998" s="2"/>
    </row>
    <row r="999" spans="1:13" ht="12.75" hidden="1">
      <c r="A999" s="12"/>
      <c r="F999" s="65"/>
      <c r="G999" s="65"/>
      <c r="H999" s="5">
        <v>0</v>
      </c>
      <c r="I999" s="22" t="e">
        <v>#DIV/0!</v>
      </c>
      <c r="M999" s="2"/>
    </row>
    <row r="1000" spans="1:13" ht="12.75" hidden="1">
      <c r="A1000" s="12"/>
      <c r="F1000" s="65"/>
      <c r="G1000" s="65"/>
      <c r="H1000" s="5">
        <v>0</v>
      </c>
      <c r="I1000" s="22" t="e">
        <v>#DIV/0!</v>
      </c>
      <c r="M1000" s="2"/>
    </row>
    <row r="1001" spans="1:13" ht="12.75" hidden="1">
      <c r="A1001" s="12"/>
      <c r="F1001" s="65"/>
      <c r="G1001" s="65"/>
      <c r="H1001" s="5">
        <v>0</v>
      </c>
      <c r="I1001" s="22" t="e">
        <v>#DIV/0!</v>
      </c>
      <c r="M1001" s="2"/>
    </row>
    <row r="1002" spans="1:13" ht="12.75" hidden="1">
      <c r="A1002" s="12"/>
      <c r="F1002" s="65"/>
      <c r="G1002" s="65"/>
      <c r="H1002" s="5">
        <v>0</v>
      </c>
      <c r="I1002" s="22" t="e">
        <v>#DIV/0!</v>
      </c>
      <c r="M1002" s="2"/>
    </row>
    <row r="1003" spans="1:13" ht="12.75" hidden="1">
      <c r="A1003" s="12"/>
      <c r="F1003" s="65"/>
      <c r="G1003" s="65"/>
      <c r="H1003" s="5">
        <v>0</v>
      </c>
      <c r="I1003" s="22" t="e">
        <v>#DIV/0!</v>
      </c>
      <c r="M1003" s="2"/>
    </row>
    <row r="1004" spans="1:13" ht="12.75" hidden="1">
      <c r="A1004" s="12"/>
      <c r="F1004" s="65"/>
      <c r="G1004" s="65"/>
      <c r="H1004" s="5">
        <v>0</v>
      </c>
      <c r="I1004" s="22" t="e">
        <v>#DIV/0!</v>
      </c>
      <c r="M1004" s="2"/>
    </row>
    <row r="1005" spans="1:13" ht="12.75" hidden="1">
      <c r="A1005" s="12"/>
      <c r="F1005" s="65"/>
      <c r="G1005" s="65"/>
      <c r="H1005" s="5">
        <v>0</v>
      </c>
      <c r="I1005" s="22" t="e">
        <v>#DIV/0!</v>
      </c>
      <c r="M1005" s="2"/>
    </row>
    <row r="1006" spans="1:13" ht="12.75" hidden="1">
      <c r="A1006" s="12"/>
      <c r="F1006" s="65"/>
      <c r="G1006" s="65"/>
      <c r="H1006" s="5">
        <v>0</v>
      </c>
      <c r="I1006" s="22" t="e">
        <v>#DIV/0!</v>
      </c>
      <c r="M1006" s="2"/>
    </row>
    <row r="1007" spans="1:13" ht="12.75" hidden="1">
      <c r="A1007" s="12"/>
      <c r="F1007" s="65"/>
      <c r="G1007" s="65"/>
      <c r="H1007" s="5">
        <v>0</v>
      </c>
      <c r="I1007" s="22" t="e">
        <v>#DIV/0!</v>
      </c>
      <c r="M1007" s="2"/>
    </row>
    <row r="1008" spans="1:13" ht="12.75" hidden="1">
      <c r="A1008" s="12"/>
      <c r="F1008" s="65"/>
      <c r="G1008" s="65"/>
      <c r="H1008" s="5">
        <v>0</v>
      </c>
      <c r="I1008" s="22" t="e">
        <v>#DIV/0!</v>
      </c>
      <c r="M1008" s="2"/>
    </row>
    <row r="1009" spans="1:13" ht="12.75" hidden="1">
      <c r="A1009" s="12"/>
      <c r="F1009" s="65"/>
      <c r="G1009" s="65"/>
      <c r="H1009" s="5">
        <v>0</v>
      </c>
      <c r="I1009" s="22" t="e">
        <v>#DIV/0!</v>
      </c>
      <c r="M1009" s="2"/>
    </row>
    <row r="1010" spans="1:13" ht="12.75" hidden="1">
      <c r="A1010" s="12"/>
      <c r="F1010" s="65"/>
      <c r="G1010" s="65"/>
      <c r="H1010" s="5">
        <v>0</v>
      </c>
      <c r="I1010" s="22" t="e">
        <v>#DIV/0!</v>
      </c>
      <c r="M1010" s="2"/>
    </row>
    <row r="1011" spans="1:13" ht="12.75" hidden="1">
      <c r="A1011" s="12"/>
      <c r="F1011" s="65"/>
      <c r="G1011" s="65"/>
      <c r="H1011" s="5">
        <v>0</v>
      </c>
      <c r="I1011" s="22" t="e">
        <v>#DIV/0!</v>
      </c>
      <c r="M1011" s="2"/>
    </row>
    <row r="1012" spans="1:13" ht="12.75" hidden="1">
      <c r="A1012" s="12"/>
      <c r="F1012" s="65"/>
      <c r="G1012" s="65"/>
      <c r="H1012" s="5">
        <v>0</v>
      </c>
      <c r="I1012" s="22" t="e">
        <v>#DIV/0!</v>
      </c>
      <c r="M1012" s="2"/>
    </row>
    <row r="1013" spans="1:13" ht="12.75" hidden="1">
      <c r="A1013" s="12"/>
      <c r="F1013" s="65"/>
      <c r="G1013" s="65"/>
      <c r="H1013" s="5">
        <v>0</v>
      </c>
      <c r="I1013" s="22" t="e">
        <v>#DIV/0!</v>
      </c>
      <c r="M1013" s="2"/>
    </row>
    <row r="1014" spans="1:13" ht="12.75" hidden="1">
      <c r="A1014" s="12"/>
      <c r="F1014" s="65"/>
      <c r="G1014" s="65"/>
      <c r="H1014" s="5">
        <v>0</v>
      </c>
      <c r="I1014" s="22" t="e">
        <v>#DIV/0!</v>
      </c>
      <c r="M1014" s="2"/>
    </row>
    <row r="1015" spans="1:13" ht="12.75" hidden="1">
      <c r="A1015" s="12"/>
      <c r="F1015" s="65"/>
      <c r="G1015" s="65"/>
      <c r="H1015" s="5">
        <v>0</v>
      </c>
      <c r="I1015" s="22" t="e">
        <v>#DIV/0!</v>
      </c>
      <c r="M1015" s="2"/>
    </row>
    <row r="1016" spans="1:13" ht="12.75" hidden="1">
      <c r="A1016" s="12"/>
      <c r="F1016" s="65"/>
      <c r="G1016" s="65"/>
      <c r="H1016" s="5">
        <v>0</v>
      </c>
      <c r="I1016" s="22" t="e">
        <v>#DIV/0!</v>
      </c>
      <c r="M1016" s="2"/>
    </row>
    <row r="1017" spans="1:13" ht="12.75" hidden="1">
      <c r="A1017" s="12"/>
      <c r="F1017" s="65"/>
      <c r="G1017" s="65"/>
      <c r="H1017" s="5">
        <v>0</v>
      </c>
      <c r="I1017" s="22" t="e">
        <v>#DIV/0!</v>
      </c>
      <c r="M1017" s="2"/>
    </row>
    <row r="1018" spans="1:13" ht="12.75" hidden="1">
      <c r="A1018" s="12"/>
      <c r="F1018" s="65"/>
      <c r="G1018" s="65"/>
      <c r="H1018" s="5">
        <v>0</v>
      </c>
      <c r="I1018" s="22" t="e">
        <v>#DIV/0!</v>
      </c>
      <c r="M1018" s="2"/>
    </row>
    <row r="1019" spans="1:13" ht="12.75" hidden="1">
      <c r="A1019" s="12"/>
      <c r="F1019" s="65"/>
      <c r="G1019" s="65"/>
      <c r="H1019" s="5">
        <v>0</v>
      </c>
      <c r="I1019" s="22" t="e">
        <v>#DIV/0!</v>
      </c>
      <c r="M1019" s="2"/>
    </row>
    <row r="1020" spans="1:13" ht="12.75" hidden="1">
      <c r="A1020" s="12"/>
      <c r="F1020" s="65"/>
      <c r="G1020" s="65"/>
      <c r="H1020" s="5">
        <v>0</v>
      </c>
      <c r="I1020" s="22" t="e">
        <v>#DIV/0!</v>
      </c>
      <c r="M1020" s="2"/>
    </row>
    <row r="1021" spans="1:13" ht="12.75" hidden="1">
      <c r="A1021" s="12"/>
      <c r="F1021" s="65"/>
      <c r="G1021" s="65"/>
      <c r="H1021" s="5">
        <v>0</v>
      </c>
      <c r="I1021" s="22" t="e">
        <v>#DIV/0!</v>
      </c>
      <c r="M1021" s="2"/>
    </row>
    <row r="1022" spans="1:13" ht="12.75" hidden="1">
      <c r="A1022" s="12"/>
      <c r="F1022" s="65"/>
      <c r="G1022" s="65"/>
      <c r="H1022" s="5">
        <v>0</v>
      </c>
      <c r="I1022" s="22" t="e">
        <v>#DIV/0!</v>
      </c>
      <c r="M1022" s="2"/>
    </row>
    <row r="1023" spans="1:13" ht="12.75" hidden="1">
      <c r="A1023" s="12"/>
      <c r="F1023" s="65"/>
      <c r="G1023" s="65"/>
      <c r="H1023" s="5">
        <v>0</v>
      </c>
      <c r="I1023" s="22" t="e">
        <v>#DIV/0!</v>
      </c>
      <c r="M1023" s="2"/>
    </row>
    <row r="1024" spans="1:13" ht="12.75" hidden="1">
      <c r="A1024" s="12"/>
      <c r="F1024" s="65"/>
      <c r="G1024" s="65"/>
      <c r="H1024" s="5">
        <v>0</v>
      </c>
      <c r="I1024" s="22" t="e">
        <v>#DIV/0!</v>
      </c>
      <c r="M1024" s="2"/>
    </row>
    <row r="1025" spans="1:13" ht="12.75" hidden="1">
      <c r="A1025" s="12"/>
      <c r="F1025" s="65"/>
      <c r="G1025" s="65"/>
      <c r="H1025" s="5">
        <v>0</v>
      </c>
      <c r="I1025" s="22" t="e">
        <v>#DIV/0!</v>
      </c>
      <c r="M1025" s="2"/>
    </row>
    <row r="1026" spans="1:13" ht="12.75" hidden="1">
      <c r="A1026" s="12"/>
      <c r="F1026" s="65"/>
      <c r="G1026" s="65"/>
      <c r="H1026" s="5">
        <v>0</v>
      </c>
      <c r="I1026" s="22" t="e">
        <v>#DIV/0!</v>
      </c>
      <c r="M1026" s="2"/>
    </row>
    <row r="1027" spans="1:13" ht="12.75" hidden="1">
      <c r="A1027" s="12"/>
      <c r="F1027" s="65"/>
      <c r="G1027" s="65"/>
      <c r="H1027" s="5">
        <v>0</v>
      </c>
      <c r="I1027" s="22" t="e">
        <v>#DIV/0!</v>
      </c>
      <c r="M1027" s="2"/>
    </row>
    <row r="1028" spans="1:13" ht="12.75" hidden="1">
      <c r="A1028" s="12"/>
      <c r="F1028" s="65"/>
      <c r="G1028" s="65"/>
      <c r="H1028" s="5">
        <v>0</v>
      </c>
      <c r="I1028" s="22" t="e">
        <v>#DIV/0!</v>
      </c>
      <c r="M1028" s="2"/>
    </row>
    <row r="1029" spans="1:13" ht="12.75" hidden="1">
      <c r="A1029" s="12"/>
      <c r="F1029" s="65"/>
      <c r="G1029" s="65"/>
      <c r="H1029" s="5">
        <v>0</v>
      </c>
      <c r="I1029" s="22" t="e">
        <v>#DIV/0!</v>
      </c>
      <c r="M1029" s="2"/>
    </row>
    <row r="1030" spans="1:13" ht="12.75" hidden="1">
      <c r="A1030" s="12"/>
      <c r="F1030" s="65"/>
      <c r="G1030" s="65"/>
      <c r="H1030" s="5">
        <v>0</v>
      </c>
      <c r="I1030" s="22" t="e">
        <v>#DIV/0!</v>
      </c>
      <c r="M1030" s="2"/>
    </row>
    <row r="1031" spans="1:13" ht="12.75" hidden="1">
      <c r="A1031" s="12"/>
      <c r="F1031" s="65"/>
      <c r="G1031" s="65"/>
      <c r="H1031" s="5">
        <v>0</v>
      </c>
      <c r="I1031" s="22" t="e">
        <v>#DIV/0!</v>
      </c>
      <c r="M1031" s="2"/>
    </row>
    <row r="1032" spans="1:13" ht="12.75" hidden="1">
      <c r="A1032" s="12"/>
      <c r="F1032" s="65"/>
      <c r="G1032" s="65"/>
      <c r="H1032" s="5">
        <v>0</v>
      </c>
      <c r="I1032" s="22" t="e">
        <v>#DIV/0!</v>
      </c>
      <c r="M1032" s="2"/>
    </row>
    <row r="1033" spans="1:13" ht="12.75" hidden="1">
      <c r="A1033" s="12"/>
      <c r="F1033" s="65"/>
      <c r="G1033" s="65"/>
      <c r="H1033" s="5">
        <v>0</v>
      </c>
      <c r="I1033" s="22" t="e">
        <v>#DIV/0!</v>
      </c>
      <c r="M1033" s="2"/>
    </row>
    <row r="1034" spans="1:13" ht="12.75" hidden="1">
      <c r="A1034" s="12"/>
      <c r="F1034" s="65"/>
      <c r="G1034" s="65"/>
      <c r="H1034" s="5">
        <v>0</v>
      </c>
      <c r="I1034" s="22" t="e">
        <v>#DIV/0!</v>
      </c>
      <c r="M1034" s="2"/>
    </row>
    <row r="1035" spans="1:13" ht="12.75" hidden="1">
      <c r="A1035" s="12"/>
      <c r="F1035" s="65"/>
      <c r="G1035" s="65"/>
      <c r="H1035" s="5">
        <v>0</v>
      </c>
      <c r="I1035" s="22" t="e">
        <v>#DIV/0!</v>
      </c>
      <c r="M1035" s="2"/>
    </row>
    <row r="1036" spans="1:13" ht="12.75" hidden="1">
      <c r="A1036" s="12"/>
      <c r="F1036" s="65"/>
      <c r="G1036" s="65"/>
      <c r="H1036" s="5">
        <v>0</v>
      </c>
      <c r="I1036" s="22" t="e">
        <v>#DIV/0!</v>
      </c>
      <c r="M1036" s="2"/>
    </row>
    <row r="1037" spans="1:13" ht="12.75" hidden="1">
      <c r="A1037" s="12"/>
      <c r="F1037" s="65"/>
      <c r="G1037" s="65"/>
      <c r="H1037" s="5">
        <v>0</v>
      </c>
      <c r="I1037" s="22" t="e">
        <v>#DIV/0!</v>
      </c>
      <c r="M1037" s="2"/>
    </row>
    <row r="1038" spans="1:13" ht="12.75" hidden="1">
      <c r="A1038" s="12"/>
      <c r="F1038" s="65"/>
      <c r="G1038" s="65"/>
      <c r="H1038" s="5">
        <v>0</v>
      </c>
      <c r="I1038" s="22" t="e">
        <v>#DIV/0!</v>
      </c>
      <c r="M1038" s="2"/>
    </row>
    <row r="1039" spans="1:13" ht="12.75" hidden="1">
      <c r="A1039" s="12"/>
      <c r="F1039" s="65"/>
      <c r="G1039" s="65"/>
      <c r="H1039" s="5">
        <v>0</v>
      </c>
      <c r="I1039" s="22" t="e">
        <v>#DIV/0!</v>
      </c>
      <c r="M1039" s="2"/>
    </row>
    <row r="1040" spans="1:13" ht="12.75" hidden="1">
      <c r="A1040" s="12"/>
      <c r="F1040" s="65"/>
      <c r="G1040" s="65"/>
      <c r="H1040" s="5">
        <v>0</v>
      </c>
      <c r="I1040" s="22" t="e">
        <v>#DIV/0!</v>
      </c>
      <c r="M1040" s="2"/>
    </row>
    <row r="1041" spans="1:13" ht="12.75" hidden="1">
      <c r="A1041" s="12"/>
      <c r="F1041" s="65"/>
      <c r="G1041" s="65"/>
      <c r="H1041" s="5">
        <v>0</v>
      </c>
      <c r="I1041" s="22" t="e">
        <v>#DIV/0!</v>
      </c>
      <c r="M1041" s="2"/>
    </row>
    <row r="1042" spans="1:13" ht="12.75" hidden="1">
      <c r="A1042" s="12"/>
      <c r="F1042" s="65"/>
      <c r="G1042" s="65"/>
      <c r="H1042" s="5">
        <v>0</v>
      </c>
      <c r="I1042" s="22" t="e">
        <v>#DIV/0!</v>
      </c>
      <c r="M1042" s="2"/>
    </row>
    <row r="1043" spans="1:13" ht="12.75" hidden="1">
      <c r="A1043" s="12"/>
      <c r="F1043" s="65"/>
      <c r="G1043" s="65"/>
      <c r="M1043" s="2"/>
    </row>
    <row r="1044" spans="1:13" ht="12.75" hidden="1">
      <c r="A1044" s="12"/>
      <c r="F1044" s="65"/>
      <c r="G1044" s="65"/>
      <c r="M1044" s="2"/>
    </row>
    <row r="1045" spans="1:13" ht="12.75" hidden="1">
      <c r="A1045" s="12"/>
      <c r="F1045" s="65"/>
      <c r="G1045" s="65"/>
      <c r="M1045" s="2"/>
    </row>
    <row r="1046" spans="1:13" ht="12.75" hidden="1">
      <c r="A1046" s="12"/>
      <c r="F1046" s="65"/>
      <c r="G1046" s="65"/>
      <c r="M1046" s="2"/>
    </row>
    <row r="1047" spans="1:13" ht="12.75" hidden="1">
      <c r="A1047" s="12"/>
      <c r="F1047" s="65"/>
      <c r="G1047" s="65"/>
      <c r="M1047" s="2"/>
    </row>
    <row r="1048" spans="1:13" ht="12.75" hidden="1">
      <c r="A1048" s="12"/>
      <c r="F1048" s="65"/>
      <c r="G1048" s="65"/>
      <c r="M1048" s="2"/>
    </row>
    <row r="1049" spans="1:13" ht="12.75" hidden="1">
      <c r="A1049" s="12"/>
      <c r="F1049" s="65"/>
      <c r="G1049" s="65"/>
      <c r="M1049" s="2"/>
    </row>
    <row r="1050" spans="1:13" ht="12.75" hidden="1">
      <c r="A1050" s="12"/>
      <c r="F1050" s="65"/>
      <c r="G1050" s="65"/>
      <c r="M1050" s="2"/>
    </row>
    <row r="1051" spans="1:13" ht="12.75" hidden="1">
      <c r="A1051" s="12"/>
      <c r="F1051" s="65"/>
      <c r="G1051" s="65"/>
      <c r="M1051" s="2"/>
    </row>
    <row r="1052" spans="1:13" ht="12.75" hidden="1">
      <c r="A1052" s="12"/>
      <c r="F1052" s="65"/>
      <c r="G1052" s="65"/>
      <c r="M1052" s="2"/>
    </row>
    <row r="1053" spans="1:13" ht="12.75" hidden="1">
      <c r="A1053" s="12"/>
      <c r="F1053" s="65"/>
      <c r="G1053" s="65"/>
      <c r="M1053" s="2"/>
    </row>
    <row r="1054" spans="1:13" ht="12.75" hidden="1">
      <c r="A1054" s="12"/>
      <c r="F1054" s="65"/>
      <c r="G1054" s="65"/>
      <c r="M1054" s="2"/>
    </row>
    <row r="1055" spans="1:13" ht="12.75" hidden="1">
      <c r="A1055" s="12"/>
      <c r="F1055" s="65"/>
      <c r="G1055" s="65"/>
      <c r="M1055" s="2"/>
    </row>
    <row r="1056" spans="1:13" ht="12.75" hidden="1">
      <c r="A1056" s="12"/>
      <c r="F1056" s="65"/>
      <c r="G1056" s="65"/>
      <c r="M1056" s="2"/>
    </row>
    <row r="1057" spans="1:13" ht="12.75" hidden="1">
      <c r="A1057" s="12"/>
      <c r="F1057" s="65"/>
      <c r="G1057" s="65"/>
      <c r="M1057" s="2"/>
    </row>
    <row r="1058" spans="1:13" ht="12.75" hidden="1">
      <c r="A1058" s="12"/>
      <c r="F1058" s="65"/>
      <c r="G1058" s="65"/>
      <c r="M1058" s="2"/>
    </row>
    <row r="1059" spans="1:13" ht="12.75" hidden="1">
      <c r="A1059" s="12"/>
      <c r="F1059" s="65"/>
      <c r="G1059" s="65"/>
      <c r="M1059" s="2"/>
    </row>
    <row r="1060" spans="1:13" ht="12.75" hidden="1">
      <c r="A1060" s="12"/>
      <c r="F1060" s="65"/>
      <c r="G1060" s="65"/>
      <c r="M1060" s="2"/>
    </row>
    <row r="1061" spans="1:13" ht="12.75" hidden="1">
      <c r="A1061" s="12"/>
      <c r="F1061" s="65"/>
      <c r="G1061" s="65"/>
      <c r="M1061" s="2"/>
    </row>
    <row r="1062" spans="1:13" ht="12.75" hidden="1">
      <c r="A1062" s="12"/>
      <c r="F1062" s="65"/>
      <c r="G1062" s="65"/>
      <c r="M1062" s="2"/>
    </row>
    <row r="1063" spans="1:13" ht="12.75" hidden="1">
      <c r="A1063" s="12"/>
      <c r="F1063" s="65"/>
      <c r="G1063" s="65"/>
      <c r="M1063" s="2"/>
    </row>
    <row r="1064" spans="1:13" ht="12.75" hidden="1">
      <c r="A1064" s="12"/>
      <c r="F1064" s="65"/>
      <c r="G1064" s="65"/>
      <c r="M1064" s="2"/>
    </row>
    <row r="1065" spans="1:13" ht="12.75" hidden="1">
      <c r="A1065" s="12"/>
      <c r="F1065" s="65"/>
      <c r="G1065" s="65"/>
      <c r="M1065" s="2"/>
    </row>
    <row r="1066" spans="1:13" ht="12.75" hidden="1">
      <c r="A1066" s="12"/>
      <c r="F1066" s="65"/>
      <c r="G1066" s="65"/>
      <c r="M1066" s="2"/>
    </row>
    <row r="1067" spans="1:13" ht="12.75" hidden="1">
      <c r="A1067" s="12"/>
      <c r="F1067" s="65"/>
      <c r="G1067" s="65"/>
      <c r="M1067" s="2"/>
    </row>
    <row r="1068" spans="1:13" ht="12.75" hidden="1">
      <c r="A1068" s="12"/>
      <c r="F1068" s="65"/>
      <c r="G1068" s="65"/>
      <c r="M1068" s="2"/>
    </row>
    <row r="1069" spans="1:13" ht="12.75" hidden="1">
      <c r="A1069" s="12"/>
      <c r="F1069" s="65"/>
      <c r="G1069" s="65"/>
      <c r="M1069" s="2"/>
    </row>
    <row r="1070" spans="1:13" ht="12.75" hidden="1">
      <c r="A1070" s="12"/>
      <c r="F1070" s="65"/>
      <c r="G1070" s="65"/>
      <c r="M1070" s="2"/>
    </row>
    <row r="1071" spans="1:13" ht="12.75" hidden="1">
      <c r="A1071" s="12"/>
      <c r="F1071" s="65"/>
      <c r="G1071" s="65"/>
      <c r="M1071" s="2"/>
    </row>
    <row r="1072" spans="1:13" ht="12.75" hidden="1">
      <c r="A1072" s="12"/>
      <c r="F1072" s="65"/>
      <c r="G1072" s="65"/>
      <c r="M1072" s="2"/>
    </row>
    <row r="1073" spans="1:13" ht="12.75" hidden="1">
      <c r="A1073" s="12"/>
      <c r="F1073" s="65"/>
      <c r="G1073" s="65"/>
      <c r="M1073" s="2"/>
    </row>
    <row r="1074" spans="1:13" ht="12.75" hidden="1">
      <c r="A1074" s="12"/>
      <c r="F1074" s="65"/>
      <c r="G1074" s="65"/>
      <c r="M1074" s="2"/>
    </row>
    <row r="1075" spans="1:13" ht="12.75" hidden="1">
      <c r="A1075" s="12"/>
      <c r="F1075" s="65"/>
      <c r="G1075" s="65"/>
      <c r="M1075" s="2"/>
    </row>
    <row r="1076" spans="1:13" ht="12.75" hidden="1">
      <c r="A1076" s="12"/>
      <c r="F1076" s="65"/>
      <c r="G1076" s="65"/>
      <c r="M1076" s="2"/>
    </row>
    <row r="1077" spans="1:13" ht="12.75" hidden="1">
      <c r="A1077" s="12"/>
      <c r="F1077" s="65"/>
      <c r="G1077" s="65"/>
      <c r="M1077" s="2"/>
    </row>
    <row r="1078" spans="1:13" ht="12.75" hidden="1">
      <c r="A1078" s="12"/>
      <c r="F1078" s="65"/>
      <c r="G1078" s="65"/>
      <c r="M1078" s="2"/>
    </row>
    <row r="1079" spans="1:13" ht="12.75" hidden="1">
      <c r="A1079" s="12"/>
      <c r="F1079" s="65"/>
      <c r="G1079" s="65"/>
      <c r="M1079" s="2"/>
    </row>
    <row r="1080" spans="1:13" ht="12.75" hidden="1">
      <c r="A1080" s="12"/>
      <c r="F1080" s="65"/>
      <c r="G1080" s="65"/>
      <c r="M1080" s="2"/>
    </row>
    <row r="1081" spans="1:13" ht="12.75" hidden="1">
      <c r="A1081" s="12"/>
      <c r="F1081" s="65"/>
      <c r="G1081" s="65"/>
      <c r="M1081" s="2"/>
    </row>
    <row r="1082" spans="1:13" ht="12.75" hidden="1">
      <c r="A1082" s="12"/>
      <c r="F1082" s="65"/>
      <c r="G1082" s="65"/>
      <c r="M1082" s="2"/>
    </row>
    <row r="1083" spans="1:13" ht="12.75" hidden="1">
      <c r="A1083" s="12"/>
      <c r="F1083" s="65"/>
      <c r="G1083" s="65"/>
      <c r="M1083" s="2"/>
    </row>
    <row r="1084" spans="1:13" ht="12.75" hidden="1">
      <c r="A1084" s="12"/>
      <c r="F1084" s="65"/>
      <c r="G1084" s="65"/>
      <c r="M1084" s="2"/>
    </row>
    <row r="1085" spans="1:13" ht="12.75" hidden="1">
      <c r="A1085" s="12"/>
      <c r="F1085" s="65"/>
      <c r="G1085" s="65"/>
      <c r="M1085" s="2"/>
    </row>
    <row r="1086" spans="1:13" ht="12.75" hidden="1">
      <c r="A1086" s="12"/>
      <c r="F1086" s="65"/>
      <c r="G1086" s="65"/>
      <c r="M1086" s="2"/>
    </row>
    <row r="1087" spans="1:13" ht="12.75" hidden="1">
      <c r="A1087" s="12"/>
      <c r="F1087" s="65"/>
      <c r="G1087" s="65"/>
      <c r="M1087" s="2"/>
    </row>
    <row r="1088" spans="1:13" ht="12.75" hidden="1">
      <c r="A1088" s="12"/>
      <c r="F1088" s="65"/>
      <c r="G1088" s="65"/>
      <c r="M1088" s="2"/>
    </row>
    <row r="1089" spans="1:13" ht="12.75" hidden="1">
      <c r="A1089" s="12"/>
      <c r="F1089" s="65"/>
      <c r="G1089" s="65"/>
      <c r="M1089" s="2"/>
    </row>
    <row r="1090" spans="1:13" ht="12.75" hidden="1">
      <c r="A1090" s="12"/>
      <c r="F1090" s="65"/>
      <c r="G1090" s="65"/>
      <c r="M1090" s="2"/>
    </row>
    <row r="1091" spans="1:13" ht="12.75" hidden="1">
      <c r="A1091" s="12"/>
      <c r="F1091" s="65"/>
      <c r="G1091" s="65"/>
      <c r="M1091" s="2"/>
    </row>
    <row r="1092" spans="1:13" ht="12.75" hidden="1">
      <c r="A1092" s="12"/>
      <c r="F1092" s="65"/>
      <c r="G1092" s="65"/>
      <c r="M1092" s="2"/>
    </row>
    <row r="1093" spans="1:13" ht="12.75" hidden="1">
      <c r="A1093" s="12"/>
      <c r="F1093" s="65"/>
      <c r="G1093" s="65"/>
      <c r="M1093" s="2"/>
    </row>
    <row r="1094" spans="1:13" ht="12.75" hidden="1">
      <c r="A1094" s="12"/>
      <c r="F1094" s="65"/>
      <c r="G1094" s="65"/>
      <c r="M1094" s="2"/>
    </row>
    <row r="1095" spans="1:13" ht="12.75" hidden="1">
      <c r="A1095" s="12"/>
      <c r="F1095" s="65"/>
      <c r="G1095" s="65"/>
      <c r="M1095" s="2"/>
    </row>
    <row r="1096" spans="1:13" ht="12.75" hidden="1">
      <c r="A1096" s="12"/>
      <c r="F1096" s="65"/>
      <c r="G1096" s="65"/>
      <c r="M1096" s="2"/>
    </row>
    <row r="1097" spans="1:13" ht="12.75" hidden="1">
      <c r="A1097" s="12"/>
      <c r="F1097" s="65"/>
      <c r="G1097" s="65"/>
      <c r="M1097" s="2"/>
    </row>
    <row r="1098" spans="1:13" ht="12.75" hidden="1">
      <c r="A1098" s="12"/>
      <c r="F1098" s="65"/>
      <c r="G1098" s="65"/>
      <c r="M1098" s="2"/>
    </row>
    <row r="1099" spans="1:13" ht="12.75" hidden="1">
      <c r="A1099" s="12"/>
      <c r="F1099" s="65"/>
      <c r="G1099" s="65"/>
      <c r="M1099" s="2"/>
    </row>
    <row r="1100" spans="1:13" ht="12.75" hidden="1">
      <c r="A1100" s="12"/>
      <c r="F1100" s="65"/>
      <c r="G1100" s="65"/>
      <c r="M1100" s="2"/>
    </row>
    <row r="1101" spans="1:13" ht="12.75" hidden="1">
      <c r="A1101" s="12"/>
      <c r="F1101" s="65"/>
      <c r="G1101" s="65"/>
      <c r="M1101" s="2"/>
    </row>
    <row r="1102" spans="1:13" ht="12.75" hidden="1">
      <c r="A1102" s="12"/>
      <c r="F1102" s="65"/>
      <c r="G1102" s="65"/>
      <c r="M1102" s="2"/>
    </row>
    <row r="1103" spans="1:13" ht="12.75" hidden="1">
      <c r="A1103" s="12"/>
      <c r="F1103" s="65"/>
      <c r="G1103" s="65"/>
      <c r="M1103" s="2"/>
    </row>
    <row r="1104" spans="1:13" ht="12.75" hidden="1">
      <c r="A1104" s="12"/>
      <c r="F1104" s="65"/>
      <c r="G1104" s="65"/>
      <c r="M1104" s="2"/>
    </row>
    <row r="1105" spans="1:13" ht="12.75" hidden="1">
      <c r="A1105" s="12"/>
      <c r="F1105" s="65"/>
      <c r="G1105" s="65"/>
      <c r="M1105" s="2"/>
    </row>
    <row r="1106" spans="1:13" ht="12.75" hidden="1">
      <c r="A1106" s="12"/>
      <c r="F1106" s="65"/>
      <c r="G1106" s="65"/>
      <c r="M1106" s="2"/>
    </row>
    <row r="1107" spans="1:13" ht="12.75" hidden="1">
      <c r="A1107" s="12"/>
      <c r="F1107" s="65"/>
      <c r="G1107" s="65"/>
      <c r="M1107" s="2"/>
    </row>
    <row r="1108" spans="1:13" ht="12.75" hidden="1">
      <c r="A1108" s="12"/>
      <c r="F1108" s="65"/>
      <c r="G1108" s="65"/>
      <c r="M1108" s="2"/>
    </row>
    <row r="1109" spans="1:13" ht="12.75" hidden="1">
      <c r="A1109" s="12"/>
      <c r="F1109" s="65"/>
      <c r="G1109" s="65"/>
      <c r="M1109" s="2"/>
    </row>
    <row r="1110" spans="1:13" ht="12.75" hidden="1">
      <c r="A1110" s="12"/>
      <c r="F1110" s="65"/>
      <c r="G1110" s="65"/>
      <c r="M1110" s="2"/>
    </row>
    <row r="1111" spans="1:13" ht="12.75" hidden="1">
      <c r="A1111" s="12"/>
      <c r="F1111" s="65"/>
      <c r="G1111" s="65"/>
      <c r="M1111" s="2"/>
    </row>
    <row r="1112" spans="1:13" s="300" customFormat="1" ht="12.75" hidden="1">
      <c r="A1112" s="295"/>
      <c r="B1112" s="296"/>
      <c r="C1112" s="295"/>
      <c r="D1112" s="295"/>
      <c r="E1112" s="295"/>
      <c r="F1112" s="297"/>
      <c r="G1112" s="297"/>
      <c r="H1112" s="296"/>
      <c r="I1112" s="280"/>
      <c r="K1112" s="35"/>
      <c r="L1112" s="15"/>
      <c r="M1112" s="2"/>
    </row>
    <row r="1113" spans="1:13" s="300" customFormat="1" ht="12.75" hidden="1">
      <c r="A1113" s="295"/>
      <c r="B1113" s="296"/>
      <c r="C1113" s="295"/>
      <c r="D1113" s="295"/>
      <c r="E1113" s="295"/>
      <c r="F1113" s="297"/>
      <c r="G1113" s="297"/>
      <c r="H1113" s="296"/>
      <c r="I1113" s="280"/>
      <c r="K1113" s="35"/>
      <c r="L1113" s="15"/>
      <c r="M1113" s="2"/>
    </row>
    <row r="1114" spans="2:13" ht="12.75" hidden="1">
      <c r="B1114" s="7"/>
      <c r="F1114" s="65"/>
      <c r="G1114" s="65"/>
      <c r="H1114" s="296"/>
      <c r="I1114" s="22" t="e">
        <v>#DIV/0!</v>
      </c>
      <c r="M1114" s="2"/>
    </row>
    <row r="1115" spans="2:13" ht="12.75" hidden="1">
      <c r="B1115" s="7"/>
      <c r="F1115" s="65"/>
      <c r="G1115" s="65"/>
      <c r="H1115" s="296"/>
      <c r="I1115" s="22" t="e">
        <v>#DIV/0!</v>
      </c>
      <c r="M1115" s="2"/>
    </row>
    <row r="1116" spans="2:13" ht="12.75" hidden="1">
      <c r="B1116" s="7"/>
      <c r="F1116" s="65"/>
      <c r="G1116" s="65"/>
      <c r="H1116" s="5">
        <v>0</v>
      </c>
      <c r="I1116" s="22" t="e">
        <v>#DIV/0!</v>
      </c>
      <c r="M1116" s="2"/>
    </row>
    <row r="1117" spans="2:13" ht="12.75" hidden="1">
      <c r="B1117" s="7"/>
      <c r="F1117" s="65"/>
      <c r="G1117" s="65"/>
      <c r="H1117" s="5">
        <v>0</v>
      </c>
      <c r="I1117" s="22" t="e">
        <v>#DIV/0!</v>
      </c>
      <c r="M1117" s="2"/>
    </row>
    <row r="1118" spans="2:13" ht="12.75" hidden="1">
      <c r="B1118" s="7"/>
      <c r="F1118" s="65"/>
      <c r="G1118" s="65"/>
      <c r="H1118" s="5">
        <v>0</v>
      </c>
      <c r="I1118" s="22" t="e">
        <v>#DIV/0!</v>
      </c>
      <c r="M1118" s="2"/>
    </row>
    <row r="1119" spans="2:13" ht="12.75" hidden="1">
      <c r="B1119" s="7"/>
      <c r="F1119" s="65"/>
      <c r="G1119" s="65"/>
      <c r="H1119" s="5">
        <v>0</v>
      </c>
      <c r="I1119" s="22" t="e">
        <v>#DIV/0!</v>
      </c>
      <c r="M1119" s="2"/>
    </row>
    <row r="1120" spans="2:13" ht="12.75" hidden="1">
      <c r="B1120" s="7"/>
      <c r="F1120" s="65"/>
      <c r="G1120" s="65"/>
      <c r="H1120" s="5">
        <v>0</v>
      </c>
      <c r="I1120" s="22" t="e">
        <v>#DIV/0!</v>
      </c>
      <c r="M1120" s="2"/>
    </row>
    <row r="1121" spans="2:13" ht="12.75" hidden="1">
      <c r="B1121" s="7"/>
      <c r="F1121" s="65"/>
      <c r="G1121" s="65"/>
      <c r="H1121" s="5">
        <v>0</v>
      </c>
      <c r="I1121" s="22" t="e">
        <v>#DIV/0!</v>
      </c>
      <c r="M1121" s="2"/>
    </row>
    <row r="1122" spans="2:13" ht="12.75" hidden="1">
      <c r="B1122" s="7"/>
      <c r="F1122" s="65"/>
      <c r="G1122" s="65"/>
      <c r="H1122" s="5">
        <v>0</v>
      </c>
      <c r="I1122" s="22" t="e">
        <v>#DIV/0!</v>
      </c>
      <c r="M1122" s="2"/>
    </row>
    <row r="1123" spans="2:13" ht="12.75" hidden="1">
      <c r="B1123" s="7"/>
      <c r="F1123" s="65"/>
      <c r="G1123" s="65"/>
      <c r="H1123" s="5">
        <v>0</v>
      </c>
      <c r="I1123" s="22" t="e">
        <v>#DIV/0!</v>
      </c>
      <c r="M1123" s="2"/>
    </row>
    <row r="1124" spans="2:13" ht="12.75" hidden="1">
      <c r="B1124" s="7"/>
      <c r="F1124" s="65"/>
      <c r="G1124" s="65"/>
      <c r="H1124" s="5">
        <v>0</v>
      </c>
      <c r="I1124" s="22" t="e">
        <v>#DIV/0!</v>
      </c>
      <c r="M1124" s="2"/>
    </row>
    <row r="1125" spans="2:13" ht="12.75" hidden="1">
      <c r="B1125" s="7"/>
      <c r="F1125" s="65"/>
      <c r="G1125" s="65"/>
      <c r="H1125" s="5">
        <v>0</v>
      </c>
      <c r="I1125" s="22" t="e">
        <v>#DIV/0!</v>
      </c>
      <c r="M1125" s="2"/>
    </row>
    <row r="1126" spans="2:13" ht="12.75" hidden="1">
      <c r="B1126" s="7"/>
      <c r="F1126" s="65"/>
      <c r="G1126" s="65"/>
      <c r="H1126" s="5">
        <v>0</v>
      </c>
      <c r="I1126" s="22" t="e">
        <v>#DIV/0!</v>
      </c>
      <c r="M1126" s="2"/>
    </row>
    <row r="1127" spans="2:13" ht="12.75" hidden="1">
      <c r="B1127" s="7"/>
      <c r="F1127" s="65"/>
      <c r="G1127" s="65"/>
      <c r="H1127" s="5">
        <v>0</v>
      </c>
      <c r="I1127" s="22" t="e">
        <v>#DIV/0!</v>
      </c>
      <c r="M1127" s="2"/>
    </row>
    <row r="1128" spans="6:13" ht="12.75" hidden="1">
      <c r="F1128" s="65"/>
      <c r="G1128" s="65"/>
      <c r="H1128" s="5">
        <v>0</v>
      </c>
      <c r="I1128" s="22" t="e">
        <v>#DIV/0!</v>
      </c>
      <c r="M1128" s="2"/>
    </row>
    <row r="1129" spans="2:13" ht="12.75" hidden="1">
      <c r="B1129" s="6"/>
      <c r="F1129" s="65"/>
      <c r="G1129" s="65"/>
      <c r="H1129" s="5">
        <v>0</v>
      </c>
      <c r="I1129" s="22" t="e">
        <v>#DIV/0!</v>
      </c>
      <c r="M1129" s="2"/>
    </row>
    <row r="1130" spans="6:13" ht="12.75" hidden="1">
      <c r="F1130" s="65"/>
      <c r="G1130" s="65"/>
      <c r="H1130" s="5">
        <v>0</v>
      </c>
      <c r="I1130" s="22" t="e">
        <v>#DIV/0!</v>
      </c>
      <c r="M1130" s="2"/>
    </row>
    <row r="1131" spans="6:13" ht="12.75" hidden="1">
      <c r="F1131" s="65"/>
      <c r="G1131" s="65"/>
      <c r="H1131" s="5">
        <v>0</v>
      </c>
      <c r="I1131" s="22" t="e">
        <v>#DIV/0!</v>
      </c>
      <c r="M1131" s="2"/>
    </row>
    <row r="1132" spans="6:13" ht="12.75" hidden="1">
      <c r="F1132" s="65"/>
      <c r="G1132" s="65"/>
      <c r="H1132" s="5">
        <v>0</v>
      </c>
      <c r="I1132" s="22" t="e">
        <v>#DIV/0!</v>
      </c>
      <c r="M1132" s="2"/>
    </row>
    <row r="1133" spans="6:13" ht="12.75" hidden="1">
      <c r="F1133" s="65"/>
      <c r="G1133" s="65"/>
      <c r="H1133" s="5">
        <v>0</v>
      </c>
      <c r="I1133" s="22" t="e">
        <v>#DIV/0!</v>
      </c>
      <c r="M1133" s="2"/>
    </row>
    <row r="1134" spans="6:13" ht="12.75" hidden="1">
      <c r="F1134" s="65"/>
      <c r="G1134" s="65"/>
      <c r="H1134" s="5">
        <v>0</v>
      </c>
      <c r="I1134" s="22" t="e">
        <v>#DIV/0!</v>
      </c>
      <c r="M1134" s="2"/>
    </row>
    <row r="1135" spans="6:13" ht="12.75" hidden="1">
      <c r="F1135" s="65"/>
      <c r="G1135" s="65"/>
      <c r="H1135" s="5">
        <v>0</v>
      </c>
      <c r="I1135" s="22" t="e">
        <v>#DIV/0!</v>
      </c>
      <c r="M1135" s="2"/>
    </row>
    <row r="1136" spans="6:13" ht="12.75" hidden="1">
      <c r="F1136" s="65"/>
      <c r="G1136" s="65"/>
      <c r="H1136" s="5">
        <v>0</v>
      </c>
      <c r="I1136" s="22" t="e">
        <v>#DIV/0!</v>
      </c>
      <c r="M1136" s="2"/>
    </row>
    <row r="1137" spans="6:13" ht="12.75" hidden="1">
      <c r="F1137" s="65"/>
      <c r="G1137" s="65"/>
      <c r="H1137" s="5">
        <v>0</v>
      </c>
      <c r="I1137" s="22" t="e">
        <v>#DIV/0!</v>
      </c>
      <c r="M1137" s="2"/>
    </row>
    <row r="1138" spans="6:13" ht="12.75" hidden="1">
      <c r="F1138" s="65"/>
      <c r="G1138" s="65"/>
      <c r="H1138" s="5">
        <v>0</v>
      </c>
      <c r="I1138" s="22" t="e">
        <v>#DIV/0!</v>
      </c>
      <c r="M1138" s="2"/>
    </row>
    <row r="1139" spans="6:13" ht="12.75" hidden="1">
      <c r="F1139" s="65"/>
      <c r="G1139" s="65"/>
      <c r="H1139" s="5">
        <v>0</v>
      </c>
      <c r="I1139" s="22" t="e">
        <v>#DIV/0!</v>
      </c>
      <c r="M1139" s="2"/>
    </row>
    <row r="1140" spans="6:13" ht="12.75" hidden="1">
      <c r="F1140" s="65"/>
      <c r="G1140" s="65"/>
      <c r="H1140" s="5">
        <v>0</v>
      </c>
      <c r="I1140" s="22" t="e">
        <v>#DIV/0!</v>
      </c>
      <c r="M1140" s="2"/>
    </row>
    <row r="1141" spans="6:13" ht="12.75" hidden="1">
      <c r="F1141" s="65"/>
      <c r="G1141" s="65"/>
      <c r="H1141" s="5">
        <v>0</v>
      </c>
      <c r="I1141" s="22" t="e">
        <v>#DIV/0!</v>
      </c>
      <c r="M1141" s="2"/>
    </row>
    <row r="1142" spans="6:13" ht="12.75" hidden="1">
      <c r="F1142" s="65"/>
      <c r="G1142" s="65"/>
      <c r="H1142" s="5">
        <v>0</v>
      </c>
      <c r="I1142" s="22" t="e">
        <v>#DIV/0!</v>
      </c>
      <c r="M1142" s="2"/>
    </row>
    <row r="1143" spans="6:13" ht="12.75" hidden="1">
      <c r="F1143" s="65"/>
      <c r="G1143" s="65"/>
      <c r="H1143" s="5">
        <v>0</v>
      </c>
      <c r="I1143" s="22" t="e">
        <v>#DIV/0!</v>
      </c>
      <c r="M1143" s="2"/>
    </row>
    <row r="1144" spans="6:13" ht="12.75" hidden="1">
      <c r="F1144" s="65"/>
      <c r="G1144" s="65"/>
      <c r="H1144" s="5">
        <v>0</v>
      </c>
      <c r="I1144" s="22" t="e">
        <v>#DIV/0!</v>
      </c>
      <c r="M1144" s="2"/>
    </row>
    <row r="1145" spans="6:13" ht="12.75" hidden="1">
      <c r="F1145" s="65"/>
      <c r="G1145" s="65"/>
      <c r="H1145" s="5">
        <v>0</v>
      </c>
      <c r="I1145" s="22" t="e">
        <v>#DIV/0!</v>
      </c>
      <c r="M1145" s="2"/>
    </row>
    <row r="1146" spans="6:13" ht="12.75" hidden="1">
      <c r="F1146" s="65"/>
      <c r="G1146" s="65"/>
      <c r="H1146" s="5">
        <v>0</v>
      </c>
      <c r="I1146" s="22" t="e">
        <v>#DIV/0!</v>
      </c>
      <c r="M1146" s="2"/>
    </row>
    <row r="1147" spans="6:13" ht="12.75" hidden="1">
      <c r="F1147" s="65"/>
      <c r="G1147" s="65"/>
      <c r="H1147" s="5">
        <v>0</v>
      </c>
      <c r="I1147" s="22" t="e">
        <v>#DIV/0!</v>
      </c>
      <c r="M1147" s="2"/>
    </row>
    <row r="1148" spans="6:13" ht="12.75" hidden="1">
      <c r="F1148" s="65"/>
      <c r="G1148" s="65"/>
      <c r="H1148" s="5">
        <v>0</v>
      </c>
      <c r="I1148" s="22" t="e">
        <v>#DIV/0!</v>
      </c>
      <c r="M1148" s="2"/>
    </row>
    <row r="1149" spans="6:13" ht="12.75" hidden="1">
      <c r="F1149" s="65"/>
      <c r="G1149" s="65"/>
      <c r="H1149" s="5">
        <v>0</v>
      </c>
      <c r="I1149" s="22" t="e">
        <v>#DIV/0!</v>
      </c>
      <c r="M1149" s="2"/>
    </row>
    <row r="1150" spans="6:13" ht="12.75" hidden="1">
      <c r="F1150" s="65"/>
      <c r="G1150" s="65"/>
      <c r="H1150" s="5">
        <v>0</v>
      </c>
      <c r="I1150" s="22" t="e">
        <v>#DIV/0!</v>
      </c>
      <c r="M1150" s="2"/>
    </row>
    <row r="1151" spans="6:13" ht="12.75" hidden="1">
      <c r="F1151" s="65"/>
      <c r="G1151" s="65"/>
      <c r="H1151" s="5">
        <v>0</v>
      </c>
      <c r="I1151" s="22" t="e">
        <v>#DIV/0!</v>
      </c>
      <c r="M1151" s="2"/>
    </row>
    <row r="1152" spans="6:13" ht="12.75" hidden="1">
      <c r="F1152" s="65"/>
      <c r="G1152" s="65"/>
      <c r="H1152" s="5">
        <v>0</v>
      </c>
      <c r="I1152" s="22" t="e">
        <v>#DIV/0!</v>
      </c>
      <c r="M1152" s="2"/>
    </row>
    <row r="1153" spans="6:13" ht="12.75" hidden="1">
      <c r="F1153" s="65"/>
      <c r="G1153" s="65"/>
      <c r="H1153" s="5">
        <v>0</v>
      </c>
      <c r="I1153" s="22" t="e">
        <v>#DIV/0!</v>
      </c>
      <c r="M1153" s="2"/>
    </row>
    <row r="1154" spans="6:13" ht="12.75" hidden="1">
      <c r="F1154" s="65"/>
      <c r="G1154" s="65"/>
      <c r="H1154" s="5">
        <v>0</v>
      </c>
      <c r="I1154" s="22" t="e">
        <v>#DIV/0!</v>
      </c>
      <c r="M1154" s="2"/>
    </row>
    <row r="1155" spans="6:13" ht="12.75" hidden="1">
      <c r="F1155" s="65"/>
      <c r="G1155" s="65"/>
      <c r="H1155" s="5">
        <v>0</v>
      </c>
      <c r="I1155" s="22" t="e">
        <v>#DIV/0!</v>
      </c>
      <c r="M1155" s="2"/>
    </row>
    <row r="1156" spans="6:13" ht="12.75" hidden="1">
      <c r="F1156" s="65"/>
      <c r="G1156" s="65"/>
      <c r="H1156" s="5">
        <v>0</v>
      </c>
      <c r="I1156" s="22" t="e">
        <v>#DIV/0!</v>
      </c>
      <c r="M1156" s="2"/>
    </row>
    <row r="1157" spans="6:13" ht="12.75" hidden="1">
      <c r="F1157" s="65"/>
      <c r="G1157" s="65"/>
      <c r="H1157" s="5">
        <v>0</v>
      </c>
      <c r="I1157" s="22" t="e">
        <v>#DIV/0!</v>
      </c>
      <c r="M1157" s="2"/>
    </row>
    <row r="1158" spans="6:13" ht="12.75" hidden="1">
      <c r="F1158" s="65"/>
      <c r="G1158" s="65"/>
      <c r="H1158" s="5">
        <v>0</v>
      </c>
      <c r="I1158" s="22" t="e">
        <v>#DIV/0!</v>
      </c>
      <c r="M1158" s="2"/>
    </row>
    <row r="1159" spans="6:13" ht="12.75" hidden="1">
      <c r="F1159" s="65"/>
      <c r="G1159" s="65"/>
      <c r="H1159" s="5">
        <v>0</v>
      </c>
      <c r="I1159" s="22" t="e">
        <v>#DIV/0!</v>
      </c>
      <c r="M1159" s="2"/>
    </row>
    <row r="1160" spans="6:13" ht="12.75" hidden="1">
      <c r="F1160" s="65"/>
      <c r="G1160" s="65"/>
      <c r="H1160" s="5">
        <v>0</v>
      </c>
      <c r="I1160" s="22" t="e">
        <v>#DIV/0!</v>
      </c>
      <c r="M1160" s="2"/>
    </row>
    <row r="1161" spans="6:13" ht="12.75" hidden="1">
      <c r="F1161" s="65"/>
      <c r="G1161" s="65"/>
      <c r="H1161" s="5">
        <v>0</v>
      </c>
      <c r="I1161" s="22" t="e">
        <v>#DIV/0!</v>
      </c>
      <c r="M1161" s="2"/>
    </row>
    <row r="1162" spans="6:13" ht="12.75" hidden="1">
      <c r="F1162" s="65"/>
      <c r="G1162" s="65"/>
      <c r="H1162" s="5">
        <v>0</v>
      </c>
      <c r="I1162" s="22" t="e">
        <v>#DIV/0!</v>
      </c>
      <c r="M1162" s="2"/>
    </row>
    <row r="1163" spans="6:13" ht="12.75" hidden="1">
      <c r="F1163" s="65"/>
      <c r="G1163" s="65"/>
      <c r="H1163" s="5">
        <v>0</v>
      </c>
      <c r="I1163" s="22" t="e">
        <v>#DIV/0!</v>
      </c>
      <c r="M1163" s="2"/>
    </row>
    <row r="1164" spans="6:13" ht="12.75" hidden="1">
      <c r="F1164" s="65"/>
      <c r="G1164" s="65"/>
      <c r="H1164" s="5">
        <v>0</v>
      </c>
      <c r="I1164" s="22" t="e">
        <v>#DIV/0!</v>
      </c>
      <c r="M1164" s="2"/>
    </row>
    <row r="1165" spans="6:13" ht="12.75" hidden="1">
      <c r="F1165" s="65"/>
      <c r="G1165" s="65"/>
      <c r="H1165" s="5">
        <v>0</v>
      </c>
      <c r="I1165" s="22" t="e">
        <v>#DIV/0!</v>
      </c>
      <c r="M1165" s="2"/>
    </row>
    <row r="1166" spans="6:13" ht="12.75" hidden="1">
      <c r="F1166" s="65"/>
      <c r="G1166" s="65"/>
      <c r="H1166" s="5">
        <v>0</v>
      </c>
      <c r="I1166" s="22" t="e">
        <v>#DIV/0!</v>
      </c>
      <c r="M1166" s="2"/>
    </row>
    <row r="1167" spans="6:13" ht="12.75" hidden="1">
      <c r="F1167" s="65"/>
      <c r="G1167" s="65"/>
      <c r="H1167" s="5">
        <v>0</v>
      </c>
      <c r="I1167" s="22" t="e">
        <v>#DIV/0!</v>
      </c>
      <c r="M1167" s="2"/>
    </row>
    <row r="1168" spans="6:13" ht="12.75" hidden="1">
      <c r="F1168" s="65"/>
      <c r="G1168" s="65"/>
      <c r="H1168" s="5">
        <v>0</v>
      </c>
      <c r="I1168" s="22" t="e">
        <v>#DIV/0!</v>
      </c>
      <c r="M1168" s="2"/>
    </row>
    <row r="1169" spans="6:13" ht="12.75" hidden="1">
      <c r="F1169" s="65"/>
      <c r="G1169" s="65"/>
      <c r="H1169" s="5">
        <v>0</v>
      </c>
      <c r="I1169" s="22" t="e">
        <v>#DIV/0!</v>
      </c>
      <c r="M1169" s="2"/>
    </row>
    <row r="1170" spans="6:13" ht="12.75" hidden="1">
      <c r="F1170" s="65"/>
      <c r="G1170" s="65"/>
      <c r="H1170" s="5">
        <v>0</v>
      </c>
      <c r="I1170" s="22" t="e">
        <v>#DIV/0!</v>
      </c>
      <c r="M1170" s="2"/>
    </row>
    <row r="1171" spans="6:13" ht="12.75" hidden="1">
      <c r="F1171" s="65"/>
      <c r="G1171" s="65"/>
      <c r="H1171" s="5">
        <v>0</v>
      </c>
      <c r="I1171" s="22" t="e">
        <v>#DIV/0!</v>
      </c>
      <c r="M1171" s="2"/>
    </row>
    <row r="1172" spans="6:13" ht="12.75" hidden="1">
      <c r="F1172" s="65"/>
      <c r="G1172" s="65"/>
      <c r="H1172" s="5">
        <v>0</v>
      </c>
      <c r="I1172" s="22" t="e">
        <v>#DIV/0!</v>
      </c>
      <c r="M1172" s="2"/>
    </row>
    <row r="1173" spans="6:13" ht="12.75" hidden="1">
      <c r="F1173" s="65"/>
      <c r="G1173" s="65"/>
      <c r="H1173" s="5">
        <v>0</v>
      </c>
      <c r="I1173" s="22" t="e">
        <v>#DIV/0!</v>
      </c>
      <c r="M1173" s="2"/>
    </row>
    <row r="1174" spans="6:13" ht="12.75" hidden="1">
      <c r="F1174" s="65"/>
      <c r="G1174" s="65"/>
      <c r="H1174" s="5">
        <v>0</v>
      </c>
      <c r="I1174" s="22" t="e">
        <v>#DIV/0!</v>
      </c>
      <c r="M1174" s="2"/>
    </row>
    <row r="1175" spans="6:13" ht="12.75" hidden="1">
      <c r="F1175" s="65"/>
      <c r="G1175" s="65"/>
      <c r="H1175" s="5">
        <v>0</v>
      </c>
      <c r="I1175" s="22" t="e">
        <v>#DIV/0!</v>
      </c>
      <c r="M1175" s="2"/>
    </row>
    <row r="1176" spans="6:13" ht="12.75" hidden="1">
      <c r="F1176" s="65"/>
      <c r="G1176" s="65"/>
      <c r="H1176" s="5">
        <v>0</v>
      </c>
      <c r="I1176" s="22" t="e">
        <v>#DIV/0!</v>
      </c>
      <c r="M1176" s="2"/>
    </row>
    <row r="1177" spans="6:13" ht="12.75" hidden="1">
      <c r="F1177" s="65"/>
      <c r="G1177" s="65"/>
      <c r="H1177" s="5">
        <v>0</v>
      </c>
      <c r="I1177" s="22" t="e">
        <v>#DIV/0!</v>
      </c>
      <c r="M1177" s="2"/>
    </row>
    <row r="1178" spans="6:13" ht="12.75" hidden="1">
      <c r="F1178" s="65"/>
      <c r="G1178" s="65"/>
      <c r="H1178" s="5">
        <v>0</v>
      </c>
      <c r="I1178" s="22" t="e">
        <v>#DIV/0!</v>
      </c>
      <c r="M1178" s="2"/>
    </row>
    <row r="1179" spans="6:13" ht="12.75" hidden="1">
      <c r="F1179" s="65"/>
      <c r="G1179" s="65"/>
      <c r="H1179" s="5">
        <v>0</v>
      </c>
      <c r="I1179" s="22" t="e">
        <v>#DIV/0!</v>
      </c>
      <c r="M1179" s="2"/>
    </row>
    <row r="1180" spans="6:13" ht="12.75" hidden="1">
      <c r="F1180" s="65"/>
      <c r="G1180" s="65"/>
      <c r="H1180" s="5">
        <v>0</v>
      </c>
      <c r="I1180" s="22" t="e">
        <v>#DIV/0!</v>
      </c>
      <c r="M1180" s="2"/>
    </row>
    <row r="1181" spans="6:13" ht="12.75" hidden="1">
      <c r="F1181" s="65"/>
      <c r="G1181" s="65"/>
      <c r="H1181" s="5">
        <v>0</v>
      </c>
      <c r="I1181" s="22" t="e">
        <v>#DIV/0!</v>
      </c>
      <c r="M1181" s="2"/>
    </row>
    <row r="1182" spans="6:13" ht="12.75" hidden="1">
      <c r="F1182" s="65"/>
      <c r="G1182" s="65"/>
      <c r="H1182" s="5">
        <v>0</v>
      </c>
      <c r="I1182" s="22" t="e">
        <v>#DIV/0!</v>
      </c>
      <c r="M1182" s="2"/>
    </row>
    <row r="1183" spans="6:13" ht="12.75" hidden="1">
      <c r="F1183" s="65"/>
      <c r="G1183" s="65"/>
      <c r="H1183" s="5">
        <v>0</v>
      </c>
      <c r="I1183" s="22" t="e">
        <v>#DIV/0!</v>
      </c>
      <c r="M1183" s="2"/>
    </row>
    <row r="1184" spans="6:13" ht="12.75" hidden="1">
      <c r="F1184" s="65"/>
      <c r="G1184" s="65"/>
      <c r="H1184" s="5">
        <v>0</v>
      </c>
      <c r="I1184" s="22" t="e">
        <v>#DIV/0!</v>
      </c>
      <c r="M1184" s="2"/>
    </row>
    <row r="1185" spans="6:13" ht="12.75" hidden="1">
      <c r="F1185" s="65"/>
      <c r="G1185" s="65"/>
      <c r="H1185" s="5">
        <v>0</v>
      </c>
      <c r="I1185" s="22" t="e">
        <v>#DIV/0!</v>
      </c>
      <c r="M1185" s="2"/>
    </row>
    <row r="1186" spans="6:13" ht="12.75" hidden="1">
      <c r="F1186" s="65"/>
      <c r="G1186" s="65"/>
      <c r="H1186" s="5">
        <v>0</v>
      </c>
      <c r="I1186" s="22" t="e">
        <v>#DIV/0!</v>
      </c>
      <c r="M1186" s="2"/>
    </row>
    <row r="1187" spans="6:13" ht="12.75" hidden="1">
      <c r="F1187" s="65"/>
      <c r="G1187" s="65"/>
      <c r="H1187" s="5">
        <v>0</v>
      </c>
      <c r="I1187" s="22" t="e">
        <v>#DIV/0!</v>
      </c>
      <c r="M1187" s="2"/>
    </row>
    <row r="1188" spans="6:13" ht="12.75" hidden="1">
      <c r="F1188" s="65"/>
      <c r="G1188" s="65"/>
      <c r="H1188" s="5">
        <v>0</v>
      </c>
      <c r="I1188" s="22" t="e">
        <v>#DIV/0!</v>
      </c>
      <c r="M1188" s="2"/>
    </row>
    <row r="1189" spans="6:13" ht="12.75" hidden="1">
      <c r="F1189" s="65"/>
      <c r="G1189" s="65"/>
      <c r="H1189" s="5">
        <v>0</v>
      </c>
      <c r="I1189" s="22" t="e">
        <v>#DIV/0!</v>
      </c>
      <c r="M1189" s="2"/>
    </row>
    <row r="1190" spans="6:13" ht="12.75" hidden="1">
      <c r="F1190" s="65"/>
      <c r="G1190" s="65"/>
      <c r="H1190" s="5">
        <v>0</v>
      </c>
      <c r="I1190" s="22" t="e">
        <v>#DIV/0!</v>
      </c>
      <c r="M1190" s="2"/>
    </row>
    <row r="1191" spans="6:13" ht="12.75" hidden="1">
      <c r="F1191" s="65"/>
      <c r="G1191" s="65"/>
      <c r="H1191" s="5">
        <v>0</v>
      </c>
      <c r="I1191" s="22" t="e">
        <v>#DIV/0!</v>
      </c>
      <c r="M1191" s="2"/>
    </row>
    <row r="1192" spans="6:13" ht="12.75" hidden="1">
      <c r="F1192" s="65"/>
      <c r="G1192" s="65"/>
      <c r="H1192" s="5">
        <v>0</v>
      </c>
      <c r="I1192" s="22" t="e">
        <v>#DIV/0!</v>
      </c>
      <c r="M1192" s="2"/>
    </row>
    <row r="1193" spans="6:13" ht="12.75" hidden="1">
      <c r="F1193" s="65"/>
      <c r="G1193" s="65"/>
      <c r="H1193" s="5">
        <v>0</v>
      </c>
      <c r="I1193" s="22" t="e">
        <v>#DIV/0!</v>
      </c>
      <c r="M1193" s="2"/>
    </row>
    <row r="1194" spans="6:13" ht="12.75" hidden="1">
      <c r="F1194" s="65"/>
      <c r="G1194" s="65"/>
      <c r="H1194" s="5">
        <v>0</v>
      </c>
      <c r="I1194" s="22" t="e">
        <v>#DIV/0!</v>
      </c>
      <c r="M1194" s="2"/>
    </row>
    <row r="1195" spans="6:13" ht="12.75" hidden="1">
      <c r="F1195" s="65"/>
      <c r="G1195" s="65"/>
      <c r="H1195" s="5">
        <v>0</v>
      </c>
      <c r="I1195" s="22" t="e">
        <v>#DIV/0!</v>
      </c>
      <c r="M1195" s="2"/>
    </row>
    <row r="1196" spans="6:13" ht="12.75" hidden="1">
      <c r="F1196" s="65"/>
      <c r="G1196" s="65"/>
      <c r="H1196" s="5">
        <v>0</v>
      </c>
      <c r="I1196" s="22" t="e">
        <v>#DIV/0!</v>
      </c>
      <c r="M1196" s="2"/>
    </row>
    <row r="1197" spans="6:13" ht="12.75" hidden="1">
      <c r="F1197" s="65"/>
      <c r="G1197" s="65"/>
      <c r="H1197" s="5">
        <v>0</v>
      </c>
      <c r="I1197" s="22" t="e">
        <v>#DIV/0!</v>
      </c>
      <c r="M1197" s="2"/>
    </row>
    <row r="1198" spans="6:13" ht="12.75" hidden="1">
      <c r="F1198" s="65"/>
      <c r="G1198" s="65"/>
      <c r="H1198" s="5">
        <v>0</v>
      </c>
      <c r="I1198" s="22" t="e">
        <v>#DIV/0!</v>
      </c>
      <c r="M1198" s="2"/>
    </row>
    <row r="1199" spans="6:13" ht="12.75" hidden="1">
      <c r="F1199" s="65"/>
      <c r="G1199" s="65"/>
      <c r="H1199" s="5">
        <v>0</v>
      </c>
      <c r="I1199" s="22" t="e">
        <v>#DIV/0!</v>
      </c>
      <c r="M1199" s="2"/>
    </row>
    <row r="1200" spans="6:13" ht="12.75" hidden="1">
      <c r="F1200" s="65"/>
      <c r="G1200" s="65"/>
      <c r="H1200" s="5">
        <v>0</v>
      </c>
      <c r="I1200" s="22" t="e">
        <v>#DIV/0!</v>
      </c>
      <c r="M1200" s="2"/>
    </row>
    <row r="1201" spans="6:13" ht="12.75" hidden="1">
      <c r="F1201" s="65"/>
      <c r="G1201" s="65"/>
      <c r="H1201" s="5">
        <v>0</v>
      </c>
      <c r="I1201" s="22" t="e">
        <v>#DIV/0!</v>
      </c>
      <c r="M1201" s="2"/>
    </row>
    <row r="1202" spans="6:13" ht="12.75" hidden="1">
      <c r="F1202" s="65"/>
      <c r="G1202" s="65"/>
      <c r="H1202" s="5">
        <v>0</v>
      </c>
      <c r="I1202" s="22" t="e">
        <v>#DIV/0!</v>
      </c>
      <c r="M1202" s="2"/>
    </row>
    <row r="1203" spans="6:13" ht="12.75" hidden="1">
      <c r="F1203" s="65"/>
      <c r="G1203" s="65"/>
      <c r="H1203" s="5">
        <v>0</v>
      </c>
      <c r="I1203" s="22" t="e">
        <v>#DIV/0!</v>
      </c>
      <c r="M1203" s="2"/>
    </row>
    <row r="1204" spans="6:13" ht="12.75" hidden="1">
      <c r="F1204" s="65"/>
      <c r="G1204" s="65"/>
      <c r="H1204" s="5">
        <v>0</v>
      </c>
      <c r="I1204" s="22" t="e">
        <v>#DIV/0!</v>
      </c>
      <c r="M1204" s="2"/>
    </row>
    <row r="1205" spans="6:13" ht="12.75" hidden="1">
      <c r="F1205" s="65"/>
      <c r="G1205" s="65"/>
      <c r="H1205" s="5">
        <v>0</v>
      </c>
      <c r="I1205" s="22" t="e">
        <v>#DIV/0!</v>
      </c>
      <c r="M1205" s="2"/>
    </row>
    <row r="1206" spans="6:13" ht="12.75" hidden="1">
      <c r="F1206" s="65"/>
      <c r="G1206" s="65"/>
      <c r="H1206" s="5">
        <v>0</v>
      </c>
      <c r="I1206" s="22" t="e">
        <v>#DIV/0!</v>
      </c>
      <c r="M1206" s="2"/>
    </row>
    <row r="1207" spans="6:13" ht="12.75" hidden="1">
      <c r="F1207" s="65"/>
      <c r="G1207" s="65"/>
      <c r="H1207" s="5">
        <v>0</v>
      </c>
      <c r="I1207" s="22" t="e">
        <v>#DIV/0!</v>
      </c>
      <c r="M1207" s="2"/>
    </row>
    <row r="1208" spans="6:13" ht="12.75" hidden="1">
      <c r="F1208" s="65"/>
      <c r="G1208" s="65"/>
      <c r="H1208" s="5">
        <v>0</v>
      </c>
      <c r="I1208" s="22" t="e">
        <v>#DIV/0!</v>
      </c>
      <c r="M1208" s="2"/>
    </row>
    <row r="1209" spans="6:13" ht="12.75" hidden="1">
      <c r="F1209" s="65"/>
      <c r="G1209" s="65"/>
      <c r="H1209" s="5">
        <v>0</v>
      </c>
      <c r="I1209" s="22" t="e">
        <v>#DIV/0!</v>
      </c>
      <c r="M1209" s="2"/>
    </row>
    <row r="1210" spans="6:13" ht="12.75" hidden="1">
      <c r="F1210" s="65"/>
      <c r="G1210" s="65"/>
      <c r="H1210" s="5">
        <v>0</v>
      </c>
      <c r="I1210" s="22" t="e">
        <v>#DIV/0!</v>
      </c>
      <c r="M1210" s="2"/>
    </row>
    <row r="1211" spans="6:13" ht="12.75" hidden="1">
      <c r="F1211" s="65"/>
      <c r="G1211" s="65"/>
      <c r="H1211" s="5">
        <v>0</v>
      </c>
      <c r="I1211" s="22" t="e">
        <v>#DIV/0!</v>
      </c>
      <c r="M1211" s="2"/>
    </row>
    <row r="1212" spans="6:13" ht="12.75" hidden="1">
      <c r="F1212" s="65"/>
      <c r="G1212" s="65"/>
      <c r="H1212" s="5">
        <v>0</v>
      </c>
      <c r="I1212" s="22" t="e">
        <v>#DIV/0!</v>
      </c>
      <c r="M1212" s="2"/>
    </row>
    <row r="1213" spans="6:13" ht="12.75" hidden="1">
      <c r="F1213" s="65"/>
      <c r="G1213" s="65"/>
      <c r="H1213" s="5">
        <v>0</v>
      </c>
      <c r="I1213" s="22" t="e">
        <v>#DIV/0!</v>
      </c>
      <c r="M1213" s="2"/>
    </row>
    <row r="1214" spans="6:13" ht="12.75" hidden="1">
      <c r="F1214" s="65"/>
      <c r="G1214" s="65"/>
      <c r="H1214" s="5">
        <v>0</v>
      </c>
      <c r="I1214" s="22" t="e">
        <v>#DIV/0!</v>
      </c>
      <c r="M1214" s="2"/>
    </row>
    <row r="1215" spans="6:13" ht="12.75" hidden="1">
      <c r="F1215" s="65"/>
      <c r="G1215" s="65"/>
      <c r="H1215" s="5">
        <v>0</v>
      </c>
      <c r="I1215" s="22" t="e">
        <v>#DIV/0!</v>
      </c>
      <c r="M1215" s="2"/>
    </row>
    <row r="1216" spans="6:13" ht="12.75" hidden="1">
      <c r="F1216" s="65"/>
      <c r="G1216" s="65"/>
      <c r="H1216" s="5">
        <v>0</v>
      </c>
      <c r="I1216" s="22" t="e">
        <v>#DIV/0!</v>
      </c>
      <c r="M1216" s="2"/>
    </row>
    <row r="1217" spans="6:13" ht="12.75" hidden="1">
      <c r="F1217" s="65"/>
      <c r="G1217" s="65"/>
      <c r="H1217" s="5">
        <v>0</v>
      </c>
      <c r="I1217" s="22" t="e">
        <v>#DIV/0!</v>
      </c>
      <c r="M1217" s="2"/>
    </row>
    <row r="1218" spans="6:13" ht="12.75" hidden="1">
      <c r="F1218" s="65"/>
      <c r="G1218" s="65"/>
      <c r="H1218" s="5">
        <v>0</v>
      </c>
      <c r="I1218" s="22" t="e">
        <v>#DIV/0!</v>
      </c>
      <c r="M1218" s="2"/>
    </row>
    <row r="1219" spans="6:13" ht="12.75" hidden="1">
      <c r="F1219" s="65"/>
      <c r="G1219" s="65"/>
      <c r="H1219" s="5">
        <v>0</v>
      </c>
      <c r="I1219" s="22" t="e">
        <v>#DIV/0!</v>
      </c>
      <c r="M1219" s="2"/>
    </row>
    <row r="1220" spans="6:13" ht="12.75" hidden="1">
      <c r="F1220" s="65"/>
      <c r="G1220" s="65"/>
      <c r="H1220" s="5">
        <v>0</v>
      </c>
      <c r="I1220" s="22" t="e">
        <v>#DIV/0!</v>
      </c>
      <c r="M1220" s="2"/>
    </row>
    <row r="1221" spans="6:13" ht="12.75" hidden="1">
      <c r="F1221" s="65"/>
      <c r="G1221" s="65"/>
      <c r="H1221" s="5">
        <v>0</v>
      </c>
      <c r="I1221" s="22" t="e">
        <v>#DIV/0!</v>
      </c>
      <c r="M1221" s="2"/>
    </row>
    <row r="1222" spans="6:13" ht="12.75" hidden="1">
      <c r="F1222" s="65"/>
      <c r="G1222" s="65"/>
      <c r="H1222" s="5">
        <v>0</v>
      </c>
      <c r="I1222" s="22" t="e">
        <v>#DIV/0!</v>
      </c>
      <c r="M1222" s="2"/>
    </row>
    <row r="1223" spans="6:13" ht="12.75" hidden="1">
      <c r="F1223" s="65"/>
      <c r="G1223" s="65"/>
      <c r="H1223" s="5">
        <v>0</v>
      </c>
      <c r="I1223" s="22" t="e">
        <v>#DIV/0!</v>
      </c>
      <c r="M1223" s="2"/>
    </row>
    <row r="1224" spans="6:13" ht="12.75" hidden="1">
      <c r="F1224" s="65"/>
      <c r="G1224" s="65"/>
      <c r="H1224" s="5">
        <v>0</v>
      </c>
      <c r="I1224" s="22" t="e">
        <v>#DIV/0!</v>
      </c>
      <c r="M1224" s="2"/>
    </row>
    <row r="1225" spans="6:13" ht="12.75" hidden="1">
      <c r="F1225" s="65"/>
      <c r="G1225" s="65"/>
      <c r="H1225" s="5">
        <v>0</v>
      </c>
      <c r="I1225" s="22" t="e">
        <v>#DIV/0!</v>
      </c>
      <c r="M1225" s="2"/>
    </row>
    <row r="1226" spans="6:13" ht="12.75" hidden="1">
      <c r="F1226" s="65"/>
      <c r="G1226" s="65"/>
      <c r="H1226" s="5">
        <v>0</v>
      </c>
      <c r="I1226" s="22" t="e">
        <v>#DIV/0!</v>
      </c>
      <c r="M1226" s="2"/>
    </row>
    <row r="1227" spans="6:13" ht="12.75" hidden="1">
      <c r="F1227" s="65"/>
      <c r="G1227" s="65"/>
      <c r="H1227" s="5">
        <v>0</v>
      </c>
      <c r="I1227" s="22" t="e">
        <v>#DIV/0!</v>
      </c>
      <c r="M1227" s="2"/>
    </row>
    <row r="1228" spans="6:13" ht="12.75" hidden="1">
      <c r="F1228" s="65"/>
      <c r="G1228" s="65"/>
      <c r="H1228" s="5">
        <v>0</v>
      </c>
      <c r="I1228" s="22" t="e">
        <v>#DIV/0!</v>
      </c>
      <c r="M1228" s="2"/>
    </row>
    <row r="1229" spans="6:13" ht="12.75" hidden="1">
      <c r="F1229" s="65"/>
      <c r="G1229" s="65"/>
      <c r="H1229" s="5">
        <v>0</v>
      </c>
      <c r="I1229" s="22" t="e">
        <v>#DIV/0!</v>
      </c>
      <c r="M1229" s="2"/>
    </row>
    <row r="1230" spans="6:13" ht="12.75" hidden="1">
      <c r="F1230" s="65"/>
      <c r="G1230" s="65"/>
      <c r="H1230" s="5">
        <v>0</v>
      </c>
      <c r="I1230" s="22" t="e">
        <v>#DIV/0!</v>
      </c>
      <c r="M1230" s="2"/>
    </row>
    <row r="1231" spans="6:13" ht="12.75" hidden="1">
      <c r="F1231" s="65"/>
      <c r="G1231" s="65"/>
      <c r="H1231" s="5">
        <v>0</v>
      </c>
      <c r="I1231" s="22" t="e">
        <v>#DIV/0!</v>
      </c>
      <c r="M1231" s="2"/>
    </row>
    <row r="1232" spans="6:13" ht="12.75" hidden="1">
      <c r="F1232" s="65"/>
      <c r="G1232" s="65"/>
      <c r="H1232" s="5">
        <v>0</v>
      </c>
      <c r="I1232" s="22" t="e">
        <v>#DIV/0!</v>
      </c>
      <c r="M1232" s="2"/>
    </row>
    <row r="1233" spans="6:13" ht="12.75" hidden="1">
      <c r="F1233" s="65"/>
      <c r="G1233" s="65"/>
      <c r="H1233" s="5">
        <v>0</v>
      </c>
      <c r="I1233" s="22" t="e">
        <v>#DIV/0!</v>
      </c>
      <c r="M1233" s="2"/>
    </row>
    <row r="1234" spans="6:13" ht="12.75" hidden="1">
      <c r="F1234" s="65"/>
      <c r="G1234" s="65"/>
      <c r="H1234" s="5">
        <v>0</v>
      </c>
      <c r="I1234" s="22" t="e">
        <v>#DIV/0!</v>
      </c>
      <c r="M1234" s="2"/>
    </row>
    <row r="1235" spans="6:13" ht="12.75" hidden="1">
      <c r="F1235" s="65"/>
      <c r="G1235" s="65"/>
      <c r="H1235" s="5">
        <v>0</v>
      </c>
      <c r="I1235" s="22" t="e">
        <v>#DIV/0!</v>
      </c>
      <c r="M1235" s="2"/>
    </row>
    <row r="1236" spans="6:13" ht="12.75" hidden="1">
      <c r="F1236" s="65"/>
      <c r="G1236" s="65"/>
      <c r="H1236" s="5">
        <v>0</v>
      </c>
      <c r="I1236" s="22" t="e">
        <v>#DIV/0!</v>
      </c>
      <c r="M1236" s="2"/>
    </row>
    <row r="1237" spans="6:13" ht="12.75" hidden="1">
      <c r="F1237" s="65"/>
      <c r="G1237" s="65"/>
      <c r="H1237" s="5">
        <v>0</v>
      </c>
      <c r="I1237" s="22" t="e">
        <v>#DIV/0!</v>
      </c>
      <c r="M1237" s="2"/>
    </row>
    <row r="1238" spans="6:13" ht="12.75" hidden="1">
      <c r="F1238" s="65"/>
      <c r="G1238" s="65"/>
      <c r="H1238" s="5">
        <v>0</v>
      </c>
      <c r="I1238" s="22" t="e">
        <v>#DIV/0!</v>
      </c>
      <c r="M1238" s="2"/>
    </row>
    <row r="1239" spans="6:13" ht="12.75" hidden="1">
      <c r="F1239" s="65"/>
      <c r="G1239" s="65"/>
      <c r="H1239" s="5">
        <v>0</v>
      </c>
      <c r="I1239" s="22" t="e">
        <v>#DIV/0!</v>
      </c>
      <c r="M1239" s="2"/>
    </row>
    <row r="1240" spans="6:13" ht="12.75" hidden="1">
      <c r="F1240" s="65"/>
      <c r="G1240" s="65"/>
      <c r="H1240" s="5">
        <v>0</v>
      </c>
      <c r="I1240" s="22" t="e">
        <v>#DIV/0!</v>
      </c>
      <c r="M1240" s="2"/>
    </row>
    <row r="1241" spans="6:13" ht="12.75" hidden="1">
      <c r="F1241" s="65"/>
      <c r="G1241" s="65"/>
      <c r="H1241" s="5">
        <v>0</v>
      </c>
      <c r="I1241" s="22" t="e">
        <v>#DIV/0!</v>
      </c>
      <c r="M1241" s="2"/>
    </row>
    <row r="1242" spans="6:13" ht="12.75" hidden="1">
      <c r="F1242" s="65"/>
      <c r="G1242" s="65"/>
      <c r="H1242" s="5">
        <v>0</v>
      </c>
      <c r="I1242" s="22" t="e">
        <v>#DIV/0!</v>
      </c>
      <c r="M1242" s="2"/>
    </row>
    <row r="1243" spans="6:13" ht="12.75" hidden="1">
      <c r="F1243" s="65"/>
      <c r="G1243" s="65"/>
      <c r="H1243" s="5">
        <v>0</v>
      </c>
      <c r="I1243" s="22" t="e">
        <v>#DIV/0!</v>
      </c>
      <c r="M1243" s="2"/>
    </row>
    <row r="1244" spans="6:13" ht="12.75" hidden="1">
      <c r="F1244" s="65"/>
      <c r="G1244" s="65"/>
      <c r="H1244" s="5">
        <v>0</v>
      </c>
      <c r="I1244" s="22" t="e">
        <v>#DIV/0!</v>
      </c>
      <c r="M1244" s="2"/>
    </row>
    <row r="1245" spans="6:13" ht="12.75" hidden="1">
      <c r="F1245" s="65"/>
      <c r="G1245" s="65"/>
      <c r="H1245" s="5">
        <v>0</v>
      </c>
      <c r="I1245" s="22" t="e">
        <v>#DIV/0!</v>
      </c>
      <c r="M1245" s="2"/>
    </row>
    <row r="1246" spans="6:13" ht="12.75" hidden="1">
      <c r="F1246" s="65"/>
      <c r="G1246" s="65"/>
      <c r="H1246" s="5">
        <v>0</v>
      </c>
      <c r="I1246" s="22" t="e">
        <v>#DIV/0!</v>
      </c>
      <c r="M1246" s="2"/>
    </row>
    <row r="1247" spans="6:13" ht="12.75" hidden="1">
      <c r="F1247" s="65"/>
      <c r="G1247" s="65"/>
      <c r="H1247" s="5">
        <v>0</v>
      </c>
      <c r="I1247" s="22" t="e">
        <v>#DIV/0!</v>
      </c>
      <c r="M1247" s="2"/>
    </row>
    <row r="1248" spans="6:13" ht="12.75" hidden="1">
      <c r="F1248" s="65"/>
      <c r="G1248" s="65"/>
      <c r="H1248" s="5">
        <v>0</v>
      </c>
      <c r="I1248" s="22" t="e">
        <v>#DIV/0!</v>
      </c>
      <c r="M1248" s="2"/>
    </row>
    <row r="1249" spans="6:13" ht="12.75" hidden="1">
      <c r="F1249" s="65"/>
      <c r="G1249" s="65"/>
      <c r="H1249" s="5">
        <v>0</v>
      </c>
      <c r="I1249" s="22" t="e">
        <v>#DIV/0!</v>
      </c>
      <c r="M1249" s="2"/>
    </row>
    <row r="1250" spans="6:13" ht="12.75" hidden="1">
      <c r="F1250" s="65"/>
      <c r="G1250" s="65"/>
      <c r="H1250" s="5">
        <v>0</v>
      </c>
      <c r="I1250" s="22" t="e">
        <v>#DIV/0!</v>
      </c>
      <c r="M1250" s="2"/>
    </row>
    <row r="1251" spans="6:13" ht="12.75" hidden="1">
      <c r="F1251" s="65"/>
      <c r="G1251" s="65"/>
      <c r="H1251" s="5">
        <v>0</v>
      </c>
      <c r="I1251" s="22" t="e">
        <v>#DIV/0!</v>
      </c>
      <c r="M1251" s="2"/>
    </row>
    <row r="1252" spans="6:13" ht="12.75" hidden="1">
      <c r="F1252" s="65"/>
      <c r="G1252" s="65"/>
      <c r="H1252" s="5">
        <v>0</v>
      </c>
      <c r="I1252" s="22" t="e">
        <v>#DIV/0!</v>
      </c>
      <c r="M1252" s="2"/>
    </row>
    <row r="1253" spans="6:13" ht="12.75" hidden="1">
      <c r="F1253" s="65"/>
      <c r="G1253" s="65"/>
      <c r="H1253" s="5">
        <v>0</v>
      </c>
      <c r="I1253" s="22" t="e">
        <v>#DIV/0!</v>
      </c>
      <c r="M1253" s="2"/>
    </row>
    <row r="1254" spans="6:13" ht="12.75" hidden="1">
      <c r="F1254" s="65"/>
      <c r="G1254" s="65"/>
      <c r="H1254" s="5">
        <v>0</v>
      </c>
      <c r="I1254" s="22" t="e">
        <v>#DIV/0!</v>
      </c>
      <c r="M1254" s="2"/>
    </row>
    <row r="1255" spans="6:13" ht="12.75" hidden="1">
      <c r="F1255" s="65"/>
      <c r="G1255" s="65"/>
      <c r="H1255" s="5">
        <v>0</v>
      </c>
      <c r="I1255" s="22" t="e">
        <v>#DIV/0!</v>
      </c>
      <c r="M1255" s="2"/>
    </row>
    <row r="1256" spans="6:13" ht="12.75" hidden="1">
      <c r="F1256" s="65"/>
      <c r="G1256" s="65"/>
      <c r="H1256" s="5">
        <v>0</v>
      </c>
      <c r="I1256" s="22" t="e">
        <v>#DIV/0!</v>
      </c>
      <c r="M1256" s="2"/>
    </row>
    <row r="1257" spans="6:13" ht="12.75" hidden="1">
      <c r="F1257" s="65"/>
      <c r="G1257" s="65"/>
      <c r="H1257" s="5">
        <v>0</v>
      </c>
      <c r="I1257" s="22" t="e">
        <v>#DIV/0!</v>
      </c>
      <c r="M1257" s="2"/>
    </row>
    <row r="1258" spans="6:13" ht="12.75" hidden="1">
      <c r="F1258" s="65"/>
      <c r="G1258" s="65"/>
      <c r="H1258" s="5">
        <v>0</v>
      </c>
      <c r="I1258" s="22" t="e">
        <v>#DIV/0!</v>
      </c>
      <c r="M1258" s="2"/>
    </row>
    <row r="1259" spans="6:13" ht="12.75" hidden="1">
      <c r="F1259" s="65"/>
      <c r="G1259" s="65"/>
      <c r="H1259" s="5">
        <v>0</v>
      </c>
      <c r="I1259" s="22" t="e">
        <v>#DIV/0!</v>
      </c>
      <c r="M1259" s="2"/>
    </row>
    <row r="1260" spans="6:13" ht="12.75" hidden="1">
      <c r="F1260" s="65"/>
      <c r="G1260" s="65"/>
      <c r="H1260" s="5">
        <v>0</v>
      </c>
      <c r="I1260" s="22" t="e">
        <v>#DIV/0!</v>
      </c>
      <c r="M1260" s="2"/>
    </row>
    <row r="1261" spans="6:13" ht="12.75" hidden="1">
      <c r="F1261" s="65"/>
      <c r="G1261" s="65"/>
      <c r="H1261" s="5">
        <v>0</v>
      </c>
      <c r="I1261" s="22" t="e">
        <v>#DIV/0!</v>
      </c>
      <c r="M1261" s="2"/>
    </row>
    <row r="1262" spans="6:13" ht="12.75" hidden="1">
      <c r="F1262" s="65"/>
      <c r="G1262" s="65"/>
      <c r="H1262" s="5">
        <v>0</v>
      </c>
      <c r="I1262" s="22" t="e">
        <v>#DIV/0!</v>
      </c>
      <c r="M1262" s="2"/>
    </row>
    <row r="1263" spans="6:13" ht="12.75" hidden="1">
      <c r="F1263" s="65"/>
      <c r="G1263" s="65"/>
      <c r="H1263" s="5">
        <v>0</v>
      </c>
      <c r="I1263" s="22" t="e">
        <v>#DIV/0!</v>
      </c>
      <c r="M1263" s="2"/>
    </row>
    <row r="1264" spans="6:13" ht="12.75" hidden="1">
      <c r="F1264" s="65"/>
      <c r="G1264" s="65"/>
      <c r="H1264" s="5">
        <v>0</v>
      </c>
      <c r="I1264" s="22" t="e">
        <v>#DIV/0!</v>
      </c>
      <c r="M1264" s="2"/>
    </row>
    <row r="1265" spans="6:13" ht="12.75" hidden="1">
      <c r="F1265" s="65"/>
      <c r="G1265" s="65"/>
      <c r="H1265" s="5">
        <v>0</v>
      </c>
      <c r="I1265" s="22" t="e">
        <v>#DIV/0!</v>
      </c>
      <c r="M1265" s="2"/>
    </row>
    <row r="1266" spans="6:13" ht="12.75" hidden="1">
      <c r="F1266" s="65"/>
      <c r="G1266" s="65"/>
      <c r="H1266" s="5">
        <v>0</v>
      </c>
      <c r="I1266" s="22" t="e">
        <v>#DIV/0!</v>
      </c>
      <c r="M1266" s="2"/>
    </row>
    <row r="1267" spans="6:13" ht="12.75" hidden="1">
      <c r="F1267" s="65"/>
      <c r="G1267" s="65"/>
      <c r="H1267" s="5">
        <v>0</v>
      </c>
      <c r="I1267" s="22" t="e">
        <v>#DIV/0!</v>
      </c>
      <c r="M1267" s="2"/>
    </row>
    <row r="1268" spans="6:13" ht="12.75" hidden="1">
      <c r="F1268" s="65"/>
      <c r="G1268" s="65"/>
      <c r="H1268" s="5">
        <v>0</v>
      </c>
      <c r="I1268" s="22" t="e">
        <v>#DIV/0!</v>
      </c>
      <c r="M1268" s="2"/>
    </row>
    <row r="1269" spans="6:13" ht="12.75" hidden="1">
      <c r="F1269" s="65"/>
      <c r="G1269" s="65"/>
      <c r="H1269" s="5">
        <v>0</v>
      </c>
      <c r="I1269" s="22" t="e">
        <v>#DIV/0!</v>
      </c>
      <c r="M1269" s="2"/>
    </row>
    <row r="1270" spans="6:13" ht="12.75" hidden="1">
      <c r="F1270" s="65"/>
      <c r="G1270" s="65"/>
      <c r="H1270" s="5">
        <v>0</v>
      </c>
      <c r="I1270" s="22" t="e">
        <v>#DIV/0!</v>
      </c>
      <c r="M1270" s="2"/>
    </row>
    <row r="1271" spans="6:13" ht="12.75" hidden="1">
      <c r="F1271" s="65"/>
      <c r="G1271" s="65"/>
      <c r="H1271" s="5">
        <v>0</v>
      </c>
      <c r="I1271" s="22" t="e">
        <v>#DIV/0!</v>
      </c>
      <c r="M1271" s="2"/>
    </row>
    <row r="1272" spans="6:13" ht="12.75" hidden="1">
      <c r="F1272" s="65"/>
      <c r="G1272" s="65"/>
      <c r="H1272" s="5">
        <v>0</v>
      </c>
      <c r="I1272" s="22" t="e">
        <v>#DIV/0!</v>
      </c>
      <c r="M1272" s="2"/>
    </row>
    <row r="1273" spans="6:13" ht="12.75" hidden="1">
      <c r="F1273" s="65"/>
      <c r="G1273" s="65"/>
      <c r="H1273" s="5">
        <v>0</v>
      </c>
      <c r="I1273" s="22" t="e">
        <v>#DIV/0!</v>
      </c>
      <c r="M1273" s="2"/>
    </row>
    <row r="1274" spans="6:13" ht="12.75" hidden="1">
      <c r="F1274" s="65"/>
      <c r="G1274" s="65"/>
      <c r="H1274" s="5">
        <v>0</v>
      </c>
      <c r="I1274" s="22" t="e">
        <v>#DIV/0!</v>
      </c>
      <c r="M1274" s="2"/>
    </row>
    <row r="1275" spans="6:13" ht="12.75" hidden="1">
      <c r="F1275" s="65"/>
      <c r="G1275" s="65"/>
      <c r="H1275" s="5">
        <v>0</v>
      </c>
      <c r="I1275" s="22" t="e">
        <v>#DIV/0!</v>
      </c>
      <c r="M1275" s="2"/>
    </row>
    <row r="1276" spans="6:13" ht="12.75" hidden="1">
      <c r="F1276" s="65"/>
      <c r="G1276" s="65"/>
      <c r="H1276" s="5">
        <v>0</v>
      </c>
      <c r="I1276" s="22" t="e">
        <v>#DIV/0!</v>
      </c>
      <c r="M1276" s="2"/>
    </row>
    <row r="1277" spans="6:13" ht="12.75" hidden="1">
      <c r="F1277" s="65"/>
      <c r="G1277" s="65"/>
      <c r="H1277" s="5">
        <v>0</v>
      </c>
      <c r="I1277" s="22" t="e">
        <v>#DIV/0!</v>
      </c>
      <c r="M1277" s="2"/>
    </row>
    <row r="1278" spans="6:13" ht="12.75" hidden="1">
      <c r="F1278" s="65"/>
      <c r="G1278" s="65"/>
      <c r="H1278" s="5">
        <v>0</v>
      </c>
      <c r="I1278" s="22" t="e">
        <v>#DIV/0!</v>
      </c>
      <c r="M1278" s="2"/>
    </row>
    <row r="1279" spans="6:13" ht="12.75" hidden="1">
      <c r="F1279" s="65"/>
      <c r="G1279" s="65"/>
      <c r="H1279" s="5">
        <v>0</v>
      </c>
      <c r="I1279" s="22" t="e">
        <v>#DIV/0!</v>
      </c>
      <c r="M1279" s="2"/>
    </row>
    <row r="1280" spans="6:13" ht="12.75" hidden="1">
      <c r="F1280" s="65"/>
      <c r="G1280" s="65"/>
      <c r="H1280" s="5">
        <v>0</v>
      </c>
      <c r="I1280" s="22" t="e">
        <v>#DIV/0!</v>
      </c>
      <c r="M1280" s="2"/>
    </row>
    <row r="1281" spans="6:13" ht="12.75" hidden="1">
      <c r="F1281" s="65"/>
      <c r="G1281" s="65"/>
      <c r="H1281" s="5">
        <v>0</v>
      </c>
      <c r="I1281" s="22" t="e">
        <v>#DIV/0!</v>
      </c>
      <c r="M1281" s="2"/>
    </row>
    <row r="1282" spans="6:13" ht="12.75" hidden="1">
      <c r="F1282" s="65"/>
      <c r="G1282" s="65"/>
      <c r="H1282" s="5">
        <v>0</v>
      </c>
      <c r="I1282" s="22" t="e">
        <v>#DIV/0!</v>
      </c>
      <c r="M1282" s="2"/>
    </row>
    <row r="1283" spans="6:13" ht="12.75" hidden="1">
      <c r="F1283" s="65"/>
      <c r="G1283" s="65"/>
      <c r="H1283" s="5">
        <v>0</v>
      </c>
      <c r="I1283" s="22" t="e">
        <v>#DIV/0!</v>
      </c>
      <c r="M1283" s="2"/>
    </row>
    <row r="1284" spans="6:13" ht="12.75" hidden="1">
      <c r="F1284" s="65"/>
      <c r="G1284" s="65"/>
      <c r="H1284" s="5">
        <v>0</v>
      </c>
      <c r="I1284" s="22" t="e">
        <v>#DIV/0!</v>
      </c>
      <c r="M1284" s="2"/>
    </row>
    <row r="1285" spans="6:13" ht="12.75" hidden="1">
      <c r="F1285" s="65"/>
      <c r="G1285" s="65"/>
      <c r="H1285" s="5">
        <v>0</v>
      </c>
      <c r="I1285" s="22" t="e">
        <v>#DIV/0!</v>
      </c>
      <c r="M1285" s="2"/>
    </row>
    <row r="1286" spans="6:13" ht="12.75" hidden="1">
      <c r="F1286" s="65"/>
      <c r="G1286" s="65"/>
      <c r="H1286" s="5">
        <v>0</v>
      </c>
      <c r="I1286" s="22" t="e">
        <v>#DIV/0!</v>
      </c>
      <c r="M1286" s="2"/>
    </row>
    <row r="1287" spans="6:13" ht="12.75" hidden="1">
      <c r="F1287" s="65"/>
      <c r="G1287" s="65"/>
      <c r="H1287" s="5">
        <v>0</v>
      </c>
      <c r="I1287" s="22" t="e">
        <v>#DIV/0!</v>
      </c>
      <c r="M1287" s="2"/>
    </row>
    <row r="1288" spans="6:13" ht="12.75" hidden="1">
      <c r="F1288" s="65"/>
      <c r="G1288" s="65"/>
      <c r="H1288" s="5">
        <v>0</v>
      </c>
      <c r="I1288" s="22" t="e">
        <v>#DIV/0!</v>
      </c>
      <c r="M1288" s="2"/>
    </row>
    <row r="1289" spans="6:13" ht="12.75" hidden="1">
      <c r="F1289" s="65"/>
      <c r="G1289" s="65"/>
      <c r="H1289" s="5">
        <v>0</v>
      </c>
      <c r="I1289" s="22" t="e">
        <v>#DIV/0!</v>
      </c>
      <c r="M1289" s="2"/>
    </row>
    <row r="1290" spans="6:13" ht="12.75" hidden="1">
      <c r="F1290" s="65"/>
      <c r="G1290" s="65"/>
      <c r="H1290" s="5">
        <v>0</v>
      </c>
      <c r="I1290" s="22" t="e">
        <v>#DIV/0!</v>
      </c>
      <c r="M1290" s="2"/>
    </row>
    <row r="1291" spans="6:13" ht="12.75" hidden="1">
      <c r="F1291" s="65"/>
      <c r="G1291" s="65"/>
      <c r="H1291" s="5">
        <v>0</v>
      </c>
      <c r="I1291" s="22" t="e">
        <v>#DIV/0!</v>
      </c>
      <c r="M1291" s="2"/>
    </row>
    <row r="1292" spans="6:13" ht="12.75" hidden="1">
      <c r="F1292" s="65"/>
      <c r="G1292" s="65"/>
      <c r="H1292" s="5">
        <v>0</v>
      </c>
      <c r="I1292" s="22" t="e">
        <v>#DIV/0!</v>
      </c>
      <c r="M1292" s="2"/>
    </row>
    <row r="1293" spans="6:13" ht="12.75" hidden="1">
      <c r="F1293" s="65"/>
      <c r="G1293" s="65"/>
      <c r="H1293" s="5">
        <v>0</v>
      </c>
      <c r="I1293" s="22" t="e">
        <v>#DIV/0!</v>
      </c>
      <c r="M1293" s="2"/>
    </row>
    <row r="1294" spans="6:13" ht="12.75" hidden="1">
      <c r="F1294" s="65"/>
      <c r="G1294" s="65"/>
      <c r="H1294" s="5">
        <v>0</v>
      </c>
      <c r="I1294" s="22" t="e">
        <v>#DIV/0!</v>
      </c>
      <c r="M1294" s="2"/>
    </row>
    <row r="1295" spans="6:13" ht="12.75" hidden="1">
      <c r="F1295" s="65"/>
      <c r="G1295" s="65"/>
      <c r="H1295" s="5">
        <v>0</v>
      </c>
      <c r="I1295" s="22" t="e">
        <v>#DIV/0!</v>
      </c>
      <c r="M1295" s="2"/>
    </row>
    <row r="1296" spans="6:13" ht="12.75" hidden="1">
      <c r="F1296" s="65"/>
      <c r="G1296" s="65"/>
      <c r="H1296" s="5">
        <v>0</v>
      </c>
      <c r="I1296" s="22" t="e">
        <v>#DIV/0!</v>
      </c>
      <c r="M1296" s="2"/>
    </row>
    <row r="1297" spans="6:13" ht="12.75" hidden="1">
      <c r="F1297" s="65"/>
      <c r="G1297" s="65"/>
      <c r="M1297" s="2"/>
    </row>
    <row r="1298" spans="6:13" ht="12.75" hidden="1">
      <c r="F1298" s="65"/>
      <c r="G1298" s="65"/>
      <c r="M1298" s="2"/>
    </row>
    <row r="1299" spans="6:13" ht="12.75" hidden="1">
      <c r="F1299" s="65"/>
      <c r="G1299" s="65"/>
      <c r="M1299" s="2"/>
    </row>
    <row r="1300" spans="6:13" ht="12.75" hidden="1">
      <c r="F1300" s="65"/>
      <c r="G1300" s="65"/>
      <c r="M1300" s="2"/>
    </row>
    <row r="1301" spans="6:13" ht="12.75" hidden="1">
      <c r="F1301" s="65"/>
      <c r="G1301" s="65"/>
      <c r="M1301" s="2"/>
    </row>
    <row r="1302" spans="6:13" ht="12.75" hidden="1">
      <c r="F1302" s="65"/>
      <c r="G1302" s="65"/>
      <c r="M1302" s="2"/>
    </row>
    <row r="1303" spans="6:13" ht="12.75" hidden="1">
      <c r="F1303" s="65"/>
      <c r="G1303" s="65"/>
      <c r="M1303" s="2"/>
    </row>
    <row r="1304" spans="6:13" ht="12.75" hidden="1">
      <c r="F1304" s="65"/>
      <c r="G1304" s="65"/>
      <c r="M1304" s="2"/>
    </row>
    <row r="1305" spans="6:13" ht="12.75" hidden="1">
      <c r="F1305" s="65"/>
      <c r="G1305" s="65"/>
      <c r="M1305" s="2"/>
    </row>
    <row r="1306" spans="6:13" ht="12.75" hidden="1">
      <c r="F1306" s="65"/>
      <c r="G1306" s="65"/>
      <c r="M1306" s="2"/>
    </row>
    <row r="1307" spans="6:13" ht="12.75" hidden="1">
      <c r="F1307" s="65"/>
      <c r="G1307" s="65"/>
      <c r="M1307" s="2"/>
    </row>
    <row r="1308" spans="6:13" ht="12.75" hidden="1">
      <c r="F1308" s="65"/>
      <c r="G1308" s="65"/>
      <c r="M1308" s="2"/>
    </row>
    <row r="1309" spans="6:13" ht="12.75" hidden="1">
      <c r="F1309" s="65"/>
      <c r="G1309" s="65"/>
      <c r="M1309" s="2"/>
    </row>
    <row r="1310" spans="6:13" ht="12.75" hidden="1">
      <c r="F1310" s="65"/>
      <c r="G1310" s="65"/>
      <c r="M1310" s="2"/>
    </row>
    <row r="1311" spans="6:13" ht="12.75" hidden="1">
      <c r="F1311" s="65"/>
      <c r="G1311" s="65"/>
      <c r="M1311" s="2"/>
    </row>
    <row r="1312" spans="6:13" ht="12.75" hidden="1">
      <c r="F1312" s="65"/>
      <c r="G1312" s="65"/>
      <c r="M1312" s="2"/>
    </row>
    <row r="1313" spans="6:13" ht="12.75" hidden="1">
      <c r="F1313" s="65"/>
      <c r="G1313" s="65"/>
      <c r="M1313" s="2"/>
    </row>
    <row r="1314" spans="6:13" ht="12.75" hidden="1">
      <c r="F1314" s="65"/>
      <c r="G1314" s="65"/>
      <c r="M1314" s="2"/>
    </row>
    <row r="1315" spans="6:13" ht="12.75" hidden="1">
      <c r="F1315" s="65"/>
      <c r="G1315" s="65"/>
      <c r="M1315" s="2"/>
    </row>
    <row r="1316" spans="6:13" ht="12.75" hidden="1">
      <c r="F1316" s="65"/>
      <c r="G1316" s="65"/>
      <c r="M1316" s="2"/>
    </row>
    <row r="1317" spans="6:13" ht="12.75" hidden="1">
      <c r="F1317" s="65"/>
      <c r="G1317" s="65"/>
      <c r="M1317" s="2"/>
    </row>
    <row r="1318" spans="6:13" ht="12.75" hidden="1">
      <c r="F1318" s="65"/>
      <c r="G1318" s="65"/>
      <c r="M1318" s="2"/>
    </row>
    <row r="1319" spans="6:13" ht="12.75" hidden="1">
      <c r="F1319" s="65"/>
      <c r="G1319" s="65"/>
      <c r="M1319" s="2"/>
    </row>
    <row r="1320" spans="6:13" ht="12.75" hidden="1">
      <c r="F1320" s="65"/>
      <c r="G1320" s="65"/>
      <c r="M1320" s="2"/>
    </row>
    <row r="1321" spans="6:13" ht="12.75" hidden="1">
      <c r="F1321" s="65"/>
      <c r="G1321" s="65"/>
      <c r="M1321" s="2"/>
    </row>
    <row r="1322" spans="6:13" ht="12.75" hidden="1">
      <c r="F1322" s="65"/>
      <c r="G1322" s="65"/>
      <c r="M1322" s="2"/>
    </row>
    <row r="1323" spans="6:13" ht="12.75" hidden="1">
      <c r="F1323" s="65"/>
      <c r="G1323" s="65"/>
      <c r="M1323" s="2"/>
    </row>
    <row r="1324" spans="6:13" ht="12.75" hidden="1">
      <c r="F1324" s="65"/>
      <c r="G1324" s="65"/>
      <c r="M1324" s="2"/>
    </row>
    <row r="1325" spans="6:13" ht="12.75" hidden="1">
      <c r="F1325" s="65"/>
      <c r="G1325" s="65"/>
      <c r="M1325" s="2"/>
    </row>
    <row r="1326" spans="6:13" ht="12.75" hidden="1">
      <c r="F1326" s="65"/>
      <c r="G1326" s="65"/>
      <c r="M1326" s="2"/>
    </row>
    <row r="1327" spans="6:13" ht="12.75" hidden="1">
      <c r="F1327" s="65"/>
      <c r="G1327" s="65"/>
      <c r="M1327" s="2"/>
    </row>
    <row r="1328" spans="6:13" ht="12.75" hidden="1">
      <c r="F1328" s="65"/>
      <c r="G1328" s="65"/>
      <c r="M1328" s="2"/>
    </row>
    <row r="1329" spans="6:13" ht="12.75" hidden="1">
      <c r="F1329" s="65"/>
      <c r="G1329" s="65"/>
      <c r="M1329" s="2"/>
    </row>
    <row r="1330" spans="6:13" ht="12.75" hidden="1">
      <c r="F1330" s="65"/>
      <c r="G1330" s="65"/>
      <c r="M1330" s="2"/>
    </row>
    <row r="1331" spans="6:13" ht="12.75" hidden="1">
      <c r="F1331" s="65"/>
      <c r="G1331" s="65"/>
      <c r="M1331" s="2"/>
    </row>
    <row r="1332" spans="6:13" ht="12.75" hidden="1">
      <c r="F1332" s="65"/>
      <c r="G1332" s="65"/>
      <c r="M1332" s="2"/>
    </row>
    <row r="1333" spans="6:13" ht="12.75" hidden="1">
      <c r="F1333" s="65"/>
      <c r="G1333" s="65"/>
      <c r="M1333" s="2"/>
    </row>
    <row r="1334" spans="6:13" ht="12.75" hidden="1">
      <c r="F1334" s="65"/>
      <c r="G1334" s="65"/>
      <c r="M1334" s="2"/>
    </row>
    <row r="1335" spans="6:13" ht="12.75" hidden="1">
      <c r="F1335" s="65"/>
      <c r="G1335" s="65"/>
      <c r="M1335" s="2"/>
    </row>
    <row r="1336" spans="6:13" ht="12.75" hidden="1">
      <c r="F1336" s="65"/>
      <c r="G1336" s="65"/>
      <c r="M1336" s="2"/>
    </row>
    <row r="1337" spans="6:13" ht="12.75" hidden="1">
      <c r="F1337" s="65"/>
      <c r="G1337" s="65"/>
      <c r="M1337" s="2"/>
    </row>
    <row r="1338" spans="6:13" ht="12.75" hidden="1">
      <c r="F1338" s="65"/>
      <c r="G1338" s="65"/>
      <c r="M1338" s="2"/>
    </row>
    <row r="1339" spans="6:13" ht="12.75" hidden="1">
      <c r="F1339" s="65"/>
      <c r="G1339" s="65"/>
      <c r="M1339" s="2"/>
    </row>
    <row r="1340" spans="6:13" ht="12.75" hidden="1">
      <c r="F1340" s="65"/>
      <c r="G1340" s="65"/>
      <c r="M1340" s="2"/>
    </row>
    <row r="1341" spans="6:13" ht="12.75" hidden="1">
      <c r="F1341" s="65"/>
      <c r="G1341" s="65"/>
      <c r="M1341" s="2"/>
    </row>
    <row r="1342" spans="6:13" ht="12.75" hidden="1">
      <c r="F1342" s="65"/>
      <c r="G1342" s="65"/>
      <c r="M1342" s="2"/>
    </row>
    <row r="1343" spans="6:13" ht="12.75" hidden="1">
      <c r="F1343" s="65"/>
      <c r="G1343" s="65"/>
      <c r="M1343" s="2"/>
    </row>
    <row r="1344" spans="6:13" ht="12.75" hidden="1">
      <c r="F1344" s="65"/>
      <c r="G1344" s="65"/>
      <c r="M1344" s="2"/>
    </row>
    <row r="1345" spans="6:13" ht="12.75" hidden="1">
      <c r="F1345" s="65"/>
      <c r="G1345" s="65"/>
      <c r="M1345" s="2"/>
    </row>
    <row r="1346" spans="6:13" ht="12.75" hidden="1">
      <c r="F1346" s="65"/>
      <c r="G1346" s="65"/>
      <c r="M1346" s="2"/>
    </row>
    <row r="1347" spans="6:13" ht="12.75" hidden="1">
      <c r="F1347" s="65"/>
      <c r="G1347" s="65"/>
      <c r="M1347" s="2"/>
    </row>
    <row r="1348" spans="6:13" ht="12.75" hidden="1">
      <c r="F1348" s="65"/>
      <c r="G1348" s="65"/>
      <c r="M1348" s="2"/>
    </row>
    <row r="1349" spans="6:13" ht="12.75" hidden="1">
      <c r="F1349" s="65"/>
      <c r="G1349" s="65"/>
      <c r="M1349" s="2"/>
    </row>
    <row r="1350" spans="6:13" ht="12.75" hidden="1">
      <c r="F1350" s="65"/>
      <c r="G1350" s="65"/>
      <c r="M1350" s="2"/>
    </row>
    <row r="1351" spans="6:13" ht="12.75" hidden="1">
      <c r="F1351" s="65"/>
      <c r="G1351" s="65"/>
      <c r="M1351" s="2"/>
    </row>
    <row r="1352" spans="6:13" ht="12.75" hidden="1">
      <c r="F1352" s="65"/>
      <c r="G1352" s="65"/>
      <c r="M1352" s="2"/>
    </row>
    <row r="1353" spans="6:13" ht="12.75" hidden="1">
      <c r="F1353" s="65"/>
      <c r="G1353" s="65"/>
      <c r="M1353" s="2"/>
    </row>
    <row r="1354" spans="6:13" ht="12.75" hidden="1">
      <c r="F1354" s="65"/>
      <c r="G1354" s="65"/>
      <c r="M1354" s="2"/>
    </row>
    <row r="1355" spans="6:13" ht="12.75" hidden="1">
      <c r="F1355" s="65"/>
      <c r="G1355" s="65"/>
      <c r="M1355" s="2"/>
    </row>
    <row r="1356" spans="6:13" ht="12.75" hidden="1">
      <c r="F1356" s="65"/>
      <c r="G1356" s="65"/>
      <c r="M1356" s="2"/>
    </row>
    <row r="1357" spans="6:13" ht="12.75" hidden="1">
      <c r="F1357" s="65"/>
      <c r="G1357" s="65"/>
      <c r="M1357" s="2"/>
    </row>
    <row r="1358" spans="6:13" ht="12.75" hidden="1">
      <c r="F1358" s="65"/>
      <c r="G1358" s="65"/>
      <c r="M1358" s="2"/>
    </row>
    <row r="1359" spans="6:13" ht="12.75" hidden="1">
      <c r="F1359" s="65"/>
      <c r="G1359" s="65"/>
      <c r="M1359" s="2"/>
    </row>
    <row r="1360" spans="6:13" ht="12.75" hidden="1">
      <c r="F1360" s="65"/>
      <c r="G1360" s="65"/>
      <c r="M1360" s="2"/>
    </row>
    <row r="1361" spans="6:13" ht="12.75" hidden="1">
      <c r="F1361" s="65"/>
      <c r="G1361" s="65"/>
      <c r="M1361" s="2"/>
    </row>
    <row r="1362" spans="6:13" ht="12.75" hidden="1">
      <c r="F1362" s="65"/>
      <c r="G1362" s="65"/>
      <c r="M1362" s="2"/>
    </row>
    <row r="1363" spans="6:13" ht="12.75" hidden="1">
      <c r="F1363" s="65"/>
      <c r="G1363" s="65"/>
      <c r="M1363" s="2"/>
    </row>
    <row r="1364" spans="6:13" ht="12.75" hidden="1">
      <c r="F1364" s="65"/>
      <c r="G1364" s="65"/>
      <c r="M1364" s="2"/>
    </row>
    <row r="1365" spans="6:13" ht="12.75" hidden="1">
      <c r="F1365" s="65"/>
      <c r="G1365" s="65"/>
      <c r="M1365" s="2"/>
    </row>
    <row r="1366" spans="6:13" ht="12.75">
      <c r="F1366" s="65"/>
      <c r="G1366" s="65"/>
      <c r="M1366" s="2"/>
    </row>
    <row r="1367" spans="1:256" s="320" customFormat="1" ht="12.75">
      <c r="A1367" s="316"/>
      <c r="B1367" s="317">
        <v>-1921309</v>
      </c>
      <c r="C1367" s="316" t="s">
        <v>197</v>
      </c>
      <c r="D1367" s="316" t="s">
        <v>198</v>
      </c>
      <c r="E1367" s="316"/>
      <c r="F1367" s="318"/>
      <c r="G1367" s="318"/>
      <c r="H1367" s="317">
        <v>1921309</v>
      </c>
      <c r="I1367" s="319">
        <v>-3842.618</v>
      </c>
      <c r="K1367" s="321">
        <v>500</v>
      </c>
      <c r="L1367" s="322"/>
      <c r="M1367" s="321">
        <v>500</v>
      </c>
      <c r="N1367" s="322"/>
      <c r="O1367" s="322"/>
      <c r="P1367" s="322"/>
      <c r="Q1367" s="322"/>
      <c r="R1367" s="322"/>
      <c r="S1367" s="322"/>
      <c r="T1367" s="322"/>
      <c r="U1367" s="322"/>
      <c r="V1367" s="322"/>
      <c r="W1367" s="322"/>
      <c r="X1367" s="322"/>
      <c r="Y1367" s="322"/>
      <c r="Z1367" s="322"/>
      <c r="AA1367" s="322"/>
      <c r="AB1367" s="322"/>
      <c r="AC1367" s="322"/>
      <c r="AD1367" s="322"/>
      <c r="AE1367" s="322"/>
      <c r="AF1367" s="322"/>
      <c r="AG1367" s="322"/>
      <c r="AH1367" s="322"/>
      <c r="AI1367" s="322"/>
      <c r="AJ1367" s="322"/>
      <c r="AK1367" s="322"/>
      <c r="AL1367" s="322"/>
      <c r="AM1367" s="322"/>
      <c r="AN1367" s="322"/>
      <c r="AO1367" s="322"/>
      <c r="AP1367" s="322"/>
      <c r="AQ1367" s="322"/>
      <c r="AR1367" s="322"/>
      <c r="AS1367" s="322"/>
      <c r="AT1367" s="322"/>
      <c r="AU1367" s="322"/>
      <c r="AV1367" s="322"/>
      <c r="AW1367" s="322"/>
      <c r="AX1367" s="322"/>
      <c r="AY1367" s="322"/>
      <c r="AZ1367" s="322"/>
      <c r="BA1367" s="322"/>
      <c r="BB1367" s="322"/>
      <c r="BC1367" s="322"/>
      <c r="BD1367" s="322"/>
      <c r="BE1367" s="322"/>
      <c r="BF1367" s="322"/>
      <c r="BG1367" s="322"/>
      <c r="BH1367" s="322"/>
      <c r="BI1367" s="322"/>
      <c r="BJ1367" s="322"/>
      <c r="BK1367" s="322"/>
      <c r="BL1367" s="322"/>
      <c r="BM1367" s="322"/>
      <c r="BN1367" s="322"/>
      <c r="BO1367" s="322"/>
      <c r="BP1367" s="322"/>
      <c r="BQ1367" s="322"/>
      <c r="BR1367" s="322"/>
      <c r="BS1367" s="322"/>
      <c r="BT1367" s="322"/>
      <c r="BU1367" s="322"/>
      <c r="BV1367" s="322"/>
      <c r="BW1367" s="322"/>
      <c r="BX1367" s="322"/>
      <c r="BY1367" s="322"/>
      <c r="BZ1367" s="322"/>
      <c r="CA1367" s="322"/>
      <c r="CB1367" s="322"/>
      <c r="CC1367" s="322"/>
      <c r="CD1367" s="322"/>
      <c r="CE1367" s="322"/>
      <c r="CF1367" s="322"/>
      <c r="CG1367" s="322"/>
      <c r="CH1367" s="322"/>
      <c r="CI1367" s="322"/>
      <c r="CJ1367" s="322"/>
      <c r="CK1367" s="322"/>
      <c r="CL1367" s="322"/>
      <c r="CM1367" s="322"/>
      <c r="CN1367" s="322"/>
      <c r="CO1367" s="322"/>
      <c r="CP1367" s="322"/>
      <c r="CQ1367" s="322"/>
      <c r="CR1367" s="322"/>
      <c r="CS1367" s="322"/>
      <c r="CT1367" s="322"/>
      <c r="CU1367" s="322"/>
      <c r="CV1367" s="322"/>
      <c r="CW1367" s="322"/>
      <c r="CX1367" s="322"/>
      <c r="CY1367" s="322"/>
      <c r="CZ1367" s="322"/>
      <c r="DA1367" s="322"/>
      <c r="DB1367" s="322"/>
      <c r="DC1367" s="322"/>
      <c r="DD1367" s="322"/>
      <c r="DE1367" s="322"/>
      <c r="DF1367" s="322"/>
      <c r="DG1367" s="322"/>
      <c r="DH1367" s="322"/>
      <c r="DI1367" s="322"/>
      <c r="DJ1367" s="322"/>
      <c r="DK1367" s="322"/>
      <c r="DL1367" s="322"/>
      <c r="DM1367" s="322"/>
      <c r="DN1367" s="322"/>
      <c r="DO1367" s="322"/>
      <c r="DP1367" s="322"/>
      <c r="DQ1367" s="322"/>
      <c r="DR1367" s="322"/>
      <c r="DS1367" s="322"/>
      <c r="DT1367" s="322"/>
      <c r="DU1367" s="322"/>
      <c r="DV1367" s="322"/>
      <c r="DW1367" s="322"/>
      <c r="DX1367" s="322"/>
      <c r="DY1367" s="322"/>
      <c r="DZ1367" s="322"/>
      <c r="EA1367" s="322"/>
      <c r="EB1367" s="322"/>
      <c r="EC1367" s="322"/>
      <c r="ED1367" s="322"/>
      <c r="EE1367" s="322"/>
      <c r="EF1367" s="322"/>
      <c r="EG1367" s="322"/>
      <c r="EH1367" s="322"/>
      <c r="EI1367" s="322"/>
      <c r="EJ1367" s="322"/>
      <c r="EK1367" s="322"/>
      <c r="EL1367" s="322"/>
      <c r="EM1367" s="322"/>
      <c r="EN1367" s="322"/>
      <c r="EO1367" s="322"/>
      <c r="EP1367" s="322"/>
      <c r="EQ1367" s="322"/>
      <c r="ER1367" s="322"/>
      <c r="ES1367" s="322"/>
      <c r="ET1367" s="322"/>
      <c r="EU1367" s="322"/>
      <c r="EV1367" s="322"/>
      <c r="EW1367" s="322"/>
      <c r="EX1367" s="322"/>
      <c r="EY1367" s="322"/>
      <c r="EZ1367" s="322"/>
      <c r="FA1367" s="322"/>
      <c r="FB1367" s="322"/>
      <c r="FC1367" s="322"/>
      <c r="FD1367" s="322"/>
      <c r="FE1367" s="322"/>
      <c r="FF1367" s="322"/>
      <c r="FG1367" s="322"/>
      <c r="FH1367" s="322"/>
      <c r="FI1367" s="322"/>
      <c r="FJ1367" s="322"/>
      <c r="FK1367" s="322"/>
      <c r="FL1367" s="322"/>
      <c r="FM1367" s="322"/>
      <c r="FN1367" s="322"/>
      <c r="FO1367" s="322"/>
      <c r="FP1367" s="322"/>
      <c r="FQ1367" s="322"/>
      <c r="FR1367" s="322"/>
      <c r="FS1367" s="322"/>
      <c r="FT1367" s="322"/>
      <c r="FU1367" s="322"/>
      <c r="FV1367" s="322"/>
      <c r="FW1367" s="322"/>
      <c r="FX1367" s="322"/>
      <c r="FY1367" s="322"/>
      <c r="FZ1367" s="322"/>
      <c r="GA1367" s="322"/>
      <c r="GB1367" s="322"/>
      <c r="GC1367" s="322"/>
      <c r="GD1367" s="322"/>
      <c r="GE1367" s="322"/>
      <c r="GF1367" s="322"/>
      <c r="GG1367" s="322"/>
      <c r="GH1367" s="322"/>
      <c r="GI1367" s="322"/>
      <c r="GJ1367" s="322"/>
      <c r="GK1367" s="322"/>
      <c r="GL1367" s="322"/>
      <c r="GM1367" s="322"/>
      <c r="GN1367" s="322"/>
      <c r="GO1367" s="322"/>
      <c r="GP1367" s="322"/>
      <c r="GQ1367" s="322"/>
      <c r="GR1367" s="322"/>
      <c r="GS1367" s="322"/>
      <c r="GT1367" s="322"/>
      <c r="GU1367" s="322"/>
      <c r="GV1367" s="322"/>
      <c r="GW1367" s="322"/>
      <c r="GX1367" s="322"/>
      <c r="GY1367" s="322"/>
      <c r="GZ1367" s="322"/>
      <c r="HA1367" s="322"/>
      <c r="HB1367" s="322"/>
      <c r="HC1367" s="322"/>
      <c r="HD1367" s="322"/>
      <c r="HE1367" s="322"/>
      <c r="HF1367" s="322"/>
      <c r="HG1367" s="322"/>
      <c r="HH1367" s="322"/>
      <c r="HI1367" s="322"/>
      <c r="HJ1367" s="322"/>
      <c r="HK1367" s="322"/>
      <c r="HL1367" s="322"/>
      <c r="HM1367" s="322"/>
      <c r="HN1367" s="322"/>
      <c r="HO1367" s="322"/>
      <c r="HP1367" s="322"/>
      <c r="HQ1367" s="322"/>
      <c r="HR1367" s="322"/>
      <c r="HS1367" s="322"/>
      <c r="HT1367" s="322"/>
      <c r="HU1367" s="322"/>
      <c r="HV1367" s="322"/>
      <c r="HW1367" s="322"/>
      <c r="HX1367" s="322"/>
      <c r="HY1367" s="322"/>
      <c r="HZ1367" s="322"/>
      <c r="IA1367" s="322"/>
      <c r="IB1367" s="322"/>
      <c r="IC1367" s="322"/>
      <c r="ID1367" s="322"/>
      <c r="IE1367" s="322"/>
      <c r="IF1367" s="322"/>
      <c r="IG1367" s="322"/>
      <c r="IH1367" s="322"/>
      <c r="II1367" s="322"/>
      <c r="IJ1367" s="322"/>
      <c r="IK1367" s="322"/>
      <c r="IL1367" s="322"/>
      <c r="IM1367" s="322"/>
      <c r="IN1367" s="322"/>
      <c r="IO1367" s="322"/>
      <c r="IP1367" s="322"/>
      <c r="IQ1367" s="322"/>
      <c r="IR1367" s="322"/>
      <c r="IS1367" s="322"/>
      <c r="IT1367" s="322"/>
      <c r="IU1367" s="322"/>
      <c r="IV1367" s="322"/>
    </row>
    <row r="1368" spans="1:256" s="320" customFormat="1" ht="12.75">
      <c r="A1368" s="316"/>
      <c r="B1368" s="317">
        <v>1216786</v>
      </c>
      <c r="C1368" s="316" t="s">
        <v>197</v>
      </c>
      <c r="D1368" s="316" t="s">
        <v>193</v>
      </c>
      <c r="E1368" s="316"/>
      <c r="F1368" s="318"/>
      <c r="G1368" s="318"/>
      <c r="H1368" s="317">
        <v>704523</v>
      </c>
      <c r="I1368" s="319">
        <v>2433.572</v>
      </c>
      <c r="K1368" s="321">
        <v>500</v>
      </c>
      <c r="L1368" s="322"/>
      <c r="M1368" s="321">
        <v>500</v>
      </c>
      <c r="N1368" s="322"/>
      <c r="O1368" s="322"/>
      <c r="P1368" s="322"/>
      <c r="Q1368" s="322"/>
      <c r="R1368" s="322"/>
      <c r="S1368" s="322"/>
      <c r="T1368" s="322"/>
      <c r="U1368" s="322"/>
      <c r="V1368" s="322"/>
      <c r="W1368" s="322"/>
      <c r="X1368" s="322"/>
      <c r="Y1368" s="322"/>
      <c r="Z1368" s="322"/>
      <c r="AA1368" s="322"/>
      <c r="AB1368" s="322"/>
      <c r="AC1368" s="322"/>
      <c r="AD1368" s="322"/>
      <c r="AE1368" s="322"/>
      <c r="AF1368" s="322"/>
      <c r="AG1368" s="322"/>
      <c r="AH1368" s="322"/>
      <c r="AI1368" s="322"/>
      <c r="AJ1368" s="322"/>
      <c r="AK1368" s="322"/>
      <c r="AL1368" s="322"/>
      <c r="AM1368" s="322"/>
      <c r="AN1368" s="322"/>
      <c r="AO1368" s="322"/>
      <c r="AP1368" s="322"/>
      <c r="AQ1368" s="322"/>
      <c r="AR1368" s="322"/>
      <c r="AS1368" s="322"/>
      <c r="AT1368" s="322"/>
      <c r="AU1368" s="322"/>
      <c r="AV1368" s="322"/>
      <c r="AW1368" s="322"/>
      <c r="AX1368" s="322"/>
      <c r="AY1368" s="322"/>
      <c r="AZ1368" s="322"/>
      <c r="BA1368" s="322"/>
      <c r="BB1368" s="322"/>
      <c r="BC1368" s="322"/>
      <c r="BD1368" s="322"/>
      <c r="BE1368" s="322"/>
      <c r="BF1368" s="322"/>
      <c r="BG1368" s="322"/>
      <c r="BH1368" s="322"/>
      <c r="BI1368" s="322"/>
      <c r="BJ1368" s="322"/>
      <c r="BK1368" s="322"/>
      <c r="BL1368" s="322"/>
      <c r="BM1368" s="322"/>
      <c r="BN1368" s="322"/>
      <c r="BO1368" s="322"/>
      <c r="BP1368" s="322"/>
      <c r="BQ1368" s="322"/>
      <c r="BR1368" s="322"/>
      <c r="BS1368" s="322"/>
      <c r="BT1368" s="322"/>
      <c r="BU1368" s="322"/>
      <c r="BV1368" s="322"/>
      <c r="BW1368" s="322"/>
      <c r="BX1368" s="322"/>
      <c r="BY1368" s="322"/>
      <c r="BZ1368" s="322"/>
      <c r="CA1368" s="322"/>
      <c r="CB1368" s="322"/>
      <c r="CC1368" s="322"/>
      <c r="CD1368" s="322"/>
      <c r="CE1368" s="322"/>
      <c r="CF1368" s="322"/>
      <c r="CG1368" s="322"/>
      <c r="CH1368" s="322"/>
      <c r="CI1368" s="322"/>
      <c r="CJ1368" s="322"/>
      <c r="CK1368" s="322"/>
      <c r="CL1368" s="322"/>
      <c r="CM1368" s="322"/>
      <c r="CN1368" s="322"/>
      <c r="CO1368" s="322"/>
      <c r="CP1368" s="322"/>
      <c r="CQ1368" s="322"/>
      <c r="CR1368" s="322"/>
      <c r="CS1368" s="322"/>
      <c r="CT1368" s="322"/>
      <c r="CU1368" s="322"/>
      <c r="CV1368" s="322"/>
      <c r="CW1368" s="322"/>
      <c r="CX1368" s="322"/>
      <c r="CY1368" s="322"/>
      <c r="CZ1368" s="322"/>
      <c r="DA1368" s="322"/>
      <c r="DB1368" s="322"/>
      <c r="DC1368" s="322"/>
      <c r="DD1368" s="322"/>
      <c r="DE1368" s="322"/>
      <c r="DF1368" s="322"/>
      <c r="DG1368" s="322"/>
      <c r="DH1368" s="322"/>
      <c r="DI1368" s="322"/>
      <c r="DJ1368" s="322"/>
      <c r="DK1368" s="322"/>
      <c r="DL1368" s="322"/>
      <c r="DM1368" s="322"/>
      <c r="DN1368" s="322"/>
      <c r="DO1368" s="322"/>
      <c r="DP1368" s="322"/>
      <c r="DQ1368" s="322"/>
      <c r="DR1368" s="322"/>
      <c r="DS1368" s="322"/>
      <c r="DT1368" s="322"/>
      <c r="DU1368" s="322"/>
      <c r="DV1368" s="322"/>
      <c r="DW1368" s="322"/>
      <c r="DX1368" s="322"/>
      <c r="DY1368" s="322"/>
      <c r="DZ1368" s="322"/>
      <c r="EA1368" s="322"/>
      <c r="EB1368" s="322"/>
      <c r="EC1368" s="322"/>
      <c r="ED1368" s="322"/>
      <c r="EE1368" s="322"/>
      <c r="EF1368" s="322"/>
      <c r="EG1368" s="322"/>
      <c r="EH1368" s="322"/>
      <c r="EI1368" s="322"/>
      <c r="EJ1368" s="322"/>
      <c r="EK1368" s="322"/>
      <c r="EL1368" s="322"/>
      <c r="EM1368" s="322"/>
      <c r="EN1368" s="322"/>
      <c r="EO1368" s="322"/>
      <c r="EP1368" s="322"/>
      <c r="EQ1368" s="322"/>
      <c r="ER1368" s="322"/>
      <c r="ES1368" s="322"/>
      <c r="ET1368" s="322"/>
      <c r="EU1368" s="322"/>
      <c r="EV1368" s="322"/>
      <c r="EW1368" s="322"/>
      <c r="EX1368" s="322"/>
      <c r="EY1368" s="322"/>
      <c r="EZ1368" s="322"/>
      <c r="FA1368" s="322"/>
      <c r="FB1368" s="322"/>
      <c r="FC1368" s="322"/>
      <c r="FD1368" s="322"/>
      <c r="FE1368" s="322"/>
      <c r="FF1368" s="322"/>
      <c r="FG1368" s="322"/>
      <c r="FH1368" s="322"/>
      <c r="FI1368" s="322"/>
      <c r="FJ1368" s="322"/>
      <c r="FK1368" s="322"/>
      <c r="FL1368" s="322"/>
      <c r="FM1368" s="322"/>
      <c r="FN1368" s="322"/>
      <c r="FO1368" s="322"/>
      <c r="FP1368" s="322"/>
      <c r="FQ1368" s="322"/>
      <c r="FR1368" s="322"/>
      <c r="FS1368" s="322"/>
      <c r="FT1368" s="322"/>
      <c r="FU1368" s="322"/>
      <c r="FV1368" s="322"/>
      <c r="FW1368" s="322"/>
      <c r="FX1368" s="322"/>
      <c r="FY1368" s="322"/>
      <c r="FZ1368" s="322"/>
      <c r="GA1368" s="322"/>
      <c r="GB1368" s="322"/>
      <c r="GC1368" s="322"/>
      <c r="GD1368" s="322"/>
      <c r="GE1368" s="322"/>
      <c r="GF1368" s="322"/>
      <c r="GG1368" s="322"/>
      <c r="GH1368" s="322"/>
      <c r="GI1368" s="322"/>
      <c r="GJ1368" s="322"/>
      <c r="GK1368" s="322"/>
      <c r="GL1368" s="322"/>
      <c r="GM1368" s="322"/>
      <c r="GN1368" s="322"/>
      <c r="GO1368" s="322"/>
      <c r="GP1368" s="322"/>
      <c r="GQ1368" s="322"/>
      <c r="GR1368" s="322"/>
      <c r="GS1368" s="322"/>
      <c r="GT1368" s="322"/>
      <c r="GU1368" s="322"/>
      <c r="GV1368" s="322"/>
      <c r="GW1368" s="322"/>
      <c r="GX1368" s="322"/>
      <c r="GY1368" s="322"/>
      <c r="GZ1368" s="322"/>
      <c r="HA1368" s="322"/>
      <c r="HB1368" s="322"/>
      <c r="HC1368" s="322"/>
      <c r="HD1368" s="322"/>
      <c r="HE1368" s="322"/>
      <c r="HF1368" s="322"/>
      <c r="HG1368" s="322"/>
      <c r="HH1368" s="322"/>
      <c r="HI1368" s="322"/>
      <c r="HJ1368" s="322"/>
      <c r="HK1368" s="322"/>
      <c r="HL1368" s="322"/>
      <c r="HM1368" s="322"/>
      <c r="HN1368" s="322"/>
      <c r="HO1368" s="322"/>
      <c r="HP1368" s="322"/>
      <c r="HQ1368" s="322"/>
      <c r="HR1368" s="322"/>
      <c r="HS1368" s="322"/>
      <c r="HT1368" s="322"/>
      <c r="HU1368" s="322"/>
      <c r="HV1368" s="322"/>
      <c r="HW1368" s="322"/>
      <c r="HX1368" s="322"/>
      <c r="HY1368" s="322"/>
      <c r="HZ1368" s="322"/>
      <c r="IA1368" s="322"/>
      <c r="IB1368" s="322"/>
      <c r="IC1368" s="322"/>
      <c r="ID1368" s="322"/>
      <c r="IE1368" s="322"/>
      <c r="IF1368" s="322"/>
      <c r="IG1368" s="322"/>
      <c r="IH1368" s="322"/>
      <c r="II1368" s="322"/>
      <c r="IJ1368" s="322"/>
      <c r="IK1368" s="322"/>
      <c r="IL1368" s="322"/>
      <c r="IM1368" s="322"/>
      <c r="IN1368" s="322"/>
      <c r="IO1368" s="322"/>
      <c r="IP1368" s="322"/>
      <c r="IQ1368" s="322"/>
      <c r="IR1368" s="322"/>
      <c r="IS1368" s="322"/>
      <c r="IT1368" s="322"/>
      <c r="IU1368" s="322"/>
      <c r="IV1368" s="322"/>
    </row>
    <row r="1369" spans="1:256" s="320" customFormat="1" ht="12.75">
      <c r="A1369" s="316"/>
      <c r="B1369" s="317">
        <v>201237</v>
      </c>
      <c r="C1369" s="316" t="s">
        <v>197</v>
      </c>
      <c r="D1369" s="316" t="s">
        <v>182</v>
      </c>
      <c r="E1369" s="316"/>
      <c r="F1369" s="318"/>
      <c r="G1369" s="318"/>
      <c r="H1369" s="317">
        <v>503286</v>
      </c>
      <c r="I1369" s="319">
        <v>406.53939393939396</v>
      </c>
      <c r="K1369" s="321">
        <v>495</v>
      </c>
      <c r="L1369" s="322"/>
      <c r="M1369" s="321">
        <v>495</v>
      </c>
      <c r="N1369" s="322"/>
      <c r="O1369" s="322"/>
      <c r="P1369" s="322"/>
      <c r="Q1369" s="322"/>
      <c r="R1369" s="322"/>
      <c r="S1369" s="322"/>
      <c r="T1369" s="322"/>
      <c r="U1369" s="322"/>
      <c r="V1369" s="322"/>
      <c r="W1369" s="322"/>
      <c r="X1369" s="322"/>
      <c r="Y1369" s="322"/>
      <c r="Z1369" s="322"/>
      <c r="AA1369" s="322"/>
      <c r="AB1369" s="322"/>
      <c r="AC1369" s="322"/>
      <c r="AD1369" s="322"/>
      <c r="AE1369" s="322"/>
      <c r="AF1369" s="322"/>
      <c r="AG1369" s="322"/>
      <c r="AH1369" s="322"/>
      <c r="AI1369" s="322"/>
      <c r="AJ1369" s="322"/>
      <c r="AK1369" s="322"/>
      <c r="AL1369" s="322"/>
      <c r="AM1369" s="322"/>
      <c r="AN1369" s="322"/>
      <c r="AO1369" s="322"/>
      <c r="AP1369" s="322"/>
      <c r="AQ1369" s="322"/>
      <c r="AR1369" s="322"/>
      <c r="AS1369" s="322"/>
      <c r="AT1369" s="322"/>
      <c r="AU1369" s="322"/>
      <c r="AV1369" s="322"/>
      <c r="AW1369" s="322"/>
      <c r="AX1369" s="322"/>
      <c r="AY1369" s="322"/>
      <c r="AZ1369" s="322"/>
      <c r="BA1369" s="322"/>
      <c r="BB1369" s="322"/>
      <c r="BC1369" s="322"/>
      <c r="BD1369" s="322"/>
      <c r="BE1369" s="322"/>
      <c r="BF1369" s="322"/>
      <c r="BG1369" s="322"/>
      <c r="BH1369" s="322"/>
      <c r="BI1369" s="322"/>
      <c r="BJ1369" s="322"/>
      <c r="BK1369" s="322"/>
      <c r="BL1369" s="322"/>
      <c r="BM1369" s="322"/>
      <c r="BN1369" s="322"/>
      <c r="BO1369" s="322"/>
      <c r="BP1369" s="322"/>
      <c r="BQ1369" s="322"/>
      <c r="BR1369" s="322"/>
      <c r="BS1369" s="322"/>
      <c r="BT1369" s="322"/>
      <c r="BU1369" s="322"/>
      <c r="BV1369" s="322"/>
      <c r="BW1369" s="322"/>
      <c r="BX1369" s="322"/>
      <c r="BY1369" s="322"/>
      <c r="BZ1369" s="322"/>
      <c r="CA1369" s="322"/>
      <c r="CB1369" s="322"/>
      <c r="CC1369" s="322"/>
      <c r="CD1369" s="322"/>
      <c r="CE1369" s="322"/>
      <c r="CF1369" s="322"/>
      <c r="CG1369" s="322"/>
      <c r="CH1369" s="322"/>
      <c r="CI1369" s="322"/>
      <c r="CJ1369" s="322"/>
      <c r="CK1369" s="322"/>
      <c r="CL1369" s="322"/>
      <c r="CM1369" s="322"/>
      <c r="CN1369" s="322"/>
      <c r="CO1369" s="322"/>
      <c r="CP1369" s="322"/>
      <c r="CQ1369" s="322"/>
      <c r="CR1369" s="322"/>
      <c r="CS1369" s="322"/>
      <c r="CT1369" s="322"/>
      <c r="CU1369" s="322"/>
      <c r="CV1369" s="322"/>
      <c r="CW1369" s="322"/>
      <c r="CX1369" s="322"/>
      <c r="CY1369" s="322"/>
      <c r="CZ1369" s="322"/>
      <c r="DA1369" s="322"/>
      <c r="DB1369" s="322"/>
      <c r="DC1369" s="322"/>
      <c r="DD1369" s="322"/>
      <c r="DE1369" s="322"/>
      <c r="DF1369" s="322"/>
      <c r="DG1369" s="322"/>
      <c r="DH1369" s="322"/>
      <c r="DI1369" s="322"/>
      <c r="DJ1369" s="322"/>
      <c r="DK1369" s="322"/>
      <c r="DL1369" s="322"/>
      <c r="DM1369" s="322"/>
      <c r="DN1369" s="322"/>
      <c r="DO1369" s="322"/>
      <c r="DP1369" s="322"/>
      <c r="DQ1369" s="322"/>
      <c r="DR1369" s="322"/>
      <c r="DS1369" s="322"/>
      <c r="DT1369" s="322"/>
      <c r="DU1369" s="322"/>
      <c r="DV1369" s="322"/>
      <c r="DW1369" s="322"/>
      <c r="DX1369" s="322"/>
      <c r="DY1369" s="322"/>
      <c r="DZ1369" s="322"/>
      <c r="EA1369" s="322"/>
      <c r="EB1369" s="322"/>
      <c r="EC1369" s="322"/>
      <c r="ED1369" s="322"/>
      <c r="EE1369" s="322"/>
      <c r="EF1369" s="322"/>
      <c r="EG1369" s="322"/>
      <c r="EH1369" s="322"/>
      <c r="EI1369" s="322"/>
      <c r="EJ1369" s="322"/>
      <c r="EK1369" s="322"/>
      <c r="EL1369" s="322"/>
      <c r="EM1369" s="322"/>
      <c r="EN1369" s="322"/>
      <c r="EO1369" s="322"/>
      <c r="EP1369" s="322"/>
      <c r="EQ1369" s="322"/>
      <c r="ER1369" s="322"/>
      <c r="ES1369" s="322"/>
      <c r="ET1369" s="322"/>
      <c r="EU1369" s="322"/>
      <c r="EV1369" s="322"/>
      <c r="EW1369" s="322"/>
      <c r="EX1369" s="322"/>
      <c r="EY1369" s="322"/>
      <c r="EZ1369" s="322"/>
      <c r="FA1369" s="322"/>
      <c r="FB1369" s="322"/>
      <c r="FC1369" s="322"/>
      <c r="FD1369" s="322"/>
      <c r="FE1369" s="322"/>
      <c r="FF1369" s="322"/>
      <c r="FG1369" s="322"/>
      <c r="FH1369" s="322"/>
      <c r="FI1369" s="322"/>
      <c r="FJ1369" s="322"/>
      <c r="FK1369" s="322"/>
      <c r="FL1369" s="322"/>
      <c r="FM1369" s="322"/>
      <c r="FN1369" s="322"/>
      <c r="FO1369" s="322"/>
      <c r="FP1369" s="322"/>
      <c r="FQ1369" s="322"/>
      <c r="FR1369" s="322"/>
      <c r="FS1369" s="322"/>
      <c r="FT1369" s="322"/>
      <c r="FU1369" s="322"/>
      <c r="FV1369" s="322"/>
      <c r="FW1369" s="322"/>
      <c r="FX1369" s="322"/>
      <c r="FY1369" s="322"/>
      <c r="FZ1369" s="322"/>
      <c r="GA1369" s="322"/>
      <c r="GB1369" s="322"/>
      <c r="GC1369" s="322"/>
      <c r="GD1369" s="322"/>
      <c r="GE1369" s="322"/>
      <c r="GF1369" s="322"/>
      <c r="GG1369" s="322"/>
      <c r="GH1369" s="322"/>
      <c r="GI1369" s="322"/>
      <c r="GJ1369" s="322"/>
      <c r="GK1369" s="322"/>
      <c r="GL1369" s="322"/>
      <c r="GM1369" s="322"/>
      <c r="GN1369" s="322"/>
      <c r="GO1369" s="322"/>
      <c r="GP1369" s="322"/>
      <c r="GQ1369" s="322"/>
      <c r="GR1369" s="322"/>
      <c r="GS1369" s="322"/>
      <c r="GT1369" s="322"/>
      <c r="GU1369" s="322"/>
      <c r="GV1369" s="322"/>
      <c r="GW1369" s="322"/>
      <c r="GX1369" s="322"/>
      <c r="GY1369" s="322"/>
      <c r="GZ1369" s="322"/>
      <c r="HA1369" s="322"/>
      <c r="HB1369" s="322"/>
      <c r="HC1369" s="322"/>
      <c r="HD1369" s="322"/>
      <c r="HE1369" s="322"/>
      <c r="HF1369" s="322"/>
      <c r="HG1369" s="322"/>
      <c r="HH1369" s="322"/>
      <c r="HI1369" s="322"/>
      <c r="HJ1369" s="322"/>
      <c r="HK1369" s="322"/>
      <c r="HL1369" s="322"/>
      <c r="HM1369" s="322"/>
      <c r="HN1369" s="322"/>
      <c r="HO1369" s="322"/>
      <c r="HP1369" s="322"/>
      <c r="HQ1369" s="322"/>
      <c r="HR1369" s="322"/>
      <c r="HS1369" s="322"/>
      <c r="HT1369" s="322"/>
      <c r="HU1369" s="322"/>
      <c r="HV1369" s="322"/>
      <c r="HW1369" s="322"/>
      <c r="HX1369" s="322"/>
      <c r="HY1369" s="322"/>
      <c r="HZ1369" s="322"/>
      <c r="IA1369" s="322"/>
      <c r="IB1369" s="322"/>
      <c r="IC1369" s="322"/>
      <c r="ID1369" s="322"/>
      <c r="IE1369" s="322"/>
      <c r="IF1369" s="322"/>
      <c r="IG1369" s="322"/>
      <c r="IH1369" s="322"/>
      <c r="II1369" s="322"/>
      <c r="IJ1369" s="322"/>
      <c r="IK1369" s="322"/>
      <c r="IL1369" s="322"/>
      <c r="IM1369" s="322"/>
      <c r="IN1369" s="322"/>
      <c r="IO1369" s="322"/>
      <c r="IP1369" s="322"/>
      <c r="IQ1369" s="322"/>
      <c r="IR1369" s="322"/>
      <c r="IS1369" s="322"/>
      <c r="IT1369" s="322"/>
      <c r="IU1369" s="322"/>
      <c r="IV1369" s="322"/>
    </row>
    <row r="1370" spans="1:256" s="320" customFormat="1" ht="12.75">
      <c r="A1370" s="316"/>
      <c r="B1370" s="317">
        <v>537531</v>
      </c>
      <c r="C1370" s="316" t="s">
        <v>197</v>
      </c>
      <c r="D1370" s="316" t="s">
        <v>183</v>
      </c>
      <c r="E1370" s="316"/>
      <c r="F1370" s="318"/>
      <c r="G1370" s="318"/>
      <c r="H1370" s="317">
        <v>-34245</v>
      </c>
      <c r="I1370" s="319">
        <v>1085.9212121212122</v>
      </c>
      <c r="K1370" s="321">
        <v>495</v>
      </c>
      <c r="L1370" s="322"/>
      <c r="M1370" s="321">
        <v>495</v>
      </c>
      <c r="N1370" s="322"/>
      <c r="O1370" s="322"/>
      <c r="P1370" s="322"/>
      <c r="Q1370" s="322"/>
      <c r="R1370" s="322"/>
      <c r="S1370" s="322"/>
      <c r="T1370" s="322"/>
      <c r="U1370" s="322"/>
      <c r="V1370" s="322"/>
      <c r="W1370" s="322"/>
      <c r="X1370" s="322"/>
      <c r="Y1370" s="322"/>
      <c r="Z1370" s="322"/>
      <c r="AA1370" s="322"/>
      <c r="AB1370" s="322"/>
      <c r="AC1370" s="322"/>
      <c r="AD1370" s="322"/>
      <c r="AE1370" s="322"/>
      <c r="AF1370" s="322"/>
      <c r="AG1370" s="322"/>
      <c r="AH1370" s="322"/>
      <c r="AI1370" s="322"/>
      <c r="AJ1370" s="322"/>
      <c r="AK1370" s="322"/>
      <c r="AL1370" s="322"/>
      <c r="AM1370" s="322"/>
      <c r="AN1370" s="322"/>
      <c r="AO1370" s="322"/>
      <c r="AP1370" s="322"/>
      <c r="AQ1370" s="322"/>
      <c r="AR1370" s="322"/>
      <c r="AS1370" s="322"/>
      <c r="AT1370" s="322"/>
      <c r="AU1370" s="322"/>
      <c r="AV1370" s="322"/>
      <c r="AW1370" s="322"/>
      <c r="AX1370" s="322"/>
      <c r="AY1370" s="322"/>
      <c r="AZ1370" s="322"/>
      <c r="BA1370" s="322"/>
      <c r="BB1370" s="322"/>
      <c r="BC1370" s="322"/>
      <c r="BD1370" s="322"/>
      <c r="BE1370" s="322"/>
      <c r="BF1370" s="322"/>
      <c r="BG1370" s="322"/>
      <c r="BH1370" s="322"/>
      <c r="BI1370" s="322"/>
      <c r="BJ1370" s="322"/>
      <c r="BK1370" s="322"/>
      <c r="BL1370" s="322"/>
      <c r="BM1370" s="322"/>
      <c r="BN1370" s="322"/>
      <c r="BO1370" s="322"/>
      <c r="BP1370" s="322"/>
      <c r="BQ1370" s="322"/>
      <c r="BR1370" s="322"/>
      <c r="BS1370" s="322"/>
      <c r="BT1370" s="322"/>
      <c r="BU1370" s="322"/>
      <c r="BV1370" s="322"/>
      <c r="BW1370" s="322"/>
      <c r="BX1370" s="322"/>
      <c r="BY1370" s="322"/>
      <c r="BZ1370" s="322"/>
      <c r="CA1370" s="322"/>
      <c r="CB1370" s="322"/>
      <c r="CC1370" s="322"/>
      <c r="CD1370" s="322"/>
      <c r="CE1370" s="322"/>
      <c r="CF1370" s="322"/>
      <c r="CG1370" s="322"/>
      <c r="CH1370" s="322"/>
      <c r="CI1370" s="322"/>
      <c r="CJ1370" s="322"/>
      <c r="CK1370" s="322"/>
      <c r="CL1370" s="322"/>
      <c r="CM1370" s="322"/>
      <c r="CN1370" s="322"/>
      <c r="CO1370" s="322"/>
      <c r="CP1370" s="322"/>
      <c r="CQ1370" s="322"/>
      <c r="CR1370" s="322"/>
      <c r="CS1370" s="322"/>
      <c r="CT1370" s="322"/>
      <c r="CU1370" s="322"/>
      <c r="CV1370" s="322"/>
      <c r="CW1370" s="322"/>
      <c r="CX1370" s="322"/>
      <c r="CY1370" s="322"/>
      <c r="CZ1370" s="322"/>
      <c r="DA1370" s="322"/>
      <c r="DB1370" s="322"/>
      <c r="DC1370" s="322"/>
      <c r="DD1370" s="322"/>
      <c r="DE1370" s="322"/>
      <c r="DF1370" s="322"/>
      <c r="DG1370" s="322"/>
      <c r="DH1370" s="322"/>
      <c r="DI1370" s="322"/>
      <c r="DJ1370" s="322"/>
      <c r="DK1370" s="322"/>
      <c r="DL1370" s="322"/>
      <c r="DM1370" s="322"/>
      <c r="DN1370" s="322"/>
      <c r="DO1370" s="322"/>
      <c r="DP1370" s="322"/>
      <c r="DQ1370" s="322"/>
      <c r="DR1370" s="322"/>
      <c r="DS1370" s="322"/>
      <c r="DT1370" s="322"/>
      <c r="DU1370" s="322"/>
      <c r="DV1370" s="322"/>
      <c r="DW1370" s="322"/>
      <c r="DX1370" s="322"/>
      <c r="DY1370" s="322"/>
      <c r="DZ1370" s="322"/>
      <c r="EA1370" s="322"/>
      <c r="EB1370" s="322"/>
      <c r="EC1370" s="322"/>
      <c r="ED1370" s="322"/>
      <c r="EE1370" s="322"/>
      <c r="EF1370" s="322"/>
      <c r="EG1370" s="322"/>
      <c r="EH1370" s="322"/>
      <c r="EI1370" s="322"/>
      <c r="EJ1370" s="322"/>
      <c r="EK1370" s="322"/>
      <c r="EL1370" s="322"/>
      <c r="EM1370" s="322"/>
      <c r="EN1370" s="322"/>
      <c r="EO1370" s="322"/>
      <c r="EP1370" s="322"/>
      <c r="EQ1370" s="322"/>
      <c r="ER1370" s="322"/>
      <c r="ES1370" s="322"/>
      <c r="ET1370" s="322"/>
      <c r="EU1370" s="322"/>
      <c r="EV1370" s="322"/>
      <c r="EW1370" s="322"/>
      <c r="EX1370" s="322"/>
      <c r="EY1370" s="322"/>
      <c r="EZ1370" s="322"/>
      <c r="FA1370" s="322"/>
      <c r="FB1370" s="322"/>
      <c r="FC1370" s="322"/>
      <c r="FD1370" s="322"/>
      <c r="FE1370" s="322"/>
      <c r="FF1370" s="322"/>
      <c r="FG1370" s="322"/>
      <c r="FH1370" s="322"/>
      <c r="FI1370" s="322"/>
      <c r="FJ1370" s="322"/>
      <c r="FK1370" s="322"/>
      <c r="FL1370" s="322"/>
      <c r="FM1370" s="322"/>
      <c r="FN1370" s="322"/>
      <c r="FO1370" s="322"/>
      <c r="FP1370" s="322"/>
      <c r="FQ1370" s="322"/>
      <c r="FR1370" s="322"/>
      <c r="FS1370" s="322"/>
      <c r="FT1370" s="322"/>
      <c r="FU1370" s="322"/>
      <c r="FV1370" s="322"/>
      <c r="FW1370" s="322"/>
      <c r="FX1370" s="322"/>
      <c r="FY1370" s="322"/>
      <c r="FZ1370" s="322"/>
      <c r="GA1370" s="322"/>
      <c r="GB1370" s="322"/>
      <c r="GC1370" s="322"/>
      <c r="GD1370" s="322"/>
      <c r="GE1370" s="322"/>
      <c r="GF1370" s="322"/>
      <c r="GG1370" s="322"/>
      <c r="GH1370" s="322"/>
      <c r="GI1370" s="322"/>
      <c r="GJ1370" s="322"/>
      <c r="GK1370" s="322"/>
      <c r="GL1370" s="322"/>
      <c r="GM1370" s="322"/>
      <c r="GN1370" s="322"/>
      <c r="GO1370" s="322"/>
      <c r="GP1370" s="322"/>
      <c r="GQ1370" s="322"/>
      <c r="GR1370" s="322"/>
      <c r="GS1370" s="322"/>
      <c r="GT1370" s="322"/>
      <c r="GU1370" s="322"/>
      <c r="GV1370" s="322"/>
      <c r="GW1370" s="322"/>
      <c r="GX1370" s="322"/>
      <c r="GY1370" s="322"/>
      <c r="GZ1370" s="322"/>
      <c r="HA1370" s="322"/>
      <c r="HB1370" s="322"/>
      <c r="HC1370" s="322"/>
      <c r="HD1370" s="322"/>
      <c r="HE1370" s="322"/>
      <c r="HF1370" s="322"/>
      <c r="HG1370" s="322"/>
      <c r="HH1370" s="322"/>
      <c r="HI1370" s="322"/>
      <c r="HJ1370" s="322"/>
      <c r="HK1370" s="322"/>
      <c r="HL1370" s="322"/>
      <c r="HM1370" s="322"/>
      <c r="HN1370" s="322"/>
      <c r="HO1370" s="322"/>
      <c r="HP1370" s="322"/>
      <c r="HQ1370" s="322"/>
      <c r="HR1370" s="322"/>
      <c r="HS1370" s="322"/>
      <c r="HT1370" s="322"/>
      <c r="HU1370" s="322"/>
      <c r="HV1370" s="322"/>
      <c r="HW1370" s="322"/>
      <c r="HX1370" s="322"/>
      <c r="HY1370" s="322"/>
      <c r="HZ1370" s="322"/>
      <c r="IA1370" s="322"/>
      <c r="IB1370" s="322"/>
      <c r="IC1370" s="322"/>
      <c r="ID1370" s="322"/>
      <c r="IE1370" s="322"/>
      <c r="IF1370" s="322"/>
      <c r="IG1370" s="322"/>
      <c r="IH1370" s="322"/>
      <c r="II1370" s="322"/>
      <c r="IJ1370" s="322"/>
      <c r="IK1370" s="322"/>
      <c r="IL1370" s="322"/>
      <c r="IM1370" s="322"/>
      <c r="IN1370" s="322"/>
      <c r="IO1370" s="322"/>
      <c r="IP1370" s="322"/>
      <c r="IQ1370" s="322"/>
      <c r="IR1370" s="322"/>
      <c r="IS1370" s="322"/>
      <c r="IT1370" s="322"/>
      <c r="IU1370" s="322"/>
      <c r="IV1370" s="322"/>
    </row>
    <row r="1371" spans="1:256" s="320" customFormat="1" ht="12.75">
      <c r="A1371" s="316"/>
      <c r="B1371" s="317">
        <v>105500</v>
      </c>
      <c r="C1371" s="316" t="s">
        <v>197</v>
      </c>
      <c r="D1371" s="316" t="s">
        <v>184</v>
      </c>
      <c r="E1371" s="316"/>
      <c r="F1371" s="318"/>
      <c r="G1371" s="318"/>
      <c r="H1371" s="317">
        <v>-139745</v>
      </c>
      <c r="I1371" s="319">
        <v>211</v>
      </c>
      <c r="K1371" s="321">
        <v>500</v>
      </c>
      <c r="L1371" s="322"/>
      <c r="M1371" s="321">
        <v>500</v>
      </c>
      <c r="N1371" s="322"/>
      <c r="O1371" s="322"/>
      <c r="P1371" s="322"/>
      <c r="Q1371" s="322"/>
      <c r="R1371" s="322"/>
      <c r="S1371" s="322"/>
      <c r="T1371" s="322"/>
      <c r="U1371" s="322"/>
      <c r="V1371" s="322"/>
      <c r="W1371" s="322"/>
      <c r="X1371" s="322"/>
      <c r="Y1371" s="322"/>
      <c r="Z1371" s="322"/>
      <c r="AA1371" s="322"/>
      <c r="AB1371" s="322"/>
      <c r="AC1371" s="322"/>
      <c r="AD1371" s="322"/>
      <c r="AE1371" s="322"/>
      <c r="AF1371" s="322"/>
      <c r="AG1371" s="322"/>
      <c r="AH1371" s="322"/>
      <c r="AI1371" s="322"/>
      <c r="AJ1371" s="322"/>
      <c r="AK1371" s="322"/>
      <c r="AL1371" s="322"/>
      <c r="AM1371" s="322"/>
      <c r="AN1371" s="322"/>
      <c r="AO1371" s="322"/>
      <c r="AP1371" s="322"/>
      <c r="AQ1371" s="322"/>
      <c r="AR1371" s="322"/>
      <c r="AS1371" s="322"/>
      <c r="AT1371" s="322"/>
      <c r="AU1371" s="322"/>
      <c r="AV1371" s="322"/>
      <c r="AW1371" s="322"/>
      <c r="AX1371" s="322"/>
      <c r="AY1371" s="322"/>
      <c r="AZ1371" s="322"/>
      <c r="BA1371" s="322"/>
      <c r="BB1371" s="322"/>
      <c r="BC1371" s="322"/>
      <c r="BD1371" s="322"/>
      <c r="BE1371" s="322"/>
      <c r="BF1371" s="322"/>
      <c r="BG1371" s="322"/>
      <c r="BH1371" s="322"/>
      <c r="BI1371" s="322"/>
      <c r="BJ1371" s="322"/>
      <c r="BK1371" s="322"/>
      <c r="BL1371" s="322"/>
      <c r="BM1371" s="322"/>
      <c r="BN1371" s="322"/>
      <c r="BO1371" s="322"/>
      <c r="BP1371" s="322"/>
      <c r="BQ1371" s="322"/>
      <c r="BR1371" s="322"/>
      <c r="BS1371" s="322"/>
      <c r="BT1371" s="322"/>
      <c r="BU1371" s="322"/>
      <c r="BV1371" s="322"/>
      <c r="BW1371" s="322"/>
      <c r="BX1371" s="322"/>
      <c r="BY1371" s="322"/>
      <c r="BZ1371" s="322"/>
      <c r="CA1371" s="322"/>
      <c r="CB1371" s="322"/>
      <c r="CC1371" s="322"/>
      <c r="CD1371" s="322"/>
      <c r="CE1371" s="322"/>
      <c r="CF1371" s="322"/>
      <c r="CG1371" s="322"/>
      <c r="CH1371" s="322"/>
      <c r="CI1371" s="322"/>
      <c r="CJ1371" s="322"/>
      <c r="CK1371" s="322"/>
      <c r="CL1371" s="322"/>
      <c r="CM1371" s="322"/>
      <c r="CN1371" s="322"/>
      <c r="CO1371" s="322"/>
      <c r="CP1371" s="322"/>
      <c r="CQ1371" s="322"/>
      <c r="CR1371" s="322"/>
      <c r="CS1371" s="322"/>
      <c r="CT1371" s="322"/>
      <c r="CU1371" s="322"/>
      <c r="CV1371" s="322"/>
      <c r="CW1371" s="322"/>
      <c r="CX1371" s="322"/>
      <c r="CY1371" s="322"/>
      <c r="CZ1371" s="322"/>
      <c r="DA1371" s="322"/>
      <c r="DB1371" s="322"/>
      <c r="DC1371" s="322"/>
      <c r="DD1371" s="322"/>
      <c r="DE1371" s="322"/>
      <c r="DF1371" s="322"/>
      <c r="DG1371" s="322"/>
      <c r="DH1371" s="322"/>
      <c r="DI1371" s="322"/>
      <c r="DJ1371" s="322"/>
      <c r="DK1371" s="322"/>
      <c r="DL1371" s="322"/>
      <c r="DM1371" s="322"/>
      <c r="DN1371" s="322"/>
      <c r="DO1371" s="322"/>
      <c r="DP1371" s="322"/>
      <c r="DQ1371" s="322"/>
      <c r="DR1371" s="322"/>
      <c r="DS1371" s="322"/>
      <c r="DT1371" s="322"/>
      <c r="DU1371" s="322"/>
      <c r="DV1371" s="322"/>
      <c r="DW1371" s="322"/>
      <c r="DX1371" s="322"/>
      <c r="DY1371" s="322"/>
      <c r="DZ1371" s="322"/>
      <c r="EA1371" s="322"/>
      <c r="EB1371" s="322"/>
      <c r="EC1371" s="322"/>
      <c r="ED1371" s="322"/>
      <c r="EE1371" s="322"/>
      <c r="EF1371" s="322"/>
      <c r="EG1371" s="322"/>
      <c r="EH1371" s="322"/>
      <c r="EI1371" s="322"/>
      <c r="EJ1371" s="322"/>
      <c r="EK1371" s="322"/>
      <c r="EL1371" s="322"/>
      <c r="EM1371" s="322"/>
      <c r="EN1371" s="322"/>
      <c r="EO1371" s="322"/>
      <c r="EP1371" s="322"/>
      <c r="EQ1371" s="322"/>
      <c r="ER1371" s="322"/>
      <c r="ES1371" s="322"/>
      <c r="ET1371" s="322"/>
      <c r="EU1371" s="322"/>
      <c r="EV1371" s="322"/>
      <c r="EW1371" s="322"/>
      <c r="EX1371" s="322"/>
      <c r="EY1371" s="322"/>
      <c r="EZ1371" s="322"/>
      <c r="FA1371" s="322"/>
      <c r="FB1371" s="322"/>
      <c r="FC1371" s="322"/>
      <c r="FD1371" s="322"/>
      <c r="FE1371" s="322"/>
      <c r="FF1371" s="322"/>
      <c r="FG1371" s="322"/>
      <c r="FH1371" s="322"/>
      <c r="FI1371" s="322"/>
      <c r="FJ1371" s="322"/>
      <c r="FK1371" s="322"/>
      <c r="FL1371" s="322"/>
      <c r="FM1371" s="322"/>
      <c r="FN1371" s="322"/>
      <c r="FO1371" s="322"/>
      <c r="FP1371" s="322"/>
      <c r="FQ1371" s="322"/>
      <c r="FR1371" s="322"/>
      <c r="FS1371" s="322"/>
      <c r="FT1371" s="322"/>
      <c r="FU1371" s="322"/>
      <c r="FV1371" s="322"/>
      <c r="FW1371" s="322"/>
      <c r="FX1371" s="322"/>
      <c r="FY1371" s="322"/>
      <c r="FZ1371" s="322"/>
      <c r="GA1371" s="322"/>
      <c r="GB1371" s="322"/>
      <c r="GC1371" s="322"/>
      <c r="GD1371" s="322"/>
      <c r="GE1371" s="322"/>
      <c r="GF1371" s="322"/>
      <c r="GG1371" s="322"/>
      <c r="GH1371" s="322"/>
      <c r="GI1371" s="322"/>
      <c r="GJ1371" s="322"/>
      <c r="GK1371" s="322"/>
      <c r="GL1371" s="322"/>
      <c r="GM1371" s="322"/>
      <c r="GN1371" s="322"/>
      <c r="GO1371" s="322"/>
      <c r="GP1371" s="322"/>
      <c r="GQ1371" s="322"/>
      <c r="GR1371" s="322"/>
      <c r="GS1371" s="322"/>
      <c r="GT1371" s="322"/>
      <c r="GU1371" s="322"/>
      <c r="GV1371" s="322"/>
      <c r="GW1371" s="322"/>
      <c r="GX1371" s="322"/>
      <c r="GY1371" s="322"/>
      <c r="GZ1371" s="322"/>
      <c r="HA1371" s="322"/>
      <c r="HB1371" s="322"/>
      <c r="HC1371" s="322"/>
      <c r="HD1371" s="322"/>
      <c r="HE1371" s="322"/>
      <c r="HF1371" s="322"/>
      <c r="HG1371" s="322"/>
      <c r="HH1371" s="322"/>
      <c r="HI1371" s="322"/>
      <c r="HJ1371" s="322"/>
      <c r="HK1371" s="322"/>
      <c r="HL1371" s="322"/>
      <c r="HM1371" s="322"/>
      <c r="HN1371" s="322"/>
      <c r="HO1371" s="322"/>
      <c r="HP1371" s="322"/>
      <c r="HQ1371" s="322"/>
      <c r="HR1371" s="322"/>
      <c r="HS1371" s="322"/>
      <c r="HT1371" s="322"/>
      <c r="HU1371" s="322"/>
      <c r="HV1371" s="322"/>
      <c r="HW1371" s="322"/>
      <c r="HX1371" s="322"/>
      <c r="HY1371" s="322"/>
      <c r="HZ1371" s="322"/>
      <c r="IA1371" s="322"/>
      <c r="IB1371" s="322"/>
      <c r="IC1371" s="322"/>
      <c r="ID1371" s="322"/>
      <c r="IE1371" s="322"/>
      <c r="IF1371" s="322"/>
      <c r="IG1371" s="322"/>
      <c r="IH1371" s="322"/>
      <c r="II1371" s="322"/>
      <c r="IJ1371" s="322"/>
      <c r="IK1371" s="322"/>
      <c r="IL1371" s="322"/>
      <c r="IM1371" s="322"/>
      <c r="IN1371" s="322"/>
      <c r="IO1371" s="322"/>
      <c r="IP1371" s="322"/>
      <c r="IQ1371" s="322"/>
      <c r="IR1371" s="322"/>
      <c r="IS1371" s="322"/>
      <c r="IT1371" s="322"/>
      <c r="IU1371" s="322"/>
      <c r="IV1371" s="322"/>
    </row>
    <row r="1372" spans="1:256" s="320" customFormat="1" ht="12.75">
      <c r="A1372" s="316"/>
      <c r="B1372" s="317">
        <v>0</v>
      </c>
      <c r="C1372" s="316" t="s">
        <v>197</v>
      </c>
      <c r="D1372" s="316" t="s">
        <v>185</v>
      </c>
      <c r="E1372" s="316"/>
      <c r="F1372" s="318"/>
      <c r="G1372" s="318"/>
      <c r="H1372" s="317">
        <v>-34245</v>
      </c>
      <c r="I1372" s="319">
        <v>0</v>
      </c>
      <c r="K1372" s="321">
        <v>525</v>
      </c>
      <c r="L1372" s="322"/>
      <c r="M1372" s="321">
        <v>525</v>
      </c>
      <c r="N1372" s="322"/>
      <c r="O1372" s="322"/>
      <c r="P1372" s="322"/>
      <c r="Q1372" s="322"/>
      <c r="R1372" s="322"/>
      <c r="S1372" s="322"/>
      <c r="T1372" s="322"/>
      <c r="U1372" s="322"/>
      <c r="V1372" s="322"/>
      <c r="W1372" s="322"/>
      <c r="X1372" s="322"/>
      <c r="Y1372" s="322"/>
      <c r="Z1372" s="322"/>
      <c r="AA1372" s="322"/>
      <c r="AB1372" s="322"/>
      <c r="AC1372" s="322"/>
      <c r="AD1372" s="322"/>
      <c r="AE1372" s="322"/>
      <c r="AF1372" s="322"/>
      <c r="AG1372" s="322"/>
      <c r="AH1372" s="322"/>
      <c r="AI1372" s="322"/>
      <c r="AJ1372" s="322"/>
      <c r="AK1372" s="322"/>
      <c r="AL1372" s="322"/>
      <c r="AM1372" s="322"/>
      <c r="AN1372" s="322"/>
      <c r="AO1372" s="322"/>
      <c r="AP1372" s="322"/>
      <c r="AQ1372" s="322"/>
      <c r="AR1372" s="322"/>
      <c r="AS1372" s="322"/>
      <c r="AT1372" s="322"/>
      <c r="AU1372" s="322"/>
      <c r="AV1372" s="322"/>
      <c r="AW1372" s="322"/>
      <c r="AX1372" s="322"/>
      <c r="AY1372" s="322"/>
      <c r="AZ1372" s="322"/>
      <c r="BA1372" s="322"/>
      <c r="BB1372" s="322"/>
      <c r="BC1372" s="322"/>
      <c r="BD1372" s="322"/>
      <c r="BE1372" s="322"/>
      <c r="BF1372" s="322"/>
      <c r="BG1372" s="322"/>
      <c r="BH1372" s="322"/>
      <c r="BI1372" s="322"/>
      <c r="BJ1372" s="322"/>
      <c r="BK1372" s="322"/>
      <c r="BL1372" s="322"/>
      <c r="BM1372" s="322"/>
      <c r="BN1372" s="322"/>
      <c r="BO1372" s="322"/>
      <c r="BP1372" s="322"/>
      <c r="BQ1372" s="322"/>
      <c r="BR1372" s="322"/>
      <c r="BS1372" s="322"/>
      <c r="BT1372" s="322"/>
      <c r="BU1372" s="322"/>
      <c r="BV1372" s="322"/>
      <c r="BW1372" s="322"/>
      <c r="BX1372" s="322"/>
      <c r="BY1372" s="322"/>
      <c r="BZ1372" s="322"/>
      <c r="CA1372" s="322"/>
      <c r="CB1372" s="322"/>
      <c r="CC1372" s="322"/>
      <c r="CD1372" s="322"/>
      <c r="CE1372" s="322"/>
      <c r="CF1372" s="322"/>
      <c r="CG1372" s="322"/>
      <c r="CH1372" s="322"/>
      <c r="CI1372" s="322"/>
      <c r="CJ1372" s="322"/>
      <c r="CK1372" s="322"/>
      <c r="CL1372" s="322"/>
      <c r="CM1372" s="322"/>
      <c r="CN1372" s="322"/>
      <c r="CO1372" s="322"/>
      <c r="CP1372" s="322"/>
      <c r="CQ1372" s="322"/>
      <c r="CR1372" s="322"/>
      <c r="CS1372" s="322"/>
      <c r="CT1372" s="322"/>
      <c r="CU1372" s="322"/>
      <c r="CV1372" s="322"/>
      <c r="CW1372" s="322"/>
      <c r="CX1372" s="322"/>
      <c r="CY1372" s="322"/>
      <c r="CZ1372" s="322"/>
      <c r="DA1372" s="322"/>
      <c r="DB1372" s="322"/>
      <c r="DC1372" s="322"/>
      <c r="DD1372" s="322"/>
      <c r="DE1372" s="322"/>
      <c r="DF1372" s="322"/>
      <c r="DG1372" s="322"/>
      <c r="DH1372" s="322"/>
      <c r="DI1372" s="322"/>
      <c r="DJ1372" s="322"/>
      <c r="DK1372" s="322"/>
      <c r="DL1372" s="322"/>
      <c r="DM1372" s="322"/>
      <c r="DN1372" s="322"/>
      <c r="DO1372" s="322"/>
      <c r="DP1372" s="322"/>
      <c r="DQ1372" s="322"/>
      <c r="DR1372" s="322"/>
      <c r="DS1372" s="322"/>
      <c r="DT1372" s="322"/>
      <c r="DU1372" s="322"/>
      <c r="DV1372" s="322"/>
      <c r="DW1372" s="322"/>
      <c r="DX1372" s="322"/>
      <c r="DY1372" s="322"/>
      <c r="DZ1372" s="322"/>
      <c r="EA1372" s="322"/>
      <c r="EB1372" s="322"/>
      <c r="EC1372" s="322"/>
      <c r="ED1372" s="322"/>
      <c r="EE1372" s="322"/>
      <c r="EF1372" s="322"/>
      <c r="EG1372" s="322"/>
      <c r="EH1372" s="322"/>
      <c r="EI1372" s="322"/>
      <c r="EJ1372" s="322"/>
      <c r="EK1372" s="322"/>
      <c r="EL1372" s="322"/>
      <c r="EM1372" s="322"/>
      <c r="EN1372" s="322"/>
      <c r="EO1372" s="322"/>
      <c r="EP1372" s="322"/>
      <c r="EQ1372" s="322"/>
      <c r="ER1372" s="322"/>
      <c r="ES1372" s="322"/>
      <c r="ET1372" s="322"/>
      <c r="EU1372" s="322"/>
      <c r="EV1372" s="322"/>
      <c r="EW1372" s="322"/>
      <c r="EX1372" s="322"/>
      <c r="EY1372" s="322"/>
      <c r="EZ1372" s="322"/>
      <c r="FA1372" s="322"/>
      <c r="FB1372" s="322"/>
      <c r="FC1372" s="322"/>
      <c r="FD1372" s="322"/>
      <c r="FE1372" s="322"/>
      <c r="FF1372" s="322"/>
      <c r="FG1372" s="322"/>
      <c r="FH1372" s="322"/>
      <c r="FI1372" s="322"/>
      <c r="FJ1372" s="322"/>
      <c r="FK1372" s="322"/>
      <c r="FL1372" s="322"/>
      <c r="FM1372" s="322"/>
      <c r="FN1372" s="322"/>
      <c r="FO1372" s="322"/>
      <c r="FP1372" s="322"/>
      <c r="FQ1372" s="322"/>
      <c r="FR1372" s="322"/>
      <c r="FS1372" s="322"/>
      <c r="FT1372" s="322"/>
      <c r="FU1372" s="322"/>
      <c r="FV1372" s="322"/>
      <c r="FW1372" s="322"/>
      <c r="FX1372" s="322"/>
      <c r="FY1372" s="322"/>
      <c r="FZ1372" s="322"/>
      <c r="GA1372" s="322"/>
      <c r="GB1372" s="322"/>
      <c r="GC1372" s="322"/>
      <c r="GD1372" s="322"/>
      <c r="GE1372" s="322"/>
      <c r="GF1372" s="322"/>
      <c r="GG1372" s="322"/>
      <c r="GH1372" s="322"/>
      <c r="GI1372" s="322"/>
      <c r="GJ1372" s="322"/>
      <c r="GK1372" s="322"/>
      <c r="GL1372" s="322"/>
      <c r="GM1372" s="322"/>
      <c r="GN1372" s="322"/>
      <c r="GO1372" s="322"/>
      <c r="GP1372" s="322"/>
      <c r="GQ1372" s="322"/>
      <c r="GR1372" s="322"/>
      <c r="GS1372" s="322"/>
      <c r="GT1372" s="322"/>
      <c r="GU1372" s="322"/>
      <c r="GV1372" s="322"/>
      <c r="GW1372" s="322"/>
      <c r="GX1372" s="322"/>
      <c r="GY1372" s="322"/>
      <c r="GZ1372" s="322"/>
      <c r="HA1372" s="322"/>
      <c r="HB1372" s="322"/>
      <c r="HC1372" s="322"/>
      <c r="HD1372" s="322"/>
      <c r="HE1372" s="322"/>
      <c r="HF1372" s="322"/>
      <c r="HG1372" s="322"/>
      <c r="HH1372" s="322"/>
      <c r="HI1372" s="322"/>
      <c r="HJ1372" s="322"/>
      <c r="HK1372" s="322"/>
      <c r="HL1372" s="322"/>
      <c r="HM1372" s="322"/>
      <c r="HN1372" s="322"/>
      <c r="HO1372" s="322"/>
      <c r="HP1372" s="322"/>
      <c r="HQ1372" s="322"/>
      <c r="HR1372" s="322"/>
      <c r="HS1372" s="322"/>
      <c r="HT1372" s="322"/>
      <c r="HU1372" s="322"/>
      <c r="HV1372" s="322"/>
      <c r="HW1372" s="322"/>
      <c r="HX1372" s="322"/>
      <c r="HY1372" s="322"/>
      <c r="HZ1372" s="322"/>
      <c r="IA1372" s="322"/>
      <c r="IB1372" s="322"/>
      <c r="IC1372" s="322"/>
      <c r="ID1372" s="322"/>
      <c r="IE1372" s="322"/>
      <c r="IF1372" s="322"/>
      <c r="IG1372" s="322"/>
      <c r="IH1372" s="322"/>
      <c r="II1372" s="322"/>
      <c r="IJ1372" s="322"/>
      <c r="IK1372" s="322"/>
      <c r="IL1372" s="322"/>
      <c r="IM1372" s="322"/>
      <c r="IN1372" s="322"/>
      <c r="IO1372" s="322"/>
      <c r="IP1372" s="322"/>
      <c r="IQ1372" s="322"/>
      <c r="IR1372" s="322"/>
      <c r="IS1372" s="322"/>
      <c r="IT1372" s="322"/>
      <c r="IU1372" s="322"/>
      <c r="IV1372" s="322"/>
    </row>
    <row r="1373" spans="1:256" s="320" customFormat="1" ht="12.75">
      <c r="A1373" s="316"/>
      <c r="B1373" s="317">
        <v>-3007693</v>
      </c>
      <c r="C1373" s="316" t="s">
        <v>197</v>
      </c>
      <c r="D1373" s="316" t="s">
        <v>199</v>
      </c>
      <c r="E1373" s="316"/>
      <c r="F1373" s="318"/>
      <c r="G1373" s="318"/>
      <c r="H1373" s="317">
        <v>2867948</v>
      </c>
      <c r="I1373" s="319">
        <v>-5728.939047619047</v>
      </c>
      <c r="K1373" s="321">
        <v>525</v>
      </c>
      <c r="L1373" s="322"/>
      <c r="M1373" s="321">
        <v>525</v>
      </c>
      <c r="N1373" s="322"/>
      <c r="O1373" s="322"/>
      <c r="P1373" s="322"/>
      <c r="Q1373" s="322"/>
      <c r="R1373" s="322"/>
      <c r="S1373" s="322"/>
      <c r="T1373" s="322"/>
      <c r="U1373" s="322"/>
      <c r="V1373" s="322"/>
      <c r="W1373" s="322"/>
      <c r="X1373" s="322"/>
      <c r="Y1373" s="322"/>
      <c r="Z1373" s="322"/>
      <c r="AA1373" s="322"/>
      <c r="AB1373" s="322"/>
      <c r="AC1373" s="322"/>
      <c r="AD1373" s="322"/>
      <c r="AE1373" s="322"/>
      <c r="AF1373" s="322"/>
      <c r="AG1373" s="322"/>
      <c r="AH1373" s="322"/>
      <c r="AI1373" s="322"/>
      <c r="AJ1373" s="322"/>
      <c r="AK1373" s="322"/>
      <c r="AL1373" s="322"/>
      <c r="AM1373" s="322"/>
      <c r="AN1373" s="322"/>
      <c r="AO1373" s="322"/>
      <c r="AP1373" s="322"/>
      <c r="AQ1373" s="322"/>
      <c r="AR1373" s="322"/>
      <c r="AS1373" s="322"/>
      <c r="AT1373" s="322"/>
      <c r="AU1373" s="322"/>
      <c r="AV1373" s="322"/>
      <c r="AW1373" s="322"/>
      <c r="AX1373" s="322"/>
      <c r="AY1373" s="322"/>
      <c r="AZ1373" s="322"/>
      <c r="BA1373" s="322"/>
      <c r="BB1373" s="322"/>
      <c r="BC1373" s="322"/>
      <c r="BD1373" s="322"/>
      <c r="BE1373" s="322"/>
      <c r="BF1373" s="322"/>
      <c r="BG1373" s="322"/>
      <c r="BH1373" s="322"/>
      <c r="BI1373" s="322"/>
      <c r="BJ1373" s="322"/>
      <c r="BK1373" s="322"/>
      <c r="BL1373" s="322"/>
      <c r="BM1373" s="322"/>
      <c r="BN1373" s="322"/>
      <c r="BO1373" s="322"/>
      <c r="BP1373" s="322"/>
      <c r="BQ1373" s="322"/>
      <c r="BR1373" s="322"/>
      <c r="BS1373" s="322"/>
      <c r="BT1373" s="322"/>
      <c r="BU1373" s="322"/>
      <c r="BV1373" s="322"/>
      <c r="BW1373" s="322"/>
      <c r="BX1373" s="322"/>
      <c r="BY1373" s="322"/>
      <c r="BZ1373" s="322"/>
      <c r="CA1373" s="322"/>
      <c r="CB1373" s="322"/>
      <c r="CC1373" s="322"/>
      <c r="CD1373" s="322"/>
      <c r="CE1373" s="322"/>
      <c r="CF1373" s="322"/>
      <c r="CG1373" s="322"/>
      <c r="CH1373" s="322"/>
      <c r="CI1373" s="322"/>
      <c r="CJ1373" s="322"/>
      <c r="CK1373" s="322"/>
      <c r="CL1373" s="322"/>
      <c r="CM1373" s="322"/>
      <c r="CN1373" s="322"/>
      <c r="CO1373" s="322"/>
      <c r="CP1373" s="322"/>
      <c r="CQ1373" s="322"/>
      <c r="CR1373" s="322"/>
      <c r="CS1373" s="322"/>
      <c r="CT1373" s="322"/>
      <c r="CU1373" s="322"/>
      <c r="CV1373" s="322"/>
      <c r="CW1373" s="322"/>
      <c r="CX1373" s="322"/>
      <c r="CY1373" s="322"/>
      <c r="CZ1373" s="322"/>
      <c r="DA1373" s="322"/>
      <c r="DB1373" s="322"/>
      <c r="DC1373" s="322"/>
      <c r="DD1373" s="322"/>
      <c r="DE1373" s="322"/>
      <c r="DF1373" s="322"/>
      <c r="DG1373" s="322"/>
      <c r="DH1373" s="322"/>
      <c r="DI1373" s="322"/>
      <c r="DJ1373" s="322"/>
      <c r="DK1373" s="322"/>
      <c r="DL1373" s="322"/>
      <c r="DM1373" s="322"/>
      <c r="DN1373" s="322"/>
      <c r="DO1373" s="322"/>
      <c r="DP1373" s="322"/>
      <c r="DQ1373" s="322"/>
      <c r="DR1373" s="322"/>
      <c r="DS1373" s="322"/>
      <c r="DT1373" s="322"/>
      <c r="DU1373" s="322"/>
      <c r="DV1373" s="322"/>
      <c r="DW1373" s="322"/>
      <c r="DX1373" s="322"/>
      <c r="DY1373" s="322"/>
      <c r="DZ1373" s="322"/>
      <c r="EA1373" s="322"/>
      <c r="EB1373" s="322"/>
      <c r="EC1373" s="322"/>
      <c r="ED1373" s="322"/>
      <c r="EE1373" s="322"/>
      <c r="EF1373" s="322"/>
      <c r="EG1373" s="322"/>
      <c r="EH1373" s="322"/>
      <c r="EI1373" s="322"/>
      <c r="EJ1373" s="322"/>
      <c r="EK1373" s="322"/>
      <c r="EL1373" s="322"/>
      <c r="EM1373" s="322"/>
      <c r="EN1373" s="322"/>
      <c r="EO1373" s="322"/>
      <c r="EP1373" s="322"/>
      <c r="EQ1373" s="322"/>
      <c r="ER1373" s="322"/>
      <c r="ES1373" s="322"/>
      <c r="ET1373" s="322"/>
      <c r="EU1373" s="322"/>
      <c r="EV1373" s="322"/>
      <c r="EW1373" s="322"/>
      <c r="EX1373" s="322"/>
      <c r="EY1373" s="322"/>
      <c r="EZ1373" s="322"/>
      <c r="FA1373" s="322"/>
      <c r="FB1373" s="322"/>
      <c r="FC1373" s="322"/>
      <c r="FD1373" s="322"/>
      <c r="FE1373" s="322"/>
      <c r="FF1373" s="322"/>
      <c r="FG1373" s="322"/>
      <c r="FH1373" s="322"/>
      <c r="FI1373" s="322"/>
      <c r="FJ1373" s="322"/>
      <c r="FK1373" s="322"/>
      <c r="FL1373" s="322"/>
      <c r="FM1373" s="322"/>
      <c r="FN1373" s="322"/>
      <c r="FO1373" s="322"/>
      <c r="FP1373" s="322"/>
      <c r="FQ1373" s="322"/>
      <c r="FR1373" s="322"/>
      <c r="FS1373" s="322"/>
      <c r="FT1373" s="322"/>
      <c r="FU1373" s="322"/>
      <c r="FV1373" s="322"/>
      <c r="FW1373" s="322"/>
      <c r="FX1373" s="322"/>
      <c r="FY1373" s="322"/>
      <c r="FZ1373" s="322"/>
      <c r="GA1373" s="322"/>
      <c r="GB1373" s="322"/>
      <c r="GC1373" s="322"/>
      <c r="GD1373" s="322"/>
      <c r="GE1373" s="322"/>
      <c r="GF1373" s="322"/>
      <c r="GG1373" s="322"/>
      <c r="GH1373" s="322"/>
      <c r="GI1373" s="322"/>
      <c r="GJ1373" s="322"/>
      <c r="GK1373" s="322"/>
      <c r="GL1373" s="322"/>
      <c r="GM1373" s="322"/>
      <c r="GN1373" s="322"/>
      <c r="GO1373" s="322"/>
      <c r="GP1373" s="322"/>
      <c r="GQ1373" s="322"/>
      <c r="GR1373" s="322"/>
      <c r="GS1373" s="322"/>
      <c r="GT1373" s="322"/>
      <c r="GU1373" s="322"/>
      <c r="GV1373" s="322"/>
      <c r="GW1373" s="322"/>
      <c r="GX1373" s="322"/>
      <c r="GY1373" s="322"/>
      <c r="GZ1373" s="322"/>
      <c r="HA1373" s="322"/>
      <c r="HB1373" s="322"/>
      <c r="HC1373" s="322"/>
      <c r="HD1373" s="322"/>
      <c r="HE1373" s="322"/>
      <c r="HF1373" s="322"/>
      <c r="HG1373" s="322"/>
      <c r="HH1373" s="322"/>
      <c r="HI1373" s="322"/>
      <c r="HJ1373" s="322"/>
      <c r="HK1373" s="322"/>
      <c r="HL1373" s="322"/>
      <c r="HM1373" s="322"/>
      <c r="HN1373" s="322"/>
      <c r="HO1373" s="322"/>
      <c r="HP1373" s="322"/>
      <c r="HQ1373" s="322"/>
      <c r="HR1373" s="322"/>
      <c r="HS1373" s="322"/>
      <c r="HT1373" s="322"/>
      <c r="HU1373" s="322"/>
      <c r="HV1373" s="322"/>
      <c r="HW1373" s="322"/>
      <c r="HX1373" s="322"/>
      <c r="HY1373" s="322"/>
      <c r="HZ1373" s="322"/>
      <c r="IA1373" s="322"/>
      <c r="IB1373" s="322"/>
      <c r="IC1373" s="322"/>
      <c r="ID1373" s="322"/>
      <c r="IE1373" s="322"/>
      <c r="IF1373" s="322"/>
      <c r="IG1373" s="322"/>
      <c r="IH1373" s="322"/>
      <c r="II1373" s="322"/>
      <c r="IJ1373" s="322"/>
      <c r="IK1373" s="322"/>
      <c r="IL1373" s="322"/>
      <c r="IM1373" s="322"/>
      <c r="IN1373" s="322"/>
      <c r="IO1373" s="322"/>
      <c r="IP1373" s="322"/>
      <c r="IQ1373" s="322"/>
      <c r="IR1373" s="322"/>
      <c r="IS1373" s="322"/>
      <c r="IT1373" s="322"/>
      <c r="IU1373" s="322"/>
      <c r="IV1373" s="322"/>
    </row>
    <row r="1374" spans="1:256" s="320" customFormat="1" ht="12.75">
      <c r="A1374" s="316"/>
      <c r="B1374" s="317">
        <v>0</v>
      </c>
      <c r="C1374" s="316" t="s">
        <v>197</v>
      </c>
      <c r="D1374" s="316" t="s">
        <v>186</v>
      </c>
      <c r="E1374" s="316"/>
      <c r="F1374" s="318"/>
      <c r="G1374" s="318"/>
      <c r="H1374" s="317">
        <v>-34245</v>
      </c>
      <c r="I1374" s="319">
        <v>0</v>
      </c>
      <c r="K1374" s="321">
        <v>525</v>
      </c>
      <c r="L1374" s="322"/>
      <c r="M1374" s="321">
        <v>525</v>
      </c>
      <c r="N1374" s="322"/>
      <c r="O1374" s="322"/>
      <c r="P1374" s="322"/>
      <c r="Q1374" s="322"/>
      <c r="R1374" s="322"/>
      <c r="S1374" s="322"/>
      <c r="T1374" s="322"/>
      <c r="U1374" s="322"/>
      <c r="V1374" s="322"/>
      <c r="W1374" s="322"/>
      <c r="X1374" s="322"/>
      <c r="Y1374" s="322"/>
      <c r="Z1374" s="322"/>
      <c r="AA1374" s="322"/>
      <c r="AB1374" s="322"/>
      <c r="AC1374" s="322"/>
      <c r="AD1374" s="322"/>
      <c r="AE1374" s="322"/>
      <c r="AF1374" s="322"/>
      <c r="AG1374" s="322"/>
      <c r="AH1374" s="322"/>
      <c r="AI1374" s="322"/>
      <c r="AJ1374" s="322"/>
      <c r="AK1374" s="322"/>
      <c r="AL1374" s="322"/>
      <c r="AM1374" s="322"/>
      <c r="AN1374" s="322"/>
      <c r="AO1374" s="322"/>
      <c r="AP1374" s="322"/>
      <c r="AQ1374" s="322"/>
      <c r="AR1374" s="322"/>
      <c r="AS1374" s="322"/>
      <c r="AT1374" s="322"/>
      <c r="AU1374" s="322"/>
      <c r="AV1374" s="322"/>
      <c r="AW1374" s="322"/>
      <c r="AX1374" s="322"/>
      <c r="AY1374" s="322"/>
      <c r="AZ1374" s="322"/>
      <c r="BA1374" s="322"/>
      <c r="BB1374" s="322"/>
      <c r="BC1374" s="322"/>
      <c r="BD1374" s="322"/>
      <c r="BE1374" s="322"/>
      <c r="BF1374" s="322"/>
      <c r="BG1374" s="322"/>
      <c r="BH1374" s="322"/>
      <c r="BI1374" s="322"/>
      <c r="BJ1374" s="322"/>
      <c r="BK1374" s="322"/>
      <c r="BL1374" s="322"/>
      <c r="BM1374" s="322"/>
      <c r="BN1374" s="322"/>
      <c r="BO1374" s="322"/>
      <c r="BP1374" s="322"/>
      <c r="BQ1374" s="322"/>
      <c r="BR1374" s="322"/>
      <c r="BS1374" s="322"/>
      <c r="BT1374" s="322"/>
      <c r="BU1374" s="322"/>
      <c r="BV1374" s="322"/>
      <c r="BW1374" s="322"/>
      <c r="BX1374" s="322"/>
      <c r="BY1374" s="322"/>
      <c r="BZ1374" s="322"/>
      <c r="CA1374" s="322"/>
      <c r="CB1374" s="322"/>
      <c r="CC1374" s="322"/>
      <c r="CD1374" s="322"/>
      <c r="CE1374" s="322"/>
      <c r="CF1374" s="322"/>
      <c r="CG1374" s="322"/>
      <c r="CH1374" s="322"/>
      <c r="CI1374" s="322"/>
      <c r="CJ1374" s="322"/>
      <c r="CK1374" s="322"/>
      <c r="CL1374" s="322"/>
      <c r="CM1374" s="322"/>
      <c r="CN1374" s="322"/>
      <c r="CO1374" s="322"/>
      <c r="CP1374" s="322"/>
      <c r="CQ1374" s="322"/>
      <c r="CR1374" s="322"/>
      <c r="CS1374" s="322"/>
      <c r="CT1374" s="322"/>
      <c r="CU1374" s="322"/>
      <c r="CV1374" s="322"/>
      <c r="CW1374" s="322"/>
      <c r="CX1374" s="322"/>
      <c r="CY1374" s="322"/>
      <c r="CZ1374" s="322"/>
      <c r="DA1374" s="322"/>
      <c r="DB1374" s="322"/>
      <c r="DC1374" s="322"/>
      <c r="DD1374" s="322"/>
      <c r="DE1374" s="322"/>
      <c r="DF1374" s="322"/>
      <c r="DG1374" s="322"/>
      <c r="DH1374" s="322"/>
      <c r="DI1374" s="322"/>
      <c r="DJ1374" s="322"/>
      <c r="DK1374" s="322"/>
      <c r="DL1374" s="322"/>
      <c r="DM1374" s="322"/>
      <c r="DN1374" s="322"/>
      <c r="DO1374" s="322"/>
      <c r="DP1374" s="322"/>
      <c r="DQ1374" s="322"/>
      <c r="DR1374" s="322"/>
      <c r="DS1374" s="322"/>
      <c r="DT1374" s="322"/>
      <c r="DU1374" s="322"/>
      <c r="DV1374" s="322"/>
      <c r="DW1374" s="322"/>
      <c r="DX1374" s="322"/>
      <c r="DY1374" s="322"/>
      <c r="DZ1374" s="322"/>
      <c r="EA1374" s="322"/>
      <c r="EB1374" s="322"/>
      <c r="EC1374" s="322"/>
      <c r="ED1374" s="322"/>
      <c r="EE1374" s="322"/>
      <c r="EF1374" s="322"/>
      <c r="EG1374" s="322"/>
      <c r="EH1374" s="322"/>
      <c r="EI1374" s="322"/>
      <c r="EJ1374" s="322"/>
      <c r="EK1374" s="322"/>
      <c r="EL1374" s="322"/>
      <c r="EM1374" s="322"/>
      <c r="EN1374" s="322"/>
      <c r="EO1374" s="322"/>
      <c r="EP1374" s="322"/>
      <c r="EQ1374" s="322"/>
      <c r="ER1374" s="322"/>
      <c r="ES1374" s="322"/>
      <c r="ET1374" s="322"/>
      <c r="EU1374" s="322"/>
      <c r="EV1374" s="322"/>
      <c r="EW1374" s="322"/>
      <c r="EX1374" s="322"/>
      <c r="EY1374" s="322"/>
      <c r="EZ1374" s="322"/>
      <c r="FA1374" s="322"/>
      <c r="FB1374" s="322"/>
      <c r="FC1374" s="322"/>
      <c r="FD1374" s="322"/>
      <c r="FE1374" s="322"/>
      <c r="FF1374" s="322"/>
      <c r="FG1374" s="322"/>
      <c r="FH1374" s="322"/>
      <c r="FI1374" s="322"/>
      <c r="FJ1374" s="322"/>
      <c r="FK1374" s="322"/>
      <c r="FL1374" s="322"/>
      <c r="FM1374" s="322"/>
      <c r="FN1374" s="322"/>
      <c r="FO1374" s="322"/>
      <c r="FP1374" s="322"/>
      <c r="FQ1374" s="322"/>
      <c r="FR1374" s="322"/>
      <c r="FS1374" s="322"/>
      <c r="FT1374" s="322"/>
      <c r="FU1374" s="322"/>
      <c r="FV1374" s="322"/>
      <c r="FW1374" s="322"/>
      <c r="FX1374" s="322"/>
      <c r="FY1374" s="322"/>
      <c r="FZ1374" s="322"/>
      <c r="GA1374" s="322"/>
      <c r="GB1374" s="322"/>
      <c r="GC1374" s="322"/>
      <c r="GD1374" s="322"/>
      <c r="GE1374" s="322"/>
      <c r="GF1374" s="322"/>
      <c r="GG1374" s="322"/>
      <c r="GH1374" s="322"/>
      <c r="GI1374" s="322"/>
      <c r="GJ1374" s="322"/>
      <c r="GK1374" s="322"/>
      <c r="GL1374" s="322"/>
      <c r="GM1374" s="322"/>
      <c r="GN1374" s="322"/>
      <c r="GO1374" s="322"/>
      <c r="GP1374" s="322"/>
      <c r="GQ1374" s="322"/>
      <c r="GR1374" s="322"/>
      <c r="GS1374" s="322"/>
      <c r="GT1374" s="322"/>
      <c r="GU1374" s="322"/>
      <c r="GV1374" s="322"/>
      <c r="GW1374" s="322"/>
      <c r="GX1374" s="322"/>
      <c r="GY1374" s="322"/>
      <c r="GZ1374" s="322"/>
      <c r="HA1374" s="322"/>
      <c r="HB1374" s="322"/>
      <c r="HC1374" s="322"/>
      <c r="HD1374" s="322"/>
      <c r="HE1374" s="322"/>
      <c r="HF1374" s="322"/>
      <c r="HG1374" s="322"/>
      <c r="HH1374" s="322"/>
      <c r="HI1374" s="322"/>
      <c r="HJ1374" s="322"/>
      <c r="HK1374" s="322"/>
      <c r="HL1374" s="322"/>
      <c r="HM1374" s="322"/>
      <c r="HN1374" s="322"/>
      <c r="HO1374" s="322"/>
      <c r="HP1374" s="322"/>
      <c r="HQ1374" s="322"/>
      <c r="HR1374" s="322"/>
      <c r="HS1374" s="322"/>
      <c r="HT1374" s="322"/>
      <c r="HU1374" s="322"/>
      <c r="HV1374" s="322"/>
      <c r="HW1374" s="322"/>
      <c r="HX1374" s="322"/>
      <c r="HY1374" s="322"/>
      <c r="HZ1374" s="322"/>
      <c r="IA1374" s="322"/>
      <c r="IB1374" s="322"/>
      <c r="IC1374" s="322"/>
      <c r="ID1374" s="322"/>
      <c r="IE1374" s="322"/>
      <c r="IF1374" s="322"/>
      <c r="IG1374" s="322"/>
      <c r="IH1374" s="322"/>
      <c r="II1374" s="322"/>
      <c r="IJ1374" s="322"/>
      <c r="IK1374" s="322"/>
      <c r="IL1374" s="322"/>
      <c r="IM1374" s="322"/>
      <c r="IN1374" s="322"/>
      <c r="IO1374" s="322"/>
      <c r="IP1374" s="322"/>
      <c r="IQ1374" s="322"/>
      <c r="IR1374" s="322"/>
      <c r="IS1374" s="322"/>
      <c r="IT1374" s="322"/>
      <c r="IU1374" s="322"/>
      <c r="IV1374" s="322"/>
    </row>
    <row r="1375" spans="1:256" s="320" customFormat="1" ht="12.75">
      <c r="A1375" s="316"/>
      <c r="B1375" s="317">
        <v>-3091887</v>
      </c>
      <c r="C1375" s="316" t="s">
        <v>197</v>
      </c>
      <c r="D1375" s="316" t="s">
        <v>196</v>
      </c>
      <c r="E1375" s="316"/>
      <c r="F1375" s="318"/>
      <c r="G1375" s="318"/>
      <c r="H1375" s="317">
        <v>5959835</v>
      </c>
      <c r="I1375" s="319">
        <v>-5779.228037383177</v>
      </c>
      <c r="K1375" s="321">
        <v>535</v>
      </c>
      <c r="L1375" s="322"/>
      <c r="M1375" s="321">
        <v>535</v>
      </c>
      <c r="N1375" s="322"/>
      <c r="O1375" s="322"/>
      <c r="P1375" s="322"/>
      <c r="Q1375" s="322"/>
      <c r="R1375" s="322"/>
      <c r="S1375" s="322"/>
      <c r="T1375" s="322"/>
      <c r="U1375" s="322"/>
      <c r="V1375" s="322"/>
      <c r="W1375" s="322"/>
      <c r="X1375" s="322"/>
      <c r="Y1375" s="322"/>
      <c r="Z1375" s="322"/>
      <c r="AA1375" s="322"/>
      <c r="AB1375" s="322"/>
      <c r="AC1375" s="322"/>
      <c r="AD1375" s="322"/>
      <c r="AE1375" s="322"/>
      <c r="AF1375" s="322"/>
      <c r="AG1375" s="322"/>
      <c r="AH1375" s="322"/>
      <c r="AI1375" s="322"/>
      <c r="AJ1375" s="322"/>
      <c r="AK1375" s="322"/>
      <c r="AL1375" s="322"/>
      <c r="AM1375" s="322"/>
      <c r="AN1375" s="322"/>
      <c r="AO1375" s="322"/>
      <c r="AP1375" s="322"/>
      <c r="AQ1375" s="322"/>
      <c r="AR1375" s="322"/>
      <c r="AS1375" s="322"/>
      <c r="AT1375" s="322"/>
      <c r="AU1375" s="322"/>
      <c r="AV1375" s="322"/>
      <c r="AW1375" s="322"/>
      <c r="AX1375" s="322"/>
      <c r="AY1375" s="322"/>
      <c r="AZ1375" s="322"/>
      <c r="BA1375" s="322"/>
      <c r="BB1375" s="322"/>
      <c r="BC1375" s="322"/>
      <c r="BD1375" s="322"/>
      <c r="BE1375" s="322"/>
      <c r="BF1375" s="322"/>
      <c r="BG1375" s="322"/>
      <c r="BH1375" s="322"/>
      <c r="BI1375" s="322"/>
      <c r="BJ1375" s="322"/>
      <c r="BK1375" s="322"/>
      <c r="BL1375" s="322"/>
      <c r="BM1375" s="322"/>
      <c r="BN1375" s="322"/>
      <c r="BO1375" s="322"/>
      <c r="BP1375" s="322"/>
      <c r="BQ1375" s="322"/>
      <c r="BR1375" s="322"/>
      <c r="BS1375" s="322"/>
      <c r="BT1375" s="322"/>
      <c r="BU1375" s="322"/>
      <c r="BV1375" s="322"/>
      <c r="BW1375" s="322"/>
      <c r="BX1375" s="322"/>
      <c r="BY1375" s="322"/>
      <c r="BZ1375" s="322"/>
      <c r="CA1375" s="322"/>
      <c r="CB1375" s="322"/>
      <c r="CC1375" s="322"/>
      <c r="CD1375" s="322"/>
      <c r="CE1375" s="322"/>
      <c r="CF1375" s="322"/>
      <c r="CG1375" s="322"/>
      <c r="CH1375" s="322"/>
      <c r="CI1375" s="322"/>
      <c r="CJ1375" s="322"/>
      <c r="CK1375" s="322"/>
      <c r="CL1375" s="322"/>
      <c r="CM1375" s="322"/>
      <c r="CN1375" s="322"/>
      <c r="CO1375" s="322"/>
      <c r="CP1375" s="322"/>
      <c r="CQ1375" s="322"/>
      <c r="CR1375" s="322"/>
      <c r="CS1375" s="322"/>
      <c r="CT1375" s="322"/>
      <c r="CU1375" s="322"/>
      <c r="CV1375" s="322"/>
      <c r="CW1375" s="322"/>
      <c r="CX1375" s="322"/>
      <c r="CY1375" s="322"/>
      <c r="CZ1375" s="322"/>
      <c r="DA1375" s="322"/>
      <c r="DB1375" s="322"/>
      <c r="DC1375" s="322"/>
      <c r="DD1375" s="322"/>
      <c r="DE1375" s="322"/>
      <c r="DF1375" s="322"/>
      <c r="DG1375" s="322"/>
      <c r="DH1375" s="322"/>
      <c r="DI1375" s="322"/>
      <c r="DJ1375" s="322"/>
      <c r="DK1375" s="322"/>
      <c r="DL1375" s="322"/>
      <c r="DM1375" s="322"/>
      <c r="DN1375" s="322"/>
      <c r="DO1375" s="322"/>
      <c r="DP1375" s="322"/>
      <c r="DQ1375" s="322"/>
      <c r="DR1375" s="322"/>
      <c r="DS1375" s="322"/>
      <c r="DT1375" s="322"/>
      <c r="DU1375" s="322"/>
      <c r="DV1375" s="322"/>
      <c r="DW1375" s="322"/>
      <c r="DX1375" s="322"/>
      <c r="DY1375" s="322"/>
      <c r="DZ1375" s="322"/>
      <c r="EA1375" s="322"/>
      <c r="EB1375" s="322"/>
      <c r="EC1375" s="322"/>
      <c r="ED1375" s="322"/>
      <c r="EE1375" s="322"/>
      <c r="EF1375" s="322"/>
      <c r="EG1375" s="322"/>
      <c r="EH1375" s="322"/>
      <c r="EI1375" s="322"/>
      <c r="EJ1375" s="322"/>
      <c r="EK1375" s="322"/>
      <c r="EL1375" s="322"/>
      <c r="EM1375" s="322"/>
      <c r="EN1375" s="322"/>
      <c r="EO1375" s="322"/>
      <c r="EP1375" s="322"/>
      <c r="EQ1375" s="322"/>
      <c r="ER1375" s="322"/>
      <c r="ES1375" s="322"/>
      <c r="ET1375" s="322"/>
      <c r="EU1375" s="322"/>
      <c r="EV1375" s="322"/>
      <c r="EW1375" s="322"/>
      <c r="EX1375" s="322"/>
      <c r="EY1375" s="322"/>
      <c r="EZ1375" s="322"/>
      <c r="FA1375" s="322"/>
      <c r="FB1375" s="322"/>
      <c r="FC1375" s="322"/>
      <c r="FD1375" s="322"/>
      <c r="FE1375" s="322"/>
      <c r="FF1375" s="322"/>
      <c r="FG1375" s="322"/>
      <c r="FH1375" s="322"/>
      <c r="FI1375" s="322"/>
      <c r="FJ1375" s="322"/>
      <c r="FK1375" s="322"/>
      <c r="FL1375" s="322"/>
      <c r="FM1375" s="322"/>
      <c r="FN1375" s="322"/>
      <c r="FO1375" s="322"/>
      <c r="FP1375" s="322"/>
      <c r="FQ1375" s="322"/>
      <c r="FR1375" s="322"/>
      <c r="FS1375" s="322"/>
      <c r="FT1375" s="322"/>
      <c r="FU1375" s="322"/>
      <c r="FV1375" s="322"/>
      <c r="FW1375" s="322"/>
      <c r="FX1375" s="322"/>
      <c r="FY1375" s="322"/>
      <c r="FZ1375" s="322"/>
      <c r="GA1375" s="322"/>
      <c r="GB1375" s="322"/>
      <c r="GC1375" s="322"/>
      <c r="GD1375" s="322"/>
      <c r="GE1375" s="322"/>
      <c r="GF1375" s="322"/>
      <c r="GG1375" s="322"/>
      <c r="GH1375" s="322"/>
      <c r="GI1375" s="322"/>
      <c r="GJ1375" s="322"/>
      <c r="GK1375" s="322"/>
      <c r="GL1375" s="322"/>
      <c r="GM1375" s="322"/>
      <c r="GN1375" s="322"/>
      <c r="GO1375" s="322"/>
      <c r="GP1375" s="322"/>
      <c r="GQ1375" s="322"/>
      <c r="GR1375" s="322"/>
      <c r="GS1375" s="322"/>
      <c r="GT1375" s="322"/>
      <c r="GU1375" s="322"/>
      <c r="GV1375" s="322"/>
      <c r="GW1375" s="322"/>
      <c r="GX1375" s="322"/>
      <c r="GY1375" s="322"/>
      <c r="GZ1375" s="322"/>
      <c r="HA1375" s="322"/>
      <c r="HB1375" s="322"/>
      <c r="HC1375" s="322"/>
      <c r="HD1375" s="322"/>
      <c r="HE1375" s="322"/>
      <c r="HF1375" s="322"/>
      <c r="HG1375" s="322"/>
      <c r="HH1375" s="322"/>
      <c r="HI1375" s="322"/>
      <c r="HJ1375" s="322"/>
      <c r="HK1375" s="322"/>
      <c r="HL1375" s="322"/>
      <c r="HM1375" s="322"/>
      <c r="HN1375" s="322"/>
      <c r="HO1375" s="322"/>
      <c r="HP1375" s="322"/>
      <c r="HQ1375" s="322"/>
      <c r="HR1375" s="322"/>
      <c r="HS1375" s="322"/>
      <c r="HT1375" s="322"/>
      <c r="HU1375" s="322"/>
      <c r="HV1375" s="322"/>
      <c r="HW1375" s="322"/>
      <c r="HX1375" s="322"/>
      <c r="HY1375" s="322"/>
      <c r="HZ1375" s="322"/>
      <c r="IA1375" s="322"/>
      <c r="IB1375" s="322"/>
      <c r="IC1375" s="322"/>
      <c r="ID1375" s="322"/>
      <c r="IE1375" s="322"/>
      <c r="IF1375" s="322"/>
      <c r="IG1375" s="322"/>
      <c r="IH1375" s="322"/>
      <c r="II1375" s="322"/>
      <c r="IJ1375" s="322"/>
      <c r="IK1375" s="322"/>
      <c r="IL1375" s="322"/>
      <c r="IM1375" s="322"/>
      <c r="IN1375" s="322"/>
      <c r="IO1375" s="322"/>
      <c r="IP1375" s="322"/>
      <c r="IQ1375" s="322"/>
      <c r="IR1375" s="322"/>
      <c r="IS1375" s="322"/>
      <c r="IT1375" s="322"/>
      <c r="IU1375" s="322"/>
      <c r="IV1375" s="322"/>
    </row>
    <row r="1376" spans="1:256" s="320" customFormat="1" ht="12.75">
      <c r="A1376" s="316"/>
      <c r="B1376" s="317">
        <v>1087326</v>
      </c>
      <c r="C1376" s="316" t="s">
        <v>197</v>
      </c>
      <c r="D1376" s="316" t="s">
        <v>187</v>
      </c>
      <c r="E1376" s="316"/>
      <c r="F1376" s="318"/>
      <c r="G1376" s="318"/>
      <c r="H1376" s="317">
        <v>1780622</v>
      </c>
      <c r="I1376" s="319">
        <v>2032.385046728972</v>
      </c>
      <c r="K1376" s="321">
        <v>535</v>
      </c>
      <c r="L1376" s="322"/>
      <c r="M1376" s="321">
        <v>535</v>
      </c>
      <c r="N1376" s="322"/>
      <c r="O1376" s="322"/>
      <c r="P1376" s="322"/>
      <c r="Q1376" s="322"/>
      <c r="R1376" s="322"/>
      <c r="S1376" s="322"/>
      <c r="T1376" s="322"/>
      <c r="U1376" s="322"/>
      <c r="V1376" s="322"/>
      <c r="W1376" s="322"/>
      <c r="X1376" s="322"/>
      <c r="Y1376" s="322"/>
      <c r="Z1376" s="322"/>
      <c r="AA1376" s="322"/>
      <c r="AB1376" s="322"/>
      <c r="AC1376" s="322"/>
      <c r="AD1376" s="322"/>
      <c r="AE1376" s="322"/>
      <c r="AF1376" s="322"/>
      <c r="AG1376" s="322"/>
      <c r="AH1376" s="322"/>
      <c r="AI1376" s="322"/>
      <c r="AJ1376" s="322"/>
      <c r="AK1376" s="322"/>
      <c r="AL1376" s="322"/>
      <c r="AM1376" s="322"/>
      <c r="AN1376" s="322"/>
      <c r="AO1376" s="322"/>
      <c r="AP1376" s="322"/>
      <c r="AQ1376" s="322"/>
      <c r="AR1376" s="322"/>
      <c r="AS1376" s="322"/>
      <c r="AT1376" s="322"/>
      <c r="AU1376" s="322"/>
      <c r="AV1376" s="322"/>
      <c r="AW1376" s="322"/>
      <c r="AX1376" s="322"/>
      <c r="AY1376" s="322"/>
      <c r="AZ1376" s="322"/>
      <c r="BA1376" s="322"/>
      <c r="BB1376" s="322"/>
      <c r="BC1376" s="322"/>
      <c r="BD1376" s="322"/>
      <c r="BE1376" s="322"/>
      <c r="BF1376" s="322"/>
      <c r="BG1376" s="322"/>
      <c r="BH1376" s="322"/>
      <c r="BI1376" s="322"/>
      <c r="BJ1376" s="322"/>
      <c r="BK1376" s="322"/>
      <c r="BL1376" s="322"/>
      <c r="BM1376" s="322"/>
      <c r="BN1376" s="322"/>
      <c r="BO1376" s="322"/>
      <c r="BP1376" s="322"/>
      <c r="BQ1376" s="322"/>
      <c r="BR1376" s="322"/>
      <c r="BS1376" s="322"/>
      <c r="BT1376" s="322"/>
      <c r="BU1376" s="322"/>
      <c r="BV1376" s="322"/>
      <c r="BW1376" s="322"/>
      <c r="BX1376" s="322"/>
      <c r="BY1376" s="322"/>
      <c r="BZ1376" s="322"/>
      <c r="CA1376" s="322"/>
      <c r="CB1376" s="322"/>
      <c r="CC1376" s="322"/>
      <c r="CD1376" s="322"/>
      <c r="CE1376" s="322"/>
      <c r="CF1376" s="322"/>
      <c r="CG1376" s="322"/>
      <c r="CH1376" s="322"/>
      <c r="CI1376" s="322"/>
      <c r="CJ1376" s="322"/>
      <c r="CK1376" s="322"/>
      <c r="CL1376" s="322"/>
      <c r="CM1376" s="322"/>
      <c r="CN1376" s="322"/>
      <c r="CO1376" s="322"/>
      <c r="CP1376" s="322"/>
      <c r="CQ1376" s="322"/>
      <c r="CR1376" s="322"/>
      <c r="CS1376" s="322"/>
      <c r="CT1376" s="322"/>
      <c r="CU1376" s="322"/>
      <c r="CV1376" s="322"/>
      <c r="CW1376" s="322"/>
      <c r="CX1376" s="322"/>
      <c r="CY1376" s="322"/>
      <c r="CZ1376" s="322"/>
      <c r="DA1376" s="322"/>
      <c r="DB1376" s="322"/>
      <c r="DC1376" s="322"/>
      <c r="DD1376" s="322"/>
      <c r="DE1376" s="322"/>
      <c r="DF1376" s="322"/>
      <c r="DG1376" s="322"/>
      <c r="DH1376" s="322"/>
      <c r="DI1376" s="322"/>
      <c r="DJ1376" s="322"/>
      <c r="DK1376" s="322"/>
      <c r="DL1376" s="322"/>
      <c r="DM1376" s="322"/>
      <c r="DN1376" s="322"/>
      <c r="DO1376" s="322"/>
      <c r="DP1376" s="322"/>
      <c r="DQ1376" s="322"/>
      <c r="DR1376" s="322"/>
      <c r="DS1376" s="322"/>
      <c r="DT1376" s="322"/>
      <c r="DU1376" s="322"/>
      <c r="DV1376" s="322"/>
      <c r="DW1376" s="322"/>
      <c r="DX1376" s="322"/>
      <c r="DY1376" s="322"/>
      <c r="DZ1376" s="322"/>
      <c r="EA1376" s="322"/>
      <c r="EB1376" s="322"/>
      <c r="EC1376" s="322"/>
      <c r="ED1376" s="322"/>
      <c r="EE1376" s="322"/>
      <c r="EF1376" s="322"/>
      <c r="EG1376" s="322"/>
      <c r="EH1376" s="322"/>
      <c r="EI1376" s="322"/>
      <c r="EJ1376" s="322"/>
      <c r="EK1376" s="322"/>
      <c r="EL1376" s="322"/>
      <c r="EM1376" s="322"/>
      <c r="EN1376" s="322"/>
      <c r="EO1376" s="322"/>
      <c r="EP1376" s="322"/>
      <c r="EQ1376" s="322"/>
      <c r="ER1376" s="322"/>
      <c r="ES1376" s="322"/>
      <c r="ET1376" s="322"/>
      <c r="EU1376" s="322"/>
      <c r="EV1376" s="322"/>
      <c r="EW1376" s="322"/>
      <c r="EX1376" s="322"/>
      <c r="EY1376" s="322"/>
      <c r="EZ1376" s="322"/>
      <c r="FA1376" s="322"/>
      <c r="FB1376" s="322"/>
      <c r="FC1376" s="322"/>
      <c r="FD1376" s="322"/>
      <c r="FE1376" s="322"/>
      <c r="FF1376" s="322"/>
      <c r="FG1376" s="322"/>
      <c r="FH1376" s="322"/>
      <c r="FI1376" s="322"/>
      <c r="FJ1376" s="322"/>
      <c r="FK1376" s="322"/>
      <c r="FL1376" s="322"/>
      <c r="FM1376" s="322"/>
      <c r="FN1376" s="322"/>
      <c r="FO1376" s="322"/>
      <c r="FP1376" s="322"/>
      <c r="FQ1376" s="322"/>
      <c r="FR1376" s="322"/>
      <c r="FS1376" s="322"/>
      <c r="FT1376" s="322"/>
      <c r="FU1376" s="322"/>
      <c r="FV1376" s="322"/>
      <c r="FW1376" s="322"/>
      <c r="FX1376" s="322"/>
      <c r="FY1376" s="322"/>
      <c r="FZ1376" s="322"/>
      <c r="GA1376" s="322"/>
      <c r="GB1376" s="322"/>
      <c r="GC1376" s="322"/>
      <c r="GD1376" s="322"/>
      <c r="GE1376" s="322"/>
      <c r="GF1376" s="322"/>
      <c r="GG1376" s="322"/>
      <c r="GH1376" s="322"/>
      <c r="GI1376" s="322"/>
      <c r="GJ1376" s="322"/>
      <c r="GK1376" s="322"/>
      <c r="GL1376" s="322"/>
      <c r="GM1376" s="322"/>
      <c r="GN1376" s="322"/>
      <c r="GO1376" s="322"/>
      <c r="GP1376" s="322"/>
      <c r="GQ1376" s="322"/>
      <c r="GR1376" s="322"/>
      <c r="GS1376" s="322"/>
      <c r="GT1376" s="322"/>
      <c r="GU1376" s="322"/>
      <c r="GV1376" s="322"/>
      <c r="GW1376" s="322"/>
      <c r="GX1376" s="322"/>
      <c r="GY1376" s="322"/>
      <c r="GZ1376" s="322"/>
      <c r="HA1376" s="322"/>
      <c r="HB1376" s="322"/>
      <c r="HC1376" s="322"/>
      <c r="HD1376" s="322"/>
      <c r="HE1376" s="322"/>
      <c r="HF1376" s="322"/>
      <c r="HG1376" s="322"/>
      <c r="HH1376" s="322"/>
      <c r="HI1376" s="322"/>
      <c r="HJ1376" s="322"/>
      <c r="HK1376" s="322"/>
      <c r="HL1376" s="322"/>
      <c r="HM1376" s="322"/>
      <c r="HN1376" s="322"/>
      <c r="HO1376" s="322"/>
      <c r="HP1376" s="322"/>
      <c r="HQ1376" s="322"/>
      <c r="HR1376" s="322"/>
      <c r="HS1376" s="322"/>
      <c r="HT1376" s="322"/>
      <c r="HU1376" s="322"/>
      <c r="HV1376" s="322"/>
      <c r="HW1376" s="322"/>
      <c r="HX1376" s="322"/>
      <c r="HY1376" s="322"/>
      <c r="HZ1376" s="322"/>
      <c r="IA1376" s="322"/>
      <c r="IB1376" s="322"/>
      <c r="IC1376" s="322"/>
      <c r="ID1376" s="322"/>
      <c r="IE1376" s="322"/>
      <c r="IF1376" s="322"/>
      <c r="IG1376" s="322"/>
      <c r="IH1376" s="322"/>
      <c r="II1376" s="322"/>
      <c r="IJ1376" s="322"/>
      <c r="IK1376" s="322"/>
      <c r="IL1376" s="322"/>
      <c r="IM1376" s="322"/>
      <c r="IN1376" s="322"/>
      <c r="IO1376" s="322"/>
      <c r="IP1376" s="322"/>
      <c r="IQ1376" s="322"/>
      <c r="IR1376" s="322"/>
      <c r="IS1376" s="322"/>
      <c r="IT1376" s="322"/>
      <c r="IU1376" s="322"/>
      <c r="IV1376" s="322"/>
    </row>
    <row r="1377" spans="1:256" s="320" customFormat="1" ht="12.75">
      <c r="A1377" s="316"/>
      <c r="B1377" s="317">
        <v>1765080</v>
      </c>
      <c r="C1377" s="316" t="s">
        <v>197</v>
      </c>
      <c r="D1377" s="316" t="s">
        <v>188</v>
      </c>
      <c r="E1377" s="316"/>
      <c r="F1377" s="318"/>
      <c r="G1377" s="318"/>
      <c r="H1377" s="317">
        <v>-1799325</v>
      </c>
      <c r="I1377" s="319">
        <v>3330.3396226415093</v>
      </c>
      <c r="K1377" s="321">
        <v>530</v>
      </c>
      <c r="L1377" s="322"/>
      <c r="M1377" s="321">
        <v>530</v>
      </c>
      <c r="N1377" s="322"/>
      <c r="O1377" s="322"/>
      <c r="P1377" s="322"/>
      <c r="Q1377" s="322"/>
      <c r="R1377" s="322"/>
      <c r="S1377" s="322"/>
      <c r="T1377" s="322"/>
      <c r="U1377" s="322"/>
      <c r="V1377" s="322"/>
      <c r="W1377" s="322"/>
      <c r="X1377" s="322"/>
      <c r="Y1377" s="322"/>
      <c r="Z1377" s="322"/>
      <c r="AA1377" s="322"/>
      <c r="AB1377" s="322"/>
      <c r="AC1377" s="322"/>
      <c r="AD1377" s="322"/>
      <c r="AE1377" s="322"/>
      <c r="AF1377" s="322"/>
      <c r="AG1377" s="322"/>
      <c r="AH1377" s="322"/>
      <c r="AI1377" s="322"/>
      <c r="AJ1377" s="322"/>
      <c r="AK1377" s="322"/>
      <c r="AL1377" s="322"/>
      <c r="AM1377" s="322"/>
      <c r="AN1377" s="322"/>
      <c r="AO1377" s="322"/>
      <c r="AP1377" s="322"/>
      <c r="AQ1377" s="322"/>
      <c r="AR1377" s="322"/>
      <c r="AS1377" s="322"/>
      <c r="AT1377" s="322"/>
      <c r="AU1377" s="322"/>
      <c r="AV1377" s="322"/>
      <c r="AW1377" s="322"/>
      <c r="AX1377" s="322"/>
      <c r="AY1377" s="322"/>
      <c r="AZ1377" s="322"/>
      <c r="BA1377" s="322"/>
      <c r="BB1377" s="322"/>
      <c r="BC1377" s="322"/>
      <c r="BD1377" s="322"/>
      <c r="BE1377" s="322"/>
      <c r="BF1377" s="322"/>
      <c r="BG1377" s="322"/>
      <c r="BH1377" s="322"/>
      <c r="BI1377" s="322"/>
      <c r="BJ1377" s="322"/>
      <c r="BK1377" s="322"/>
      <c r="BL1377" s="322"/>
      <c r="BM1377" s="322"/>
      <c r="BN1377" s="322"/>
      <c r="BO1377" s="322"/>
      <c r="BP1377" s="322"/>
      <c r="BQ1377" s="322"/>
      <c r="BR1377" s="322"/>
      <c r="BS1377" s="322"/>
      <c r="BT1377" s="322"/>
      <c r="BU1377" s="322"/>
      <c r="BV1377" s="322"/>
      <c r="BW1377" s="322"/>
      <c r="BX1377" s="322"/>
      <c r="BY1377" s="322"/>
      <c r="BZ1377" s="322"/>
      <c r="CA1377" s="322"/>
      <c r="CB1377" s="322"/>
      <c r="CC1377" s="322"/>
      <c r="CD1377" s="322"/>
      <c r="CE1377" s="322"/>
      <c r="CF1377" s="322"/>
      <c r="CG1377" s="322"/>
      <c r="CH1377" s="322"/>
      <c r="CI1377" s="322"/>
      <c r="CJ1377" s="322"/>
      <c r="CK1377" s="322"/>
      <c r="CL1377" s="322"/>
      <c r="CM1377" s="322"/>
      <c r="CN1377" s="322"/>
      <c r="CO1377" s="322"/>
      <c r="CP1377" s="322"/>
      <c r="CQ1377" s="322"/>
      <c r="CR1377" s="322"/>
      <c r="CS1377" s="322"/>
      <c r="CT1377" s="322"/>
      <c r="CU1377" s="322"/>
      <c r="CV1377" s="322"/>
      <c r="CW1377" s="322"/>
      <c r="CX1377" s="322"/>
      <c r="CY1377" s="322"/>
      <c r="CZ1377" s="322"/>
      <c r="DA1377" s="322"/>
      <c r="DB1377" s="322"/>
      <c r="DC1377" s="322"/>
      <c r="DD1377" s="322"/>
      <c r="DE1377" s="322"/>
      <c r="DF1377" s="322"/>
      <c r="DG1377" s="322"/>
      <c r="DH1377" s="322"/>
      <c r="DI1377" s="322"/>
      <c r="DJ1377" s="322"/>
      <c r="DK1377" s="322"/>
      <c r="DL1377" s="322"/>
      <c r="DM1377" s="322"/>
      <c r="DN1377" s="322"/>
      <c r="DO1377" s="322"/>
      <c r="DP1377" s="322"/>
      <c r="DQ1377" s="322"/>
      <c r="DR1377" s="322"/>
      <c r="DS1377" s="322"/>
      <c r="DT1377" s="322"/>
      <c r="DU1377" s="322"/>
      <c r="DV1377" s="322"/>
      <c r="DW1377" s="322"/>
      <c r="DX1377" s="322"/>
      <c r="DY1377" s="322"/>
      <c r="DZ1377" s="322"/>
      <c r="EA1377" s="322"/>
      <c r="EB1377" s="322"/>
      <c r="EC1377" s="322"/>
      <c r="ED1377" s="322"/>
      <c r="EE1377" s="322"/>
      <c r="EF1377" s="322"/>
      <c r="EG1377" s="322"/>
      <c r="EH1377" s="322"/>
      <c r="EI1377" s="322"/>
      <c r="EJ1377" s="322"/>
      <c r="EK1377" s="322"/>
      <c r="EL1377" s="322"/>
      <c r="EM1377" s="322"/>
      <c r="EN1377" s="322"/>
      <c r="EO1377" s="322"/>
      <c r="EP1377" s="322"/>
      <c r="EQ1377" s="322"/>
      <c r="ER1377" s="322"/>
      <c r="ES1377" s="322"/>
      <c r="ET1377" s="322"/>
      <c r="EU1377" s="322"/>
      <c r="EV1377" s="322"/>
      <c r="EW1377" s="322"/>
      <c r="EX1377" s="322"/>
      <c r="EY1377" s="322"/>
      <c r="EZ1377" s="322"/>
      <c r="FA1377" s="322"/>
      <c r="FB1377" s="322"/>
      <c r="FC1377" s="322"/>
      <c r="FD1377" s="322"/>
      <c r="FE1377" s="322"/>
      <c r="FF1377" s="322"/>
      <c r="FG1377" s="322"/>
      <c r="FH1377" s="322"/>
      <c r="FI1377" s="322"/>
      <c r="FJ1377" s="322"/>
      <c r="FK1377" s="322"/>
      <c r="FL1377" s="322"/>
      <c r="FM1377" s="322"/>
      <c r="FN1377" s="322"/>
      <c r="FO1377" s="322"/>
      <c r="FP1377" s="322"/>
      <c r="FQ1377" s="322"/>
      <c r="FR1377" s="322"/>
      <c r="FS1377" s="322"/>
      <c r="FT1377" s="322"/>
      <c r="FU1377" s="322"/>
      <c r="FV1377" s="322"/>
      <c r="FW1377" s="322"/>
      <c r="FX1377" s="322"/>
      <c r="FY1377" s="322"/>
      <c r="FZ1377" s="322"/>
      <c r="GA1377" s="322"/>
      <c r="GB1377" s="322"/>
      <c r="GC1377" s="322"/>
      <c r="GD1377" s="322"/>
      <c r="GE1377" s="322"/>
      <c r="GF1377" s="322"/>
      <c r="GG1377" s="322"/>
      <c r="GH1377" s="322"/>
      <c r="GI1377" s="322"/>
      <c r="GJ1377" s="322"/>
      <c r="GK1377" s="322"/>
      <c r="GL1377" s="322"/>
      <c r="GM1377" s="322"/>
      <c r="GN1377" s="322"/>
      <c r="GO1377" s="322"/>
      <c r="GP1377" s="322"/>
      <c r="GQ1377" s="322"/>
      <c r="GR1377" s="322"/>
      <c r="GS1377" s="322"/>
      <c r="GT1377" s="322"/>
      <c r="GU1377" s="322"/>
      <c r="GV1377" s="322"/>
      <c r="GW1377" s="322"/>
      <c r="GX1377" s="322"/>
      <c r="GY1377" s="322"/>
      <c r="GZ1377" s="322"/>
      <c r="HA1377" s="322"/>
      <c r="HB1377" s="322"/>
      <c r="HC1377" s="322"/>
      <c r="HD1377" s="322"/>
      <c r="HE1377" s="322"/>
      <c r="HF1377" s="322"/>
      <c r="HG1377" s="322"/>
      <c r="HH1377" s="322"/>
      <c r="HI1377" s="322"/>
      <c r="HJ1377" s="322"/>
      <c r="HK1377" s="322"/>
      <c r="HL1377" s="322"/>
      <c r="HM1377" s="322"/>
      <c r="HN1377" s="322"/>
      <c r="HO1377" s="322"/>
      <c r="HP1377" s="322"/>
      <c r="HQ1377" s="322"/>
      <c r="HR1377" s="322"/>
      <c r="HS1377" s="322"/>
      <c r="HT1377" s="322"/>
      <c r="HU1377" s="322"/>
      <c r="HV1377" s="322"/>
      <c r="HW1377" s="322"/>
      <c r="HX1377" s="322"/>
      <c r="HY1377" s="322"/>
      <c r="HZ1377" s="322"/>
      <c r="IA1377" s="322"/>
      <c r="IB1377" s="322"/>
      <c r="IC1377" s="322"/>
      <c r="ID1377" s="322"/>
      <c r="IE1377" s="322"/>
      <c r="IF1377" s="322"/>
      <c r="IG1377" s="322"/>
      <c r="IH1377" s="322"/>
      <c r="II1377" s="322"/>
      <c r="IJ1377" s="322"/>
      <c r="IK1377" s="322"/>
      <c r="IL1377" s="322"/>
      <c r="IM1377" s="322"/>
      <c r="IN1377" s="322"/>
      <c r="IO1377" s="322"/>
      <c r="IP1377" s="322"/>
      <c r="IQ1377" s="322"/>
      <c r="IR1377" s="322"/>
      <c r="IS1377" s="322"/>
      <c r="IT1377" s="322"/>
      <c r="IU1377" s="322"/>
      <c r="IV1377" s="322"/>
    </row>
    <row r="1378" spans="1:256" s="320" customFormat="1" ht="12.75">
      <c r="A1378" s="316"/>
      <c r="B1378" s="317">
        <v>0</v>
      </c>
      <c r="C1378" s="316" t="s">
        <v>197</v>
      </c>
      <c r="D1378" s="316" t="s">
        <v>189</v>
      </c>
      <c r="E1378" s="316"/>
      <c r="F1378" s="318"/>
      <c r="G1378" s="318"/>
      <c r="H1378" s="317">
        <v>5959835</v>
      </c>
      <c r="I1378" s="319">
        <v>0</v>
      </c>
      <c r="K1378" s="321">
        <v>520</v>
      </c>
      <c r="L1378" s="322"/>
      <c r="M1378" s="321">
        <v>520</v>
      </c>
      <c r="N1378" s="322"/>
      <c r="O1378" s="322"/>
      <c r="P1378" s="322"/>
      <c r="Q1378" s="322"/>
      <c r="R1378" s="322"/>
      <c r="S1378" s="322"/>
      <c r="T1378" s="322"/>
      <c r="U1378" s="322"/>
      <c r="V1378" s="322"/>
      <c r="W1378" s="322"/>
      <c r="X1378" s="322"/>
      <c r="Y1378" s="322"/>
      <c r="Z1378" s="322"/>
      <c r="AA1378" s="322"/>
      <c r="AB1378" s="322"/>
      <c r="AC1378" s="322"/>
      <c r="AD1378" s="322"/>
      <c r="AE1378" s="322"/>
      <c r="AF1378" s="322"/>
      <c r="AG1378" s="322"/>
      <c r="AH1378" s="322"/>
      <c r="AI1378" s="322"/>
      <c r="AJ1378" s="322"/>
      <c r="AK1378" s="322"/>
      <c r="AL1378" s="322"/>
      <c r="AM1378" s="322"/>
      <c r="AN1378" s="322"/>
      <c r="AO1378" s="322"/>
      <c r="AP1378" s="322"/>
      <c r="AQ1378" s="322"/>
      <c r="AR1378" s="322"/>
      <c r="AS1378" s="322"/>
      <c r="AT1378" s="322"/>
      <c r="AU1378" s="322"/>
      <c r="AV1378" s="322"/>
      <c r="AW1378" s="322"/>
      <c r="AX1378" s="322"/>
      <c r="AY1378" s="322"/>
      <c r="AZ1378" s="322"/>
      <c r="BA1378" s="322"/>
      <c r="BB1378" s="322"/>
      <c r="BC1378" s="322"/>
      <c r="BD1378" s="322"/>
      <c r="BE1378" s="322"/>
      <c r="BF1378" s="322"/>
      <c r="BG1378" s="322"/>
      <c r="BH1378" s="322"/>
      <c r="BI1378" s="322"/>
      <c r="BJ1378" s="322"/>
      <c r="BK1378" s="322"/>
      <c r="BL1378" s="322"/>
      <c r="BM1378" s="322"/>
      <c r="BN1378" s="322"/>
      <c r="BO1378" s="322"/>
      <c r="BP1378" s="322"/>
      <c r="BQ1378" s="322"/>
      <c r="BR1378" s="322"/>
      <c r="BS1378" s="322"/>
      <c r="BT1378" s="322"/>
      <c r="BU1378" s="322"/>
      <c r="BV1378" s="322"/>
      <c r="BW1378" s="322"/>
      <c r="BX1378" s="322"/>
      <c r="BY1378" s="322"/>
      <c r="BZ1378" s="322"/>
      <c r="CA1378" s="322"/>
      <c r="CB1378" s="322"/>
      <c r="CC1378" s="322"/>
      <c r="CD1378" s="322"/>
      <c r="CE1378" s="322"/>
      <c r="CF1378" s="322"/>
      <c r="CG1378" s="322"/>
      <c r="CH1378" s="322"/>
      <c r="CI1378" s="322"/>
      <c r="CJ1378" s="322"/>
      <c r="CK1378" s="322"/>
      <c r="CL1378" s="322"/>
      <c r="CM1378" s="322"/>
      <c r="CN1378" s="322"/>
      <c r="CO1378" s="322"/>
      <c r="CP1378" s="322"/>
      <c r="CQ1378" s="322"/>
      <c r="CR1378" s="322"/>
      <c r="CS1378" s="322"/>
      <c r="CT1378" s="322"/>
      <c r="CU1378" s="322"/>
      <c r="CV1378" s="322"/>
      <c r="CW1378" s="322"/>
      <c r="CX1378" s="322"/>
      <c r="CY1378" s="322"/>
      <c r="CZ1378" s="322"/>
      <c r="DA1378" s="322"/>
      <c r="DB1378" s="322"/>
      <c r="DC1378" s="322"/>
      <c r="DD1378" s="322"/>
      <c r="DE1378" s="322"/>
      <c r="DF1378" s="322"/>
      <c r="DG1378" s="322"/>
      <c r="DH1378" s="322"/>
      <c r="DI1378" s="322"/>
      <c r="DJ1378" s="322"/>
      <c r="DK1378" s="322"/>
      <c r="DL1378" s="322"/>
      <c r="DM1378" s="322"/>
      <c r="DN1378" s="322"/>
      <c r="DO1378" s="322"/>
      <c r="DP1378" s="322"/>
      <c r="DQ1378" s="322"/>
      <c r="DR1378" s="322"/>
      <c r="DS1378" s="322"/>
      <c r="DT1378" s="322"/>
      <c r="DU1378" s="322"/>
      <c r="DV1378" s="322"/>
      <c r="DW1378" s="322"/>
      <c r="DX1378" s="322"/>
      <c r="DY1378" s="322"/>
      <c r="DZ1378" s="322"/>
      <c r="EA1378" s="322"/>
      <c r="EB1378" s="322"/>
      <c r="EC1378" s="322"/>
      <c r="ED1378" s="322"/>
      <c r="EE1378" s="322"/>
      <c r="EF1378" s="322"/>
      <c r="EG1378" s="322"/>
      <c r="EH1378" s="322"/>
      <c r="EI1378" s="322"/>
      <c r="EJ1378" s="322"/>
      <c r="EK1378" s="322"/>
      <c r="EL1378" s="322"/>
      <c r="EM1378" s="322"/>
      <c r="EN1378" s="322"/>
      <c r="EO1378" s="322"/>
      <c r="EP1378" s="322"/>
      <c r="EQ1378" s="322"/>
      <c r="ER1378" s="322"/>
      <c r="ES1378" s="322"/>
      <c r="ET1378" s="322"/>
      <c r="EU1378" s="322"/>
      <c r="EV1378" s="322"/>
      <c r="EW1378" s="322"/>
      <c r="EX1378" s="322"/>
      <c r="EY1378" s="322"/>
      <c r="EZ1378" s="322"/>
      <c r="FA1378" s="322"/>
      <c r="FB1378" s="322"/>
      <c r="FC1378" s="322"/>
      <c r="FD1378" s="322"/>
      <c r="FE1378" s="322"/>
      <c r="FF1378" s="322"/>
      <c r="FG1378" s="322"/>
      <c r="FH1378" s="322"/>
      <c r="FI1378" s="322"/>
      <c r="FJ1378" s="322"/>
      <c r="FK1378" s="322"/>
      <c r="FL1378" s="322"/>
      <c r="FM1378" s="322"/>
      <c r="FN1378" s="322"/>
      <c r="FO1378" s="322"/>
      <c r="FP1378" s="322"/>
      <c r="FQ1378" s="322"/>
      <c r="FR1378" s="322"/>
      <c r="FS1378" s="322"/>
      <c r="FT1378" s="322"/>
      <c r="FU1378" s="322"/>
      <c r="FV1378" s="322"/>
      <c r="FW1378" s="322"/>
      <c r="FX1378" s="322"/>
      <c r="FY1378" s="322"/>
      <c r="FZ1378" s="322"/>
      <c r="GA1378" s="322"/>
      <c r="GB1378" s="322"/>
      <c r="GC1378" s="322"/>
      <c r="GD1378" s="322"/>
      <c r="GE1378" s="322"/>
      <c r="GF1378" s="322"/>
      <c r="GG1378" s="322"/>
      <c r="GH1378" s="322"/>
      <c r="GI1378" s="322"/>
      <c r="GJ1378" s="322"/>
      <c r="GK1378" s="322"/>
      <c r="GL1378" s="322"/>
      <c r="GM1378" s="322"/>
      <c r="GN1378" s="322"/>
      <c r="GO1378" s="322"/>
      <c r="GP1378" s="322"/>
      <c r="GQ1378" s="322"/>
      <c r="GR1378" s="322"/>
      <c r="GS1378" s="322"/>
      <c r="GT1378" s="322"/>
      <c r="GU1378" s="322"/>
      <c r="GV1378" s="322"/>
      <c r="GW1378" s="322"/>
      <c r="GX1378" s="322"/>
      <c r="GY1378" s="322"/>
      <c r="GZ1378" s="322"/>
      <c r="HA1378" s="322"/>
      <c r="HB1378" s="322"/>
      <c r="HC1378" s="322"/>
      <c r="HD1378" s="322"/>
      <c r="HE1378" s="322"/>
      <c r="HF1378" s="322"/>
      <c r="HG1378" s="322"/>
      <c r="HH1378" s="322"/>
      <c r="HI1378" s="322"/>
      <c r="HJ1378" s="322"/>
      <c r="HK1378" s="322"/>
      <c r="HL1378" s="322"/>
      <c r="HM1378" s="322"/>
      <c r="HN1378" s="322"/>
      <c r="HO1378" s="322"/>
      <c r="HP1378" s="322"/>
      <c r="HQ1378" s="322"/>
      <c r="HR1378" s="322"/>
      <c r="HS1378" s="322"/>
      <c r="HT1378" s="322"/>
      <c r="HU1378" s="322"/>
      <c r="HV1378" s="322"/>
      <c r="HW1378" s="322"/>
      <c r="HX1378" s="322"/>
      <c r="HY1378" s="322"/>
      <c r="HZ1378" s="322"/>
      <c r="IA1378" s="322"/>
      <c r="IB1378" s="322"/>
      <c r="IC1378" s="322"/>
      <c r="ID1378" s="322"/>
      <c r="IE1378" s="322"/>
      <c r="IF1378" s="322"/>
      <c r="IG1378" s="322"/>
      <c r="IH1378" s="322"/>
      <c r="II1378" s="322"/>
      <c r="IJ1378" s="322"/>
      <c r="IK1378" s="322"/>
      <c r="IL1378" s="322"/>
      <c r="IM1378" s="322"/>
      <c r="IN1378" s="322"/>
      <c r="IO1378" s="322"/>
      <c r="IP1378" s="322"/>
      <c r="IQ1378" s="322"/>
      <c r="IR1378" s="322"/>
      <c r="IS1378" s="322"/>
      <c r="IT1378" s="322"/>
      <c r="IU1378" s="322"/>
      <c r="IV1378" s="322"/>
    </row>
    <row r="1379" spans="1:256" s="320" customFormat="1" ht="12.75">
      <c r="A1379" s="316"/>
      <c r="B1379" s="317">
        <v>1280543</v>
      </c>
      <c r="C1379" s="316" t="s">
        <v>197</v>
      </c>
      <c r="D1379" s="316" t="s">
        <v>190</v>
      </c>
      <c r="E1379" s="316"/>
      <c r="F1379" s="318"/>
      <c r="G1379" s="318"/>
      <c r="H1379" s="317">
        <v>500079</v>
      </c>
      <c r="I1379" s="319">
        <v>2535.728712871287</v>
      </c>
      <c r="K1379" s="321">
        <v>505</v>
      </c>
      <c r="L1379" s="322"/>
      <c r="M1379" s="321">
        <v>505</v>
      </c>
      <c r="N1379" s="322"/>
      <c r="O1379" s="322"/>
      <c r="P1379" s="322"/>
      <c r="Q1379" s="322"/>
      <c r="R1379" s="322"/>
      <c r="S1379" s="322"/>
      <c r="T1379" s="322"/>
      <c r="U1379" s="322"/>
      <c r="V1379" s="322"/>
      <c r="W1379" s="322"/>
      <c r="X1379" s="322"/>
      <c r="Y1379" s="322"/>
      <c r="Z1379" s="322"/>
      <c r="AA1379" s="322"/>
      <c r="AB1379" s="322"/>
      <c r="AC1379" s="322"/>
      <c r="AD1379" s="322"/>
      <c r="AE1379" s="322"/>
      <c r="AF1379" s="322"/>
      <c r="AG1379" s="322"/>
      <c r="AH1379" s="322"/>
      <c r="AI1379" s="322"/>
      <c r="AJ1379" s="322"/>
      <c r="AK1379" s="322"/>
      <c r="AL1379" s="322"/>
      <c r="AM1379" s="322"/>
      <c r="AN1379" s="322"/>
      <c r="AO1379" s="322"/>
      <c r="AP1379" s="322"/>
      <c r="AQ1379" s="322"/>
      <c r="AR1379" s="322"/>
      <c r="AS1379" s="322"/>
      <c r="AT1379" s="322"/>
      <c r="AU1379" s="322"/>
      <c r="AV1379" s="322"/>
      <c r="AW1379" s="322"/>
      <c r="AX1379" s="322"/>
      <c r="AY1379" s="322"/>
      <c r="AZ1379" s="322"/>
      <c r="BA1379" s="322"/>
      <c r="BB1379" s="322"/>
      <c r="BC1379" s="322"/>
      <c r="BD1379" s="322"/>
      <c r="BE1379" s="322"/>
      <c r="BF1379" s="322"/>
      <c r="BG1379" s="322"/>
      <c r="BH1379" s="322"/>
      <c r="BI1379" s="322"/>
      <c r="BJ1379" s="322"/>
      <c r="BK1379" s="322"/>
      <c r="BL1379" s="322"/>
      <c r="BM1379" s="322"/>
      <c r="BN1379" s="322"/>
      <c r="BO1379" s="322"/>
      <c r="BP1379" s="322"/>
      <c r="BQ1379" s="322"/>
      <c r="BR1379" s="322"/>
      <c r="BS1379" s="322"/>
      <c r="BT1379" s="322"/>
      <c r="BU1379" s="322"/>
      <c r="BV1379" s="322"/>
      <c r="BW1379" s="322"/>
      <c r="BX1379" s="322"/>
      <c r="BY1379" s="322"/>
      <c r="BZ1379" s="322"/>
      <c r="CA1379" s="322"/>
      <c r="CB1379" s="322"/>
      <c r="CC1379" s="322"/>
      <c r="CD1379" s="322"/>
      <c r="CE1379" s="322"/>
      <c r="CF1379" s="322"/>
      <c r="CG1379" s="322"/>
      <c r="CH1379" s="322"/>
      <c r="CI1379" s="322"/>
      <c r="CJ1379" s="322"/>
      <c r="CK1379" s="322"/>
      <c r="CL1379" s="322"/>
      <c r="CM1379" s="322"/>
      <c r="CN1379" s="322"/>
      <c r="CO1379" s="322"/>
      <c r="CP1379" s="322"/>
      <c r="CQ1379" s="322"/>
      <c r="CR1379" s="322"/>
      <c r="CS1379" s="322"/>
      <c r="CT1379" s="322"/>
      <c r="CU1379" s="322"/>
      <c r="CV1379" s="322"/>
      <c r="CW1379" s="322"/>
      <c r="CX1379" s="322"/>
      <c r="CY1379" s="322"/>
      <c r="CZ1379" s="322"/>
      <c r="DA1379" s="322"/>
      <c r="DB1379" s="322"/>
      <c r="DC1379" s="322"/>
      <c r="DD1379" s="322"/>
      <c r="DE1379" s="322"/>
      <c r="DF1379" s="322"/>
      <c r="DG1379" s="322"/>
      <c r="DH1379" s="322"/>
      <c r="DI1379" s="322"/>
      <c r="DJ1379" s="322"/>
      <c r="DK1379" s="322"/>
      <c r="DL1379" s="322"/>
      <c r="DM1379" s="322"/>
      <c r="DN1379" s="322"/>
      <c r="DO1379" s="322"/>
      <c r="DP1379" s="322"/>
      <c r="DQ1379" s="322"/>
      <c r="DR1379" s="322"/>
      <c r="DS1379" s="322"/>
      <c r="DT1379" s="322"/>
      <c r="DU1379" s="322"/>
      <c r="DV1379" s="322"/>
      <c r="DW1379" s="322"/>
      <c r="DX1379" s="322"/>
      <c r="DY1379" s="322"/>
      <c r="DZ1379" s="322"/>
      <c r="EA1379" s="322"/>
      <c r="EB1379" s="322"/>
      <c r="EC1379" s="322"/>
      <c r="ED1379" s="322"/>
      <c r="EE1379" s="322"/>
      <c r="EF1379" s="322"/>
      <c r="EG1379" s="322"/>
      <c r="EH1379" s="322"/>
      <c r="EI1379" s="322"/>
      <c r="EJ1379" s="322"/>
      <c r="EK1379" s="322"/>
      <c r="EL1379" s="322"/>
      <c r="EM1379" s="322"/>
      <c r="EN1379" s="322"/>
      <c r="EO1379" s="322"/>
      <c r="EP1379" s="322"/>
      <c r="EQ1379" s="322"/>
      <c r="ER1379" s="322"/>
      <c r="ES1379" s="322"/>
      <c r="ET1379" s="322"/>
      <c r="EU1379" s="322"/>
      <c r="EV1379" s="322"/>
      <c r="EW1379" s="322"/>
      <c r="EX1379" s="322"/>
      <c r="EY1379" s="322"/>
      <c r="EZ1379" s="322"/>
      <c r="FA1379" s="322"/>
      <c r="FB1379" s="322"/>
      <c r="FC1379" s="322"/>
      <c r="FD1379" s="322"/>
      <c r="FE1379" s="322"/>
      <c r="FF1379" s="322"/>
      <c r="FG1379" s="322"/>
      <c r="FH1379" s="322"/>
      <c r="FI1379" s="322"/>
      <c r="FJ1379" s="322"/>
      <c r="FK1379" s="322"/>
      <c r="FL1379" s="322"/>
      <c r="FM1379" s="322"/>
      <c r="FN1379" s="322"/>
      <c r="FO1379" s="322"/>
      <c r="FP1379" s="322"/>
      <c r="FQ1379" s="322"/>
      <c r="FR1379" s="322"/>
      <c r="FS1379" s="322"/>
      <c r="FT1379" s="322"/>
      <c r="FU1379" s="322"/>
      <c r="FV1379" s="322"/>
      <c r="FW1379" s="322"/>
      <c r="FX1379" s="322"/>
      <c r="FY1379" s="322"/>
      <c r="FZ1379" s="322"/>
      <c r="GA1379" s="322"/>
      <c r="GB1379" s="322"/>
      <c r="GC1379" s="322"/>
      <c r="GD1379" s="322"/>
      <c r="GE1379" s="322"/>
      <c r="GF1379" s="322"/>
      <c r="GG1379" s="322"/>
      <c r="GH1379" s="322"/>
      <c r="GI1379" s="322"/>
      <c r="GJ1379" s="322"/>
      <c r="GK1379" s="322"/>
      <c r="GL1379" s="322"/>
      <c r="GM1379" s="322"/>
      <c r="GN1379" s="322"/>
      <c r="GO1379" s="322"/>
      <c r="GP1379" s="322"/>
      <c r="GQ1379" s="322"/>
      <c r="GR1379" s="322"/>
      <c r="GS1379" s="322"/>
      <c r="GT1379" s="322"/>
      <c r="GU1379" s="322"/>
      <c r="GV1379" s="322"/>
      <c r="GW1379" s="322"/>
      <c r="GX1379" s="322"/>
      <c r="GY1379" s="322"/>
      <c r="GZ1379" s="322"/>
      <c r="HA1379" s="322"/>
      <c r="HB1379" s="322"/>
      <c r="HC1379" s="322"/>
      <c r="HD1379" s="322"/>
      <c r="HE1379" s="322"/>
      <c r="HF1379" s="322"/>
      <c r="HG1379" s="322"/>
      <c r="HH1379" s="322"/>
      <c r="HI1379" s="322"/>
      <c r="HJ1379" s="322"/>
      <c r="HK1379" s="322"/>
      <c r="HL1379" s="322"/>
      <c r="HM1379" s="322"/>
      <c r="HN1379" s="322"/>
      <c r="HO1379" s="322"/>
      <c r="HP1379" s="322"/>
      <c r="HQ1379" s="322"/>
      <c r="HR1379" s="322"/>
      <c r="HS1379" s="322"/>
      <c r="HT1379" s="322"/>
      <c r="HU1379" s="322"/>
      <c r="HV1379" s="322"/>
      <c r="HW1379" s="322"/>
      <c r="HX1379" s="322"/>
      <c r="HY1379" s="322"/>
      <c r="HZ1379" s="322"/>
      <c r="IA1379" s="322"/>
      <c r="IB1379" s="322"/>
      <c r="IC1379" s="322"/>
      <c r="ID1379" s="322"/>
      <c r="IE1379" s="322"/>
      <c r="IF1379" s="322"/>
      <c r="IG1379" s="322"/>
      <c r="IH1379" s="322"/>
      <c r="II1379" s="322"/>
      <c r="IJ1379" s="322"/>
      <c r="IK1379" s="322"/>
      <c r="IL1379" s="322"/>
      <c r="IM1379" s="322"/>
      <c r="IN1379" s="322"/>
      <c r="IO1379" s="322"/>
      <c r="IP1379" s="322"/>
      <c r="IQ1379" s="322"/>
      <c r="IR1379" s="322"/>
      <c r="IS1379" s="322"/>
      <c r="IT1379" s="322"/>
      <c r="IU1379" s="322"/>
      <c r="IV1379" s="322"/>
    </row>
    <row r="1380" spans="1:256" s="320" customFormat="1" ht="12.75">
      <c r="A1380" s="316"/>
      <c r="B1380" s="317">
        <v>-3019125</v>
      </c>
      <c r="C1380" s="316" t="s">
        <v>197</v>
      </c>
      <c r="D1380" s="316" t="s">
        <v>200</v>
      </c>
      <c r="E1380" s="316"/>
      <c r="F1380" s="318"/>
      <c r="G1380" s="318"/>
      <c r="H1380" s="317">
        <v>4799747</v>
      </c>
      <c r="I1380" s="319">
        <v>-5919.85294117647</v>
      </c>
      <c r="K1380" s="321">
        <v>510</v>
      </c>
      <c r="L1380" s="322"/>
      <c r="M1380" s="321">
        <v>510</v>
      </c>
      <c r="N1380" s="322"/>
      <c r="O1380" s="322"/>
      <c r="P1380" s="322"/>
      <c r="Q1380" s="322"/>
      <c r="R1380" s="322"/>
      <c r="S1380" s="322"/>
      <c r="T1380" s="322"/>
      <c r="U1380" s="322"/>
      <c r="V1380" s="322"/>
      <c r="W1380" s="322"/>
      <c r="X1380" s="322"/>
      <c r="Y1380" s="322"/>
      <c r="Z1380" s="322"/>
      <c r="AA1380" s="322"/>
      <c r="AB1380" s="322"/>
      <c r="AC1380" s="322"/>
      <c r="AD1380" s="322"/>
      <c r="AE1380" s="322"/>
      <c r="AF1380" s="322"/>
      <c r="AG1380" s="322"/>
      <c r="AH1380" s="322"/>
      <c r="AI1380" s="322"/>
      <c r="AJ1380" s="322"/>
      <c r="AK1380" s="322"/>
      <c r="AL1380" s="322"/>
      <c r="AM1380" s="322"/>
      <c r="AN1380" s="322"/>
      <c r="AO1380" s="322"/>
      <c r="AP1380" s="322"/>
      <c r="AQ1380" s="322"/>
      <c r="AR1380" s="322"/>
      <c r="AS1380" s="322"/>
      <c r="AT1380" s="322"/>
      <c r="AU1380" s="322"/>
      <c r="AV1380" s="322"/>
      <c r="AW1380" s="322"/>
      <c r="AX1380" s="322"/>
      <c r="AY1380" s="322"/>
      <c r="AZ1380" s="322"/>
      <c r="BA1380" s="322"/>
      <c r="BB1380" s="322"/>
      <c r="BC1380" s="322"/>
      <c r="BD1380" s="322"/>
      <c r="BE1380" s="322"/>
      <c r="BF1380" s="322"/>
      <c r="BG1380" s="322"/>
      <c r="BH1380" s="322"/>
      <c r="BI1380" s="322"/>
      <c r="BJ1380" s="322"/>
      <c r="BK1380" s="322"/>
      <c r="BL1380" s="322"/>
      <c r="BM1380" s="322"/>
      <c r="BN1380" s="322"/>
      <c r="BO1380" s="322"/>
      <c r="BP1380" s="322"/>
      <c r="BQ1380" s="322"/>
      <c r="BR1380" s="322"/>
      <c r="BS1380" s="322"/>
      <c r="BT1380" s="322"/>
      <c r="BU1380" s="322"/>
      <c r="BV1380" s="322"/>
      <c r="BW1380" s="322"/>
      <c r="BX1380" s="322"/>
      <c r="BY1380" s="322"/>
      <c r="BZ1380" s="322"/>
      <c r="CA1380" s="322"/>
      <c r="CB1380" s="322"/>
      <c r="CC1380" s="322"/>
      <c r="CD1380" s="322"/>
      <c r="CE1380" s="322"/>
      <c r="CF1380" s="322"/>
      <c r="CG1380" s="322"/>
      <c r="CH1380" s="322"/>
      <c r="CI1380" s="322"/>
      <c r="CJ1380" s="322"/>
      <c r="CK1380" s="322"/>
      <c r="CL1380" s="322"/>
      <c r="CM1380" s="322"/>
      <c r="CN1380" s="322"/>
      <c r="CO1380" s="322"/>
      <c r="CP1380" s="322"/>
      <c r="CQ1380" s="322"/>
      <c r="CR1380" s="322"/>
      <c r="CS1380" s="322"/>
      <c r="CT1380" s="322"/>
      <c r="CU1380" s="322"/>
      <c r="CV1380" s="322"/>
      <c r="CW1380" s="322"/>
      <c r="CX1380" s="322"/>
      <c r="CY1380" s="322"/>
      <c r="CZ1380" s="322"/>
      <c r="DA1380" s="322"/>
      <c r="DB1380" s="322"/>
      <c r="DC1380" s="322"/>
      <c r="DD1380" s="322"/>
      <c r="DE1380" s="322"/>
      <c r="DF1380" s="322"/>
      <c r="DG1380" s="322"/>
      <c r="DH1380" s="322"/>
      <c r="DI1380" s="322"/>
      <c r="DJ1380" s="322"/>
      <c r="DK1380" s="322"/>
      <c r="DL1380" s="322"/>
      <c r="DM1380" s="322"/>
      <c r="DN1380" s="322"/>
      <c r="DO1380" s="322"/>
      <c r="DP1380" s="322"/>
      <c r="DQ1380" s="322"/>
      <c r="DR1380" s="322"/>
      <c r="DS1380" s="322"/>
      <c r="DT1380" s="322"/>
      <c r="DU1380" s="322"/>
      <c r="DV1380" s="322"/>
      <c r="DW1380" s="322"/>
      <c r="DX1380" s="322"/>
      <c r="DY1380" s="322"/>
      <c r="DZ1380" s="322"/>
      <c r="EA1380" s="322"/>
      <c r="EB1380" s="322"/>
      <c r="EC1380" s="322"/>
      <c r="ED1380" s="322"/>
      <c r="EE1380" s="322"/>
      <c r="EF1380" s="322"/>
      <c r="EG1380" s="322"/>
      <c r="EH1380" s="322"/>
      <c r="EI1380" s="322"/>
      <c r="EJ1380" s="322"/>
      <c r="EK1380" s="322"/>
      <c r="EL1380" s="322"/>
      <c r="EM1380" s="322"/>
      <c r="EN1380" s="322"/>
      <c r="EO1380" s="322"/>
      <c r="EP1380" s="322"/>
      <c r="EQ1380" s="322"/>
      <c r="ER1380" s="322"/>
      <c r="ES1380" s="322"/>
      <c r="ET1380" s="322"/>
      <c r="EU1380" s="322"/>
      <c r="EV1380" s="322"/>
      <c r="EW1380" s="322"/>
      <c r="EX1380" s="322"/>
      <c r="EY1380" s="322"/>
      <c r="EZ1380" s="322"/>
      <c r="FA1380" s="322"/>
      <c r="FB1380" s="322"/>
      <c r="FC1380" s="322"/>
      <c r="FD1380" s="322"/>
      <c r="FE1380" s="322"/>
      <c r="FF1380" s="322"/>
      <c r="FG1380" s="322"/>
      <c r="FH1380" s="322"/>
      <c r="FI1380" s="322"/>
      <c r="FJ1380" s="322"/>
      <c r="FK1380" s="322"/>
      <c r="FL1380" s="322"/>
      <c r="FM1380" s="322"/>
      <c r="FN1380" s="322"/>
      <c r="FO1380" s="322"/>
      <c r="FP1380" s="322"/>
      <c r="FQ1380" s="322"/>
      <c r="FR1380" s="322"/>
      <c r="FS1380" s="322"/>
      <c r="FT1380" s="322"/>
      <c r="FU1380" s="322"/>
      <c r="FV1380" s="322"/>
      <c r="FW1380" s="322"/>
      <c r="FX1380" s="322"/>
      <c r="FY1380" s="322"/>
      <c r="FZ1380" s="322"/>
      <c r="GA1380" s="322"/>
      <c r="GB1380" s="322"/>
      <c r="GC1380" s="322"/>
      <c r="GD1380" s="322"/>
      <c r="GE1380" s="322"/>
      <c r="GF1380" s="322"/>
      <c r="GG1380" s="322"/>
      <c r="GH1380" s="322"/>
      <c r="GI1380" s="322"/>
      <c r="GJ1380" s="322"/>
      <c r="GK1380" s="322"/>
      <c r="GL1380" s="322"/>
      <c r="GM1380" s="322"/>
      <c r="GN1380" s="322"/>
      <c r="GO1380" s="322"/>
      <c r="GP1380" s="322"/>
      <c r="GQ1380" s="322"/>
      <c r="GR1380" s="322"/>
      <c r="GS1380" s="322"/>
      <c r="GT1380" s="322"/>
      <c r="GU1380" s="322"/>
      <c r="GV1380" s="322"/>
      <c r="GW1380" s="322"/>
      <c r="GX1380" s="322"/>
      <c r="GY1380" s="322"/>
      <c r="GZ1380" s="322"/>
      <c r="HA1380" s="322"/>
      <c r="HB1380" s="322"/>
      <c r="HC1380" s="322"/>
      <c r="HD1380" s="322"/>
      <c r="HE1380" s="322"/>
      <c r="HF1380" s="322"/>
      <c r="HG1380" s="322"/>
      <c r="HH1380" s="322"/>
      <c r="HI1380" s="322"/>
      <c r="HJ1380" s="322"/>
      <c r="HK1380" s="322"/>
      <c r="HL1380" s="322"/>
      <c r="HM1380" s="322"/>
      <c r="HN1380" s="322"/>
      <c r="HO1380" s="322"/>
      <c r="HP1380" s="322"/>
      <c r="HQ1380" s="322"/>
      <c r="HR1380" s="322"/>
      <c r="HS1380" s="322"/>
      <c r="HT1380" s="322"/>
      <c r="HU1380" s="322"/>
      <c r="HV1380" s="322"/>
      <c r="HW1380" s="322"/>
      <c r="HX1380" s="322"/>
      <c r="HY1380" s="322"/>
      <c r="HZ1380" s="322"/>
      <c r="IA1380" s="322"/>
      <c r="IB1380" s="322"/>
      <c r="IC1380" s="322"/>
      <c r="ID1380" s="322"/>
      <c r="IE1380" s="322"/>
      <c r="IF1380" s="322"/>
      <c r="IG1380" s="322"/>
      <c r="IH1380" s="322"/>
      <c r="II1380" s="322"/>
      <c r="IJ1380" s="322"/>
      <c r="IK1380" s="322"/>
      <c r="IL1380" s="322"/>
      <c r="IM1380" s="322"/>
      <c r="IN1380" s="322"/>
      <c r="IO1380" s="322"/>
      <c r="IP1380" s="322"/>
      <c r="IQ1380" s="322"/>
      <c r="IR1380" s="322"/>
      <c r="IS1380" s="322"/>
      <c r="IT1380" s="322"/>
      <c r="IU1380" s="322"/>
      <c r="IV1380" s="322"/>
    </row>
    <row r="1381" spans="1:256" s="320" customFormat="1" ht="12.75">
      <c r="A1381" s="316"/>
      <c r="B1381" s="317">
        <v>1140020</v>
      </c>
      <c r="C1381" s="316" t="s">
        <v>197</v>
      </c>
      <c r="D1381" s="316" t="s">
        <v>191</v>
      </c>
      <c r="E1381" s="316"/>
      <c r="F1381" s="318"/>
      <c r="G1381" s="318"/>
      <c r="H1381" s="317">
        <v>640602</v>
      </c>
      <c r="I1381" s="319">
        <v>2235.3333333333335</v>
      </c>
      <c r="K1381" s="321">
        <v>510</v>
      </c>
      <c r="L1381" s="322"/>
      <c r="M1381" s="321">
        <v>510</v>
      </c>
      <c r="N1381" s="322"/>
      <c r="O1381" s="322"/>
      <c r="P1381" s="322"/>
      <c r="Q1381" s="322"/>
      <c r="R1381" s="322"/>
      <c r="S1381" s="322"/>
      <c r="T1381" s="322"/>
      <c r="U1381" s="322"/>
      <c r="V1381" s="322"/>
      <c r="W1381" s="322"/>
      <c r="X1381" s="322"/>
      <c r="Y1381" s="322"/>
      <c r="Z1381" s="322"/>
      <c r="AA1381" s="322"/>
      <c r="AB1381" s="322"/>
      <c r="AC1381" s="322"/>
      <c r="AD1381" s="322"/>
      <c r="AE1381" s="322"/>
      <c r="AF1381" s="322"/>
      <c r="AG1381" s="322"/>
      <c r="AH1381" s="322"/>
      <c r="AI1381" s="322"/>
      <c r="AJ1381" s="322"/>
      <c r="AK1381" s="322"/>
      <c r="AL1381" s="322"/>
      <c r="AM1381" s="322"/>
      <c r="AN1381" s="322"/>
      <c r="AO1381" s="322"/>
      <c r="AP1381" s="322"/>
      <c r="AQ1381" s="322"/>
      <c r="AR1381" s="322"/>
      <c r="AS1381" s="322"/>
      <c r="AT1381" s="322"/>
      <c r="AU1381" s="322"/>
      <c r="AV1381" s="322"/>
      <c r="AW1381" s="322"/>
      <c r="AX1381" s="322"/>
      <c r="AY1381" s="322"/>
      <c r="AZ1381" s="322"/>
      <c r="BA1381" s="322"/>
      <c r="BB1381" s="322"/>
      <c r="BC1381" s="322"/>
      <c r="BD1381" s="322"/>
      <c r="BE1381" s="322"/>
      <c r="BF1381" s="322"/>
      <c r="BG1381" s="322"/>
      <c r="BH1381" s="322"/>
      <c r="BI1381" s="322"/>
      <c r="BJ1381" s="322"/>
      <c r="BK1381" s="322"/>
      <c r="BL1381" s="322"/>
      <c r="BM1381" s="322"/>
      <c r="BN1381" s="322"/>
      <c r="BO1381" s="322"/>
      <c r="BP1381" s="322"/>
      <c r="BQ1381" s="322"/>
      <c r="BR1381" s="322"/>
      <c r="BS1381" s="322"/>
      <c r="BT1381" s="322"/>
      <c r="BU1381" s="322"/>
      <c r="BV1381" s="322"/>
      <c r="BW1381" s="322"/>
      <c r="BX1381" s="322"/>
      <c r="BY1381" s="322"/>
      <c r="BZ1381" s="322"/>
      <c r="CA1381" s="322"/>
      <c r="CB1381" s="322"/>
      <c r="CC1381" s="322"/>
      <c r="CD1381" s="322"/>
      <c r="CE1381" s="322"/>
      <c r="CF1381" s="322"/>
      <c r="CG1381" s="322"/>
      <c r="CH1381" s="322"/>
      <c r="CI1381" s="322"/>
      <c r="CJ1381" s="322"/>
      <c r="CK1381" s="322"/>
      <c r="CL1381" s="322"/>
      <c r="CM1381" s="322"/>
      <c r="CN1381" s="322"/>
      <c r="CO1381" s="322"/>
      <c r="CP1381" s="322"/>
      <c r="CQ1381" s="322"/>
      <c r="CR1381" s="322"/>
      <c r="CS1381" s="322"/>
      <c r="CT1381" s="322"/>
      <c r="CU1381" s="322"/>
      <c r="CV1381" s="322"/>
      <c r="CW1381" s="322"/>
      <c r="CX1381" s="322"/>
      <c r="CY1381" s="322"/>
      <c r="CZ1381" s="322"/>
      <c r="DA1381" s="322"/>
      <c r="DB1381" s="322"/>
      <c r="DC1381" s="322"/>
      <c r="DD1381" s="322"/>
      <c r="DE1381" s="322"/>
      <c r="DF1381" s="322"/>
      <c r="DG1381" s="322"/>
      <c r="DH1381" s="322"/>
      <c r="DI1381" s="322"/>
      <c r="DJ1381" s="322"/>
      <c r="DK1381" s="322"/>
      <c r="DL1381" s="322"/>
      <c r="DM1381" s="322"/>
      <c r="DN1381" s="322"/>
      <c r="DO1381" s="322"/>
      <c r="DP1381" s="322"/>
      <c r="DQ1381" s="322"/>
      <c r="DR1381" s="322"/>
      <c r="DS1381" s="322"/>
      <c r="DT1381" s="322"/>
      <c r="DU1381" s="322"/>
      <c r="DV1381" s="322"/>
      <c r="DW1381" s="322"/>
      <c r="DX1381" s="322"/>
      <c r="DY1381" s="322"/>
      <c r="DZ1381" s="322"/>
      <c r="EA1381" s="322"/>
      <c r="EB1381" s="322"/>
      <c r="EC1381" s="322"/>
      <c r="ED1381" s="322"/>
      <c r="EE1381" s="322"/>
      <c r="EF1381" s="322"/>
      <c r="EG1381" s="322"/>
      <c r="EH1381" s="322"/>
      <c r="EI1381" s="322"/>
      <c r="EJ1381" s="322"/>
      <c r="EK1381" s="322"/>
      <c r="EL1381" s="322"/>
      <c r="EM1381" s="322"/>
      <c r="EN1381" s="322"/>
      <c r="EO1381" s="322"/>
      <c r="EP1381" s="322"/>
      <c r="EQ1381" s="322"/>
      <c r="ER1381" s="322"/>
      <c r="ES1381" s="322"/>
      <c r="ET1381" s="322"/>
      <c r="EU1381" s="322"/>
      <c r="EV1381" s="322"/>
      <c r="EW1381" s="322"/>
      <c r="EX1381" s="322"/>
      <c r="EY1381" s="322"/>
      <c r="EZ1381" s="322"/>
      <c r="FA1381" s="322"/>
      <c r="FB1381" s="322"/>
      <c r="FC1381" s="322"/>
      <c r="FD1381" s="322"/>
      <c r="FE1381" s="322"/>
      <c r="FF1381" s="322"/>
      <c r="FG1381" s="322"/>
      <c r="FH1381" s="322"/>
      <c r="FI1381" s="322"/>
      <c r="FJ1381" s="322"/>
      <c r="FK1381" s="322"/>
      <c r="FL1381" s="322"/>
      <c r="FM1381" s="322"/>
      <c r="FN1381" s="322"/>
      <c r="FO1381" s="322"/>
      <c r="FP1381" s="322"/>
      <c r="FQ1381" s="322"/>
      <c r="FR1381" s="322"/>
      <c r="FS1381" s="322"/>
      <c r="FT1381" s="322"/>
      <c r="FU1381" s="322"/>
      <c r="FV1381" s="322"/>
      <c r="FW1381" s="322"/>
      <c r="FX1381" s="322"/>
      <c r="FY1381" s="322"/>
      <c r="FZ1381" s="322"/>
      <c r="GA1381" s="322"/>
      <c r="GB1381" s="322"/>
      <c r="GC1381" s="322"/>
      <c r="GD1381" s="322"/>
      <c r="GE1381" s="322"/>
      <c r="GF1381" s="322"/>
      <c r="GG1381" s="322"/>
      <c r="GH1381" s="322"/>
      <c r="GI1381" s="322"/>
      <c r="GJ1381" s="322"/>
      <c r="GK1381" s="322"/>
      <c r="GL1381" s="322"/>
      <c r="GM1381" s="322"/>
      <c r="GN1381" s="322"/>
      <c r="GO1381" s="322"/>
      <c r="GP1381" s="322"/>
      <c r="GQ1381" s="322"/>
      <c r="GR1381" s="322"/>
      <c r="GS1381" s="322"/>
      <c r="GT1381" s="322"/>
      <c r="GU1381" s="322"/>
      <c r="GV1381" s="322"/>
      <c r="GW1381" s="322"/>
      <c r="GX1381" s="322"/>
      <c r="GY1381" s="322"/>
      <c r="GZ1381" s="322"/>
      <c r="HA1381" s="322"/>
      <c r="HB1381" s="322"/>
      <c r="HC1381" s="322"/>
      <c r="HD1381" s="322"/>
      <c r="HE1381" s="322"/>
      <c r="HF1381" s="322"/>
      <c r="HG1381" s="322"/>
      <c r="HH1381" s="322"/>
      <c r="HI1381" s="322"/>
      <c r="HJ1381" s="322"/>
      <c r="HK1381" s="322"/>
      <c r="HL1381" s="322"/>
      <c r="HM1381" s="322"/>
      <c r="HN1381" s="322"/>
      <c r="HO1381" s="322"/>
      <c r="HP1381" s="322"/>
      <c r="HQ1381" s="322"/>
      <c r="HR1381" s="322"/>
      <c r="HS1381" s="322"/>
      <c r="HT1381" s="322"/>
      <c r="HU1381" s="322"/>
      <c r="HV1381" s="322"/>
      <c r="HW1381" s="322"/>
      <c r="HX1381" s="322"/>
      <c r="HY1381" s="322"/>
      <c r="HZ1381" s="322"/>
      <c r="IA1381" s="322"/>
      <c r="IB1381" s="322"/>
      <c r="IC1381" s="322"/>
      <c r="ID1381" s="322"/>
      <c r="IE1381" s="322"/>
      <c r="IF1381" s="322"/>
      <c r="IG1381" s="322"/>
      <c r="IH1381" s="322"/>
      <c r="II1381" s="322"/>
      <c r="IJ1381" s="322"/>
      <c r="IK1381" s="322"/>
      <c r="IL1381" s="322"/>
      <c r="IM1381" s="322"/>
      <c r="IN1381" s="322"/>
      <c r="IO1381" s="322"/>
      <c r="IP1381" s="322"/>
      <c r="IQ1381" s="322"/>
      <c r="IR1381" s="322"/>
      <c r="IS1381" s="322"/>
      <c r="IT1381" s="322"/>
      <c r="IU1381" s="322"/>
      <c r="IV1381" s="322"/>
    </row>
    <row r="1382" spans="1:256" s="320" customFormat="1" ht="12.75">
      <c r="A1382" s="316"/>
      <c r="B1382" s="317">
        <v>2466122</v>
      </c>
      <c r="C1382" s="316" t="s">
        <v>197</v>
      </c>
      <c r="D1382" s="316" t="s">
        <v>210</v>
      </c>
      <c r="E1382" s="316"/>
      <c r="F1382" s="318"/>
      <c r="G1382" s="318"/>
      <c r="H1382" s="317">
        <v>-4265447</v>
      </c>
      <c r="I1382" s="319">
        <v>4932.244</v>
      </c>
      <c r="K1382" s="321">
        <v>500</v>
      </c>
      <c r="L1382" s="322"/>
      <c r="M1382" s="321">
        <v>500</v>
      </c>
      <c r="N1382" s="322"/>
      <c r="O1382" s="322"/>
      <c r="P1382" s="322"/>
      <c r="Q1382" s="322"/>
      <c r="R1382" s="322"/>
      <c r="S1382" s="322"/>
      <c r="T1382" s="322"/>
      <c r="U1382" s="322"/>
      <c r="V1382" s="322"/>
      <c r="W1382" s="322"/>
      <c r="X1382" s="322"/>
      <c r="Y1382" s="322"/>
      <c r="Z1382" s="322"/>
      <c r="AA1382" s="322"/>
      <c r="AB1382" s="322"/>
      <c r="AC1382" s="322"/>
      <c r="AD1382" s="322"/>
      <c r="AE1382" s="322"/>
      <c r="AF1382" s="322"/>
      <c r="AG1382" s="322"/>
      <c r="AH1382" s="322"/>
      <c r="AI1382" s="322"/>
      <c r="AJ1382" s="322"/>
      <c r="AK1382" s="322"/>
      <c r="AL1382" s="322"/>
      <c r="AM1382" s="322"/>
      <c r="AN1382" s="322"/>
      <c r="AO1382" s="322"/>
      <c r="AP1382" s="322"/>
      <c r="AQ1382" s="322"/>
      <c r="AR1382" s="322"/>
      <c r="AS1382" s="322"/>
      <c r="AT1382" s="322"/>
      <c r="AU1382" s="322"/>
      <c r="AV1382" s="322"/>
      <c r="AW1382" s="322"/>
      <c r="AX1382" s="322"/>
      <c r="AY1382" s="322"/>
      <c r="AZ1382" s="322"/>
      <c r="BA1382" s="322"/>
      <c r="BB1382" s="322"/>
      <c r="BC1382" s="322"/>
      <c r="BD1382" s="322"/>
      <c r="BE1382" s="322"/>
      <c r="BF1382" s="322"/>
      <c r="BG1382" s="322"/>
      <c r="BH1382" s="322"/>
      <c r="BI1382" s="322"/>
      <c r="BJ1382" s="322"/>
      <c r="BK1382" s="322"/>
      <c r="BL1382" s="322"/>
      <c r="BM1382" s="322"/>
      <c r="BN1382" s="322"/>
      <c r="BO1382" s="322"/>
      <c r="BP1382" s="322"/>
      <c r="BQ1382" s="322"/>
      <c r="BR1382" s="322"/>
      <c r="BS1382" s="322"/>
      <c r="BT1382" s="322"/>
      <c r="BU1382" s="322"/>
      <c r="BV1382" s="322"/>
      <c r="BW1382" s="322"/>
      <c r="BX1382" s="322"/>
      <c r="BY1382" s="322"/>
      <c r="BZ1382" s="322"/>
      <c r="CA1382" s="322"/>
      <c r="CB1382" s="322"/>
      <c r="CC1382" s="322"/>
      <c r="CD1382" s="322"/>
      <c r="CE1382" s="322"/>
      <c r="CF1382" s="322"/>
      <c r="CG1382" s="322"/>
      <c r="CH1382" s="322"/>
      <c r="CI1382" s="322"/>
      <c r="CJ1382" s="322"/>
      <c r="CK1382" s="322"/>
      <c r="CL1382" s="322"/>
      <c r="CM1382" s="322"/>
      <c r="CN1382" s="322"/>
      <c r="CO1382" s="322"/>
      <c r="CP1382" s="322"/>
      <c r="CQ1382" s="322"/>
      <c r="CR1382" s="322"/>
      <c r="CS1382" s="322"/>
      <c r="CT1382" s="322"/>
      <c r="CU1382" s="322"/>
      <c r="CV1382" s="322"/>
      <c r="CW1382" s="322"/>
      <c r="CX1382" s="322"/>
      <c r="CY1382" s="322"/>
      <c r="CZ1382" s="322"/>
      <c r="DA1382" s="322"/>
      <c r="DB1382" s="322"/>
      <c r="DC1382" s="322"/>
      <c r="DD1382" s="322"/>
      <c r="DE1382" s="322"/>
      <c r="DF1382" s="322"/>
      <c r="DG1382" s="322"/>
      <c r="DH1382" s="322"/>
      <c r="DI1382" s="322"/>
      <c r="DJ1382" s="322"/>
      <c r="DK1382" s="322"/>
      <c r="DL1382" s="322"/>
      <c r="DM1382" s="322"/>
      <c r="DN1382" s="322"/>
      <c r="DO1382" s="322"/>
      <c r="DP1382" s="322"/>
      <c r="DQ1382" s="322"/>
      <c r="DR1382" s="322"/>
      <c r="DS1382" s="322"/>
      <c r="DT1382" s="322"/>
      <c r="DU1382" s="322"/>
      <c r="DV1382" s="322"/>
      <c r="DW1382" s="322"/>
      <c r="DX1382" s="322"/>
      <c r="DY1382" s="322"/>
      <c r="DZ1382" s="322"/>
      <c r="EA1382" s="322"/>
      <c r="EB1382" s="322"/>
      <c r="EC1382" s="322"/>
      <c r="ED1382" s="322"/>
      <c r="EE1382" s="322"/>
      <c r="EF1382" s="322"/>
      <c r="EG1382" s="322"/>
      <c r="EH1382" s="322"/>
      <c r="EI1382" s="322"/>
      <c r="EJ1382" s="322"/>
      <c r="EK1382" s="322"/>
      <c r="EL1382" s="322"/>
      <c r="EM1382" s="322"/>
      <c r="EN1382" s="322"/>
      <c r="EO1382" s="322"/>
      <c r="EP1382" s="322"/>
      <c r="EQ1382" s="322"/>
      <c r="ER1382" s="322"/>
      <c r="ES1382" s="322"/>
      <c r="ET1382" s="322"/>
      <c r="EU1382" s="322"/>
      <c r="EV1382" s="322"/>
      <c r="EW1382" s="322"/>
      <c r="EX1382" s="322"/>
      <c r="EY1382" s="322"/>
      <c r="EZ1382" s="322"/>
      <c r="FA1382" s="322"/>
      <c r="FB1382" s="322"/>
      <c r="FC1382" s="322"/>
      <c r="FD1382" s="322"/>
      <c r="FE1382" s="322"/>
      <c r="FF1382" s="322"/>
      <c r="FG1382" s="322"/>
      <c r="FH1382" s="322"/>
      <c r="FI1382" s="322"/>
      <c r="FJ1382" s="322"/>
      <c r="FK1382" s="322"/>
      <c r="FL1382" s="322"/>
      <c r="FM1382" s="322"/>
      <c r="FN1382" s="322"/>
      <c r="FO1382" s="322"/>
      <c r="FP1382" s="322"/>
      <c r="FQ1382" s="322"/>
      <c r="FR1382" s="322"/>
      <c r="FS1382" s="322"/>
      <c r="FT1382" s="322"/>
      <c r="FU1382" s="322"/>
      <c r="FV1382" s="322"/>
      <c r="FW1382" s="322"/>
      <c r="FX1382" s="322"/>
      <c r="FY1382" s="322"/>
      <c r="FZ1382" s="322"/>
      <c r="GA1382" s="322"/>
      <c r="GB1382" s="322"/>
      <c r="GC1382" s="322"/>
      <c r="GD1382" s="322"/>
      <c r="GE1382" s="322"/>
      <c r="GF1382" s="322"/>
      <c r="GG1382" s="322"/>
      <c r="GH1382" s="322"/>
      <c r="GI1382" s="322"/>
      <c r="GJ1382" s="322"/>
      <c r="GK1382" s="322"/>
      <c r="GL1382" s="322"/>
      <c r="GM1382" s="322"/>
      <c r="GN1382" s="322"/>
      <c r="GO1382" s="322"/>
      <c r="GP1382" s="322"/>
      <c r="GQ1382" s="322"/>
      <c r="GR1382" s="322"/>
      <c r="GS1382" s="322"/>
      <c r="GT1382" s="322"/>
      <c r="GU1382" s="322"/>
      <c r="GV1382" s="322"/>
      <c r="GW1382" s="322"/>
      <c r="GX1382" s="322"/>
      <c r="GY1382" s="322"/>
      <c r="GZ1382" s="322"/>
      <c r="HA1382" s="322"/>
      <c r="HB1382" s="322"/>
      <c r="HC1382" s="322"/>
      <c r="HD1382" s="322"/>
      <c r="HE1382" s="322"/>
      <c r="HF1382" s="322"/>
      <c r="HG1382" s="322"/>
      <c r="HH1382" s="322"/>
      <c r="HI1382" s="322"/>
      <c r="HJ1382" s="322"/>
      <c r="HK1382" s="322"/>
      <c r="HL1382" s="322"/>
      <c r="HM1382" s="322"/>
      <c r="HN1382" s="322"/>
      <c r="HO1382" s="322"/>
      <c r="HP1382" s="322"/>
      <c r="HQ1382" s="322"/>
      <c r="HR1382" s="322"/>
      <c r="HS1382" s="322"/>
      <c r="HT1382" s="322"/>
      <c r="HU1382" s="322"/>
      <c r="HV1382" s="322"/>
      <c r="HW1382" s="322"/>
      <c r="HX1382" s="322"/>
      <c r="HY1382" s="322"/>
      <c r="HZ1382" s="322"/>
      <c r="IA1382" s="322"/>
      <c r="IB1382" s="322"/>
      <c r="IC1382" s="322"/>
      <c r="ID1382" s="322"/>
      <c r="IE1382" s="322"/>
      <c r="IF1382" s="322"/>
      <c r="IG1382" s="322"/>
      <c r="IH1382" s="322"/>
      <c r="II1382" s="322"/>
      <c r="IJ1382" s="322"/>
      <c r="IK1382" s="322"/>
      <c r="IL1382" s="322"/>
      <c r="IM1382" s="322"/>
      <c r="IN1382" s="322"/>
      <c r="IO1382" s="322"/>
      <c r="IP1382" s="322"/>
      <c r="IQ1382" s="322"/>
      <c r="IR1382" s="322"/>
      <c r="IS1382" s="322"/>
      <c r="IT1382" s="322"/>
      <c r="IU1382" s="322"/>
      <c r="IV1382" s="322"/>
    </row>
    <row r="1383" spans="1:256" s="320" customFormat="1" ht="12.75">
      <c r="A1383" s="323"/>
      <c r="B1383" s="324">
        <v>-1239869</v>
      </c>
      <c r="C1383" s="323" t="s">
        <v>197</v>
      </c>
      <c r="D1383" s="323" t="s">
        <v>211</v>
      </c>
      <c r="E1383" s="323"/>
      <c r="F1383" s="325"/>
      <c r="G1383" s="326"/>
      <c r="H1383" s="324">
        <v>1944392</v>
      </c>
      <c r="I1383" s="327">
        <v>-2479.738</v>
      </c>
      <c r="J1383" s="292"/>
      <c r="K1383" s="292">
        <v>500</v>
      </c>
      <c r="L1383" s="292"/>
      <c r="M1383" s="292">
        <v>500</v>
      </c>
      <c r="N1383" s="322"/>
      <c r="O1383" s="322"/>
      <c r="P1383" s="322"/>
      <c r="Q1383" s="322"/>
      <c r="R1383" s="322"/>
      <c r="S1383" s="322"/>
      <c r="T1383" s="322"/>
      <c r="U1383" s="322"/>
      <c r="V1383" s="322"/>
      <c r="W1383" s="322"/>
      <c r="X1383" s="322"/>
      <c r="Y1383" s="322"/>
      <c r="Z1383" s="322"/>
      <c r="AA1383" s="322"/>
      <c r="AB1383" s="322"/>
      <c r="AC1383" s="322"/>
      <c r="AD1383" s="322"/>
      <c r="AE1383" s="322"/>
      <c r="AF1383" s="322"/>
      <c r="AG1383" s="322"/>
      <c r="AH1383" s="322"/>
      <c r="AI1383" s="322"/>
      <c r="AJ1383" s="322"/>
      <c r="AK1383" s="322"/>
      <c r="AL1383" s="322"/>
      <c r="AM1383" s="322"/>
      <c r="AN1383" s="322"/>
      <c r="AO1383" s="322"/>
      <c r="AP1383" s="322"/>
      <c r="AQ1383" s="322"/>
      <c r="AR1383" s="322"/>
      <c r="AS1383" s="322"/>
      <c r="AT1383" s="322"/>
      <c r="AU1383" s="322"/>
      <c r="AV1383" s="322"/>
      <c r="AW1383" s="322"/>
      <c r="AX1383" s="322"/>
      <c r="AY1383" s="322"/>
      <c r="AZ1383" s="322"/>
      <c r="BA1383" s="322"/>
      <c r="BB1383" s="322"/>
      <c r="BC1383" s="322"/>
      <c r="BD1383" s="322"/>
      <c r="BE1383" s="322"/>
      <c r="BF1383" s="322"/>
      <c r="BG1383" s="322"/>
      <c r="BH1383" s="322"/>
      <c r="BI1383" s="322"/>
      <c r="BJ1383" s="322"/>
      <c r="BK1383" s="322"/>
      <c r="BL1383" s="322"/>
      <c r="BM1383" s="322"/>
      <c r="BN1383" s="322"/>
      <c r="BO1383" s="322"/>
      <c r="BP1383" s="322"/>
      <c r="BQ1383" s="322"/>
      <c r="BR1383" s="322"/>
      <c r="BS1383" s="322"/>
      <c r="BT1383" s="322"/>
      <c r="BU1383" s="322"/>
      <c r="BV1383" s="322"/>
      <c r="BW1383" s="322"/>
      <c r="BX1383" s="322"/>
      <c r="BY1383" s="322"/>
      <c r="BZ1383" s="322"/>
      <c r="CA1383" s="322"/>
      <c r="CB1383" s="322"/>
      <c r="CC1383" s="322"/>
      <c r="CD1383" s="322"/>
      <c r="CE1383" s="322"/>
      <c r="CF1383" s="322"/>
      <c r="CG1383" s="322"/>
      <c r="CH1383" s="322"/>
      <c r="CI1383" s="322"/>
      <c r="CJ1383" s="322"/>
      <c r="CK1383" s="322"/>
      <c r="CL1383" s="322"/>
      <c r="CM1383" s="322"/>
      <c r="CN1383" s="322"/>
      <c r="CO1383" s="322"/>
      <c r="CP1383" s="322"/>
      <c r="CQ1383" s="322"/>
      <c r="CR1383" s="322"/>
      <c r="CS1383" s="322"/>
      <c r="CT1383" s="322"/>
      <c r="CU1383" s="322"/>
      <c r="CV1383" s="322"/>
      <c r="CW1383" s="322"/>
      <c r="CX1383" s="322"/>
      <c r="CY1383" s="322"/>
      <c r="CZ1383" s="322"/>
      <c r="DA1383" s="322"/>
      <c r="DB1383" s="322"/>
      <c r="DC1383" s="322"/>
      <c r="DD1383" s="322"/>
      <c r="DE1383" s="322"/>
      <c r="DF1383" s="322"/>
      <c r="DG1383" s="322"/>
      <c r="DH1383" s="322"/>
      <c r="DI1383" s="322"/>
      <c r="DJ1383" s="322"/>
      <c r="DK1383" s="322"/>
      <c r="DL1383" s="322"/>
      <c r="DM1383" s="322"/>
      <c r="DN1383" s="322"/>
      <c r="DO1383" s="322"/>
      <c r="DP1383" s="322"/>
      <c r="DQ1383" s="322"/>
      <c r="DR1383" s="322"/>
      <c r="DS1383" s="322"/>
      <c r="DT1383" s="322"/>
      <c r="DU1383" s="322"/>
      <c r="DV1383" s="322"/>
      <c r="DW1383" s="322"/>
      <c r="DX1383" s="322"/>
      <c r="DY1383" s="322"/>
      <c r="DZ1383" s="322"/>
      <c r="EA1383" s="322"/>
      <c r="EB1383" s="322"/>
      <c r="EC1383" s="322"/>
      <c r="ED1383" s="322"/>
      <c r="EE1383" s="322"/>
      <c r="EF1383" s="322"/>
      <c r="EG1383" s="322"/>
      <c r="EH1383" s="322"/>
      <c r="EI1383" s="322"/>
      <c r="EJ1383" s="322"/>
      <c r="EK1383" s="322"/>
      <c r="EL1383" s="322"/>
      <c r="EM1383" s="322"/>
      <c r="EN1383" s="322"/>
      <c r="EO1383" s="322"/>
      <c r="EP1383" s="322"/>
      <c r="EQ1383" s="322"/>
      <c r="ER1383" s="322"/>
      <c r="ES1383" s="322"/>
      <c r="ET1383" s="322"/>
      <c r="EU1383" s="322"/>
      <c r="EV1383" s="322"/>
      <c r="EW1383" s="322"/>
      <c r="EX1383" s="322"/>
      <c r="EY1383" s="322"/>
      <c r="EZ1383" s="322"/>
      <c r="FA1383" s="322"/>
      <c r="FB1383" s="322"/>
      <c r="FC1383" s="322"/>
      <c r="FD1383" s="322"/>
      <c r="FE1383" s="322"/>
      <c r="FF1383" s="322"/>
      <c r="FG1383" s="322"/>
      <c r="FH1383" s="322"/>
      <c r="FI1383" s="322"/>
      <c r="FJ1383" s="322"/>
      <c r="FK1383" s="322"/>
      <c r="FL1383" s="322"/>
      <c r="FM1383" s="322"/>
      <c r="FN1383" s="322"/>
      <c r="FO1383" s="322"/>
      <c r="FP1383" s="322"/>
      <c r="FQ1383" s="322"/>
      <c r="FR1383" s="322"/>
      <c r="FS1383" s="322"/>
      <c r="FT1383" s="322"/>
      <c r="FU1383" s="322"/>
      <c r="FV1383" s="322"/>
      <c r="FW1383" s="322"/>
      <c r="FX1383" s="322"/>
      <c r="FY1383" s="322"/>
      <c r="FZ1383" s="322"/>
      <c r="GA1383" s="322"/>
      <c r="GB1383" s="322"/>
      <c r="GC1383" s="322"/>
      <c r="GD1383" s="322"/>
      <c r="GE1383" s="322"/>
      <c r="GF1383" s="322"/>
      <c r="GG1383" s="322"/>
      <c r="GH1383" s="322"/>
      <c r="GI1383" s="322"/>
      <c r="GJ1383" s="322"/>
      <c r="GK1383" s="322"/>
      <c r="GL1383" s="322"/>
      <c r="GM1383" s="322"/>
      <c r="GN1383" s="322"/>
      <c r="GO1383" s="322"/>
      <c r="GP1383" s="322"/>
      <c r="GQ1383" s="322"/>
      <c r="GR1383" s="322"/>
      <c r="GS1383" s="322"/>
      <c r="GT1383" s="322"/>
      <c r="GU1383" s="322"/>
      <c r="GV1383" s="322"/>
      <c r="GW1383" s="322"/>
      <c r="GX1383" s="322"/>
      <c r="GY1383" s="322"/>
      <c r="GZ1383" s="322"/>
      <c r="HA1383" s="322"/>
      <c r="HB1383" s="322"/>
      <c r="HC1383" s="322"/>
      <c r="HD1383" s="322"/>
      <c r="HE1383" s="322"/>
      <c r="HF1383" s="322"/>
      <c r="HG1383" s="322"/>
      <c r="HH1383" s="322"/>
      <c r="HI1383" s="322"/>
      <c r="HJ1383" s="322"/>
      <c r="HK1383" s="322"/>
      <c r="HL1383" s="322"/>
      <c r="HM1383" s="322"/>
      <c r="HN1383" s="322"/>
      <c r="HO1383" s="322"/>
      <c r="HP1383" s="322"/>
      <c r="HQ1383" s="322"/>
      <c r="HR1383" s="322"/>
      <c r="HS1383" s="322"/>
      <c r="HT1383" s="322"/>
      <c r="HU1383" s="322"/>
      <c r="HV1383" s="322"/>
      <c r="HW1383" s="322"/>
      <c r="HX1383" s="322"/>
      <c r="HY1383" s="322"/>
      <c r="HZ1383" s="322"/>
      <c r="IA1383" s="322"/>
      <c r="IB1383" s="322"/>
      <c r="IC1383" s="322"/>
      <c r="ID1383" s="322"/>
      <c r="IE1383" s="322"/>
      <c r="IF1383" s="322"/>
      <c r="IG1383" s="322"/>
      <c r="IH1383" s="322"/>
      <c r="II1383" s="322"/>
      <c r="IJ1383" s="322"/>
      <c r="IK1383" s="322"/>
      <c r="IL1383" s="322"/>
      <c r="IM1383" s="322"/>
      <c r="IN1383" s="322"/>
      <c r="IO1383" s="322"/>
      <c r="IP1383" s="322"/>
      <c r="IQ1383" s="322"/>
      <c r="IR1383" s="322"/>
      <c r="IS1383" s="322"/>
      <c r="IT1383" s="322"/>
      <c r="IU1383" s="322"/>
      <c r="IV1383" s="322"/>
    </row>
    <row r="1384" spans="6:13" ht="12.75">
      <c r="F1384" s="66"/>
      <c r="M1384" s="2"/>
    </row>
    <row r="1385" spans="6:13" ht="12.75">
      <c r="F1385" s="66"/>
      <c r="M1385" s="2"/>
    </row>
    <row r="1386" spans="2:13" ht="12.75">
      <c r="B1386" s="194">
        <v>-33501602.36</v>
      </c>
      <c r="C1386" s="328" t="s">
        <v>201</v>
      </c>
      <c r="F1386" s="66"/>
      <c r="M1386" s="2"/>
    </row>
    <row r="1387" spans="1:13" s="332" customFormat="1" ht="12.75">
      <c r="A1387" s="329"/>
      <c r="B1387" s="194">
        <v>-68410372</v>
      </c>
      <c r="C1387" s="329" t="s">
        <v>177</v>
      </c>
      <c r="D1387" s="329" t="s">
        <v>202</v>
      </c>
      <c r="E1387" s="329"/>
      <c r="F1387" s="330"/>
      <c r="G1387" s="330"/>
      <c r="H1387" s="194">
        <v>68410372</v>
      </c>
      <c r="I1387" s="331">
        <v>-147754.58315334775</v>
      </c>
      <c r="K1387" s="332">
        <v>463</v>
      </c>
      <c r="M1387" s="332">
        <v>463</v>
      </c>
    </row>
    <row r="1388" spans="1:13" s="332" customFormat="1" ht="12.75">
      <c r="A1388" s="329"/>
      <c r="B1388" s="194">
        <v>2952424</v>
      </c>
      <c r="C1388" s="329" t="s">
        <v>177</v>
      </c>
      <c r="D1388" s="329" t="s">
        <v>186</v>
      </c>
      <c r="E1388" s="329"/>
      <c r="F1388" s="330"/>
      <c r="G1388" s="330"/>
      <c r="H1388" s="194">
        <v>65457948</v>
      </c>
      <c r="I1388" s="331">
        <v>5623.664761904762</v>
      </c>
      <c r="K1388" s="332">
        <v>525</v>
      </c>
      <c r="M1388" s="332">
        <v>525</v>
      </c>
    </row>
    <row r="1389" spans="1:13" s="332" customFormat="1" ht="12.75">
      <c r="A1389" s="329"/>
      <c r="B1389" s="194">
        <v>4855999</v>
      </c>
      <c r="C1389" s="329" t="s">
        <v>177</v>
      </c>
      <c r="D1389" s="329" t="s">
        <v>187</v>
      </c>
      <c r="E1389" s="329"/>
      <c r="F1389" s="330"/>
      <c r="G1389" s="330"/>
      <c r="H1389" s="194">
        <v>60601949</v>
      </c>
      <c r="I1389" s="331">
        <v>9076.633644859812</v>
      </c>
      <c r="K1389" s="332">
        <v>535</v>
      </c>
      <c r="M1389" s="332">
        <v>535</v>
      </c>
    </row>
    <row r="1390" spans="1:13" s="332" customFormat="1" ht="12.75">
      <c r="A1390" s="329"/>
      <c r="B1390" s="194">
        <v>3849645</v>
      </c>
      <c r="C1390" s="329" t="s">
        <v>177</v>
      </c>
      <c r="D1390" s="329" t="s">
        <v>188</v>
      </c>
      <c r="E1390" s="329"/>
      <c r="F1390" s="330"/>
      <c r="G1390" s="330"/>
      <c r="H1390" s="194">
        <v>56752304</v>
      </c>
      <c r="I1390" s="331">
        <v>7263.481132075472</v>
      </c>
      <c r="K1390" s="332">
        <v>530</v>
      </c>
      <c r="M1390" s="332">
        <v>530</v>
      </c>
    </row>
    <row r="1391" spans="1:13" s="332" customFormat="1" ht="12.75">
      <c r="A1391" s="329"/>
      <c r="B1391" s="194">
        <v>2952945</v>
      </c>
      <c r="C1391" s="329" t="s">
        <v>177</v>
      </c>
      <c r="D1391" s="329" t="s">
        <v>203</v>
      </c>
      <c r="E1391" s="329"/>
      <c r="F1391" s="330"/>
      <c r="G1391" s="330"/>
      <c r="H1391" s="194">
        <v>53799359</v>
      </c>
      <c r="I1391" s="331">
        <v>5678.740384615385</v>
      </c>
      <c r="K1391" s="332">
        <v>520</v>
      </c>
      <c r="M1391" s="332">
        <v>520</v>
      </c>
    </row>
    <row r="1392" spans="1:13" s="332" customFormat="1" ht="12.75">
      <c r="A1392" s="329"/>
      <c r="B1392" s="194">
        <v>3215415</v>
      </c>
      <c r="C1392" s="329" t="s">
        <v>177</v>
      </c>
      <c r="D1392" s="329" t="s">
        <v>190</v>
      </c>
      <c r="E1392" s="329"/>
      <c r="F1392" s="330"/>
      <c r="G1392" s="330"/>
      <c r="H1392" s="194">
        <v>50583944</v>
      </c>
      <c r="I1392" s="331">
        <v>6367.158415841584</v>
      </c>
      <c r="K1392" s="332">
        <v>505</v>
      </c>
      <c r="M1392" s="332">
        <v>505</v>
      </c>
    </row>
    <row r="1393" spans="1:13" s="332" customFormat="1" ht="12.75">
      <c r="A1393" s="329"/>
      <c r="B1393" s="194">
        <v>4071743</v>
      </c>
      <c r="C1393" s="329" t="s">
        <v>177</v>
      </c>
      <c r="D1393" s="329" t="s">
        <v>191</v>
      </c>
      <c r="E1393" s="329"/>
      <c r="F1393" s="330"/>
      <c r="G1393" s="330"/>
      <c r="H1393" s="194">
        <v>49727616</v>
      </c>
      <c r="I1393" s="331">
        <v>7983.809803921568</v>
      </c>
      <c r="K1393" s="332">
        <v>510</v>
      </c>
      <c r="M1393" s="332">
        <v>510</v>
      </c>
    </row>
    <row r="1394" spans="1:13" s="332" customFormat="1" ht="12.75">
      <c r="A1394" s="329"/>
      <c r="B1394" s="194">
        <v>6019057.5</v>
      </c>
      <c r="C1394" s="329" t="s">
        <v>177</v>
      </c>
      <c r="D1394" s="329" t="s">
        <v>210</v>
      </c>
      <c r="E1394" s="329"/>
      <c r="F1394" s="330"/>
      <c r="G1394" s="330"/>
      <c r="H1394" s="194">
        <v>44564886.5</v>
      </c>
      <c r="I1394" s="331">
        <v>12038.115</v>
      </c>
      <c r="K1394" s="332">
        <v>500</v>
      </c>
      <c r="M1394" s="332">
        <v>500</v>
      </c>
    </row>
    <row r="1395" spans="1:13" s="337" customFormat="1" ht="12.75">
      <c r="A1395" s="333"/>
      <c r="B1395" s="195">
        <v>-73994745.86</v>
      </c>
      <c r="C1395" s="333" t="s">
        <v>177</v>
      </c>
      <c r="D1395" s="333" t="s">
        <v>212</v>
      </c>
      <c r="E1395" s="333"/>
      <c r="F1395" s="334"/>
      <c r="G1395" s="335"/>
      <c r="H1395" s="195">
        <v>0</v>
      </c>
      <c r="I1395" s="336">
        <v>-147989.49172</v>
      </c>
      <c r="K1395" s="337">
        <v>500</v>
      </c>
      <c r="M1395" s="337">
        <v>500</v>
      </c>
    </row>
    <row r="1396" spans="1:13" s="322" customFormat="1" ht="12.75">
      <c r="A1396" s="338"/>
      <c r="B1396" s="339"/>
      <c r="C1396" s="338"/>
      <c r="D1396" s="338"/>
      <c r="E1396" s="338"/>
      <c r="F1396" s="340"/>
      <c r="G1396" s="341"/>
      <c r="H1396" s="339"/>
      <c r="I1396" s="342"/>
      <c r="M1396" s="2"/>
    </row>
    <row r="1397" spans="1:13" s="322" customFormat="1" ht="12.75">
      <c r="A1397" s="338"/>
      <c r="B1397" s="339"/>
      <c r="C1397" s="338"/>
      <c r="D1397" s="338"/>
      <c r="E1397" s="338"/>
      <c r="F1397" s="340"/>
      <c r="G1397" s="341"/>
      <c r="H1397" s="339"/>
      <c r="I1397" s="342"/>
      <c r="M1397" s="2"/>
    </row>
    <row r="1398" spans="6:13" ht="12.75">
      <c r="F1398" s="65"/>
      <c r="M1398" s="2"/>
    </row>
    <row r="1399" ht="12.75" hidden="1">
      <c r="M1399" s="2"/>
    </row>
    <row r="1400" ht="12.75" hidden="1">
      <c r="M1400" s="2"/>
    </row>
    <row r="1401" ht="12.75" hidden="1">
      <c r="M1401" s="2"/>
    </row>
    <row r="1402" ht="12.75" hidden="1">
      <c r="M1402" s="2"/>
    </row>
    <row r="1403" ht="12.75" hidden="1">
      <c r="M1403" s="2"/>
    </row>
    <row r="1404" ht="12.75" hidden="1">
      <c r="M1404" s="2"/>
    </row>
    <row r="1405" ht="12.75" hidden="1">
      <c r="M1405" s="2"/>
    </row>
    <row r="1406" ht="12.75" hidden="1">
      <c r="M1406" s="2"/>
    </row>
    <row r="1407" ht="12.75" hidden="1">
      <c r="M1407" s="2"/>
    </row>
    <row r="1408" ht="12.75" hidden="1">
      <c r="M1408" s="2"/>
    </row>
    <row r="1409" ht="12.75" hidden="1">
      <c r="M1409" s="2"/>
    </row>
    <row r="1410" ht="12.75" hidden="1">
      <c r="M1410" s="2"/>
    </row>
    <row r="1411" ht="12.75" hidden="1">
      <c r="M1411" s="2"/>
    </row>
    <row r="1412" ht="12.75" hidden="1">
      <c r="M1412" s="2"/>
    </row>
    <row r="1413" ht="12.75" hidden="1">
      <c r="M1413" s="2"/>
    </row>
    <row r="1414" ht="12.75" hidden="1">
      <c r="M1414" s="2"/>
    </row>
    <row r="1415" ht="12.75" hidden="1">
      <c r="M1415" s="2"/>
    </row>
    <row r="1416" spans="1:13" s="349" customFormat="1" ht="12.75">
      <c r="A1416" s="343"/>
      <c r="B1416" s="344"/>
      <c r="C1416" s="345"/>
      <c r="D1416" s="343"/>
      <c r="E1416" s="343"/>
      <c r="F1416" s="346"/>
      <c r="G1416" s="346"/>
      <c r="H1416" s="347"/>
      <c r="I1416" s="348"/>
      <c r="K1416" s="350"/>
      <c r="M1416" s="2"/>
    </row>
    <row r="1417" spans="1:13" s="355" customFormat="1" ht="12.75">
      <c r="A1417" s="351"/>
      <c r="B1417" s="352">
        <v>-7401991</v>
      </c>
      <c r="C1417" s="351" t="s">
        <v>174</v>
      </c>
      <c r="D1417" s="351" t="s">
        <v>204</v>
      </c>
      <c r="E1417" s="351"/>
      <c r="F1417" s="353"/>
      <c r="G1417" s="353"/>
      <c r="H1417" s="352">
        <v>7401991</v>
      </c>
      <c r="I1417" s="354">
        <v>-15420.814583333333</v>
      </c>
      <c r="K1417" s="355">
        <v>480</v>
      </c>
      <c r="M1417" s="355">
        <v>480</v>
      </c>
    </row>
    <row r="1418" spans="1:13" s="355" customFormat="1" ht="12.75">
      <c r="A1418" s="351"/>
      <c r="B1418" s="352">
        <v>582400</v>
      </c>
      <c r="C1418" s="351" t="s">
        <v>174</v>
      </c>
      <c r="D1418" s="351" t="s">
        <v>182</v>
      </c>
      <c r="E1418" s="351"/>
      <c r="F1418" s="353"/>
      <c r="G1418" s="353"/>
      <c r="H1418" s="352">
        <v>-582400</v>
      </c>
      <c r="I1418" s="354">
        <v>1176.5656565656566</v>
      </c>
      <c r="K1418" s="355">
        <v>495</v>
      </c>
      <c r="M1418" s="355">
        <v>495</v>
      </c>
    </row>
    <row r="1419" spans="1:13" s="355" customFormat="1" ht="12.75">
      <c r="A1419" s="351"/>
      <c r="B1419" s="352">
        <v>100500</v>
      </c>
      <c r="C1419" s="351" t="s">
        <v>174</v>
      </c>
      <c r="D1419" s="351" t="s">
        <v>183</v>
      </c>
      <c r="E1419" s="351"/>
      <c r="F1419" s="353"/>
      <c r="G1419" s="353"/>
      <c r="H1419" s="352">
        <v>7301491</v>
      </c>
      <c r="I1419" s="354">
        <v>203.03030303030303</v>
      </c>
      <c r="K1419" s="355">
        <v>495</v>
      </c>
      <c r="M1419" s="355">
        <v>495</v>
      </c>
    </row>
    <row r="1420" spans="1:13" s="355" customFormat="1" ht="12.75">
      <c r="A1420" s="351"/>
      <c r="B1420" s="352">
        <v>0</v>
      </c>
      <c r="C1420" s="351" t="s">
        <v>174</v>
      </c>
      <c r="D1420" s="351" t="s">
        <v>184</v>
      </c>
      <c r="E1420" s="351"/>
      <c r="F1420" s="353"/>
      <c r="G1420" s="353"/>
      <c r="H1420" s="352">
        <v>-582400</v>
      </c>
      <c r="I1420" s="354">
        <v>0</v>
      </c>
      <c r="K1420" s="355">
        <v>500</v>
      </c>
      <c r="M1420" s="355">
        <v>500</v>
      </c>
    </row>
    <row r="1421" spans="1:13" s="355" customFormat="1" ht="12.75">
      <c r="A1421" s="351"/>
      <c r="B1421" s="352">
        <v>0</v>
      </c>
      <c r="C1421" s="351" t="s">
        <v>174</v>
      </c>
      <c r="D1421" s="351" t="s">
        <v>185</v>
      </c>
      <c r="E1421" s="351"/>
      <c r="F1421" s="353"/>
      <c r="G1421" s="353"/>
      <c r="H1421" s="352">
        <v>7301491</v>
      </c>
      <c r="I1421" s="354">
        <v>0</v>
      </c>
      <c r="K1421" s="355">
        <v>525</v>
      </c>
      <c r="M1421" s="355">
        <v>525</v>
      </c>
    </row>
    <row r="1422" spans="1:13" s="355" customFormat="1" ht="12.75">
      <c r="A1422" s="351"/>
      <c r="B1422" s="352">
        <v>1012500</v>
      </c>
      <c r="C1422" s="351" t="s">
        <v>174</v>
      </c>
      <c r="D1422" s="351" t="s">
        <v>186</v>
      </c>
      <c r="E1422" s="351"/>
      <c r="F1422" s="353"/>
      <c r="G1422" s="353"/>
      <c r="H1422" s="352">
        <v>7301491</v>
      </c>
      <c r="I1422" s="354">
        <v>0</v>
      </c>
      <c r="K1422" s="355">
        <v>525</v>
      </c>
      <c r="M1422" s="355">
        <v>525</v>
      </c>
    </row>
    <row r="1423" spans="1:13" s="355" customFormat="1" ht="12.75">
      <c r="A1423" s="351"/>
      <c r="B1423" s="352">
        <v>0</v>
      </c>
      <c r="C1423" s="351" t="s">
        <v>174</v>
      </c>
      <c r="D1423" s="351" t="s">
        <v>187</v>
      </c>
      <c r="E1423" s="351"/>
      <c r="F1423" s="353"/>
      <c r="G1423" s="353"/>
      <c r="H1423" s="352">
        <v>7301491</v>
      </c>
      <c r="I1423" s="354">
        <v>0</v>
      </c>
      <c r="K1423" s="355">
        <v>535</v>
      </c>
      <c r="M1423" s="355">
        <v>535</v>
      </c>
    </row>
    <row r="1424" spans="1:13" s="355" customFormat="1" ht="12.75">
      <c r="A1424" s="351"/>
      <c r="B1424" s="352"/>
      <c r="C1424" s="351" t="s">
        <v>174</v>
      </c>
      <c r="D1424" s="351" t="s">
        <v>188</v>
      </c>
      <c r="E1424" s="351"/>
      <c r="F1424" s="353"/>
      <c r="G1424" s="353"/>
      <c r="H1424" s="352">
        <v>7301491</v>
      </c>
      <c r="I1424" s="354">
        <v>0</v>
      </c>
      <c r="K1424" s="355">
        <v>530</v>
      </c>
      <c r="M1424" s="355">
        <v>530</v>
      </c>
    </row>
    <row r="1425" spans="1:13" s="355" customFormat="1" ht="12.75">
      <c r="A1425" s="351"/>
      <c r="B1425" s="352"/>
      <c r="C1425" s="351" t="s">
        <v>174</v>
      </c>
      <c r="D1425" s="351" t="s">
        <v>189</v>
      </c>
      <c r="E1425" s="351"/>
      <c r="F1425" s="353"/>
      <c r="G1425" s="353"/>
      <c r="H1425" s="352">
        <v>7301491</v>
      </c>
      <c r="I1425" s="354">
        <v>0</v>
      </c>
      <c r="K1425" s="355">
        <v>520</v>
      </c>
      <c r="M1425" s="355">
        <v>520</v>
      </c>
    </row>
    <row r="1426" spans="1:13" s="355" customFormat="1" ht="12.75">
      <c r="A1426" s="351"/>
      <c r="B1426" s="352"/>
      <c r="C1426" s="351" t="s">
        <v>174</v>
      </c>
      <c r="D1426" s="351" t="s">
        <v>190</v>
      </c>
      <c r="E1426" s="351"/>
      <c r="F1426" s="353"/>
      <c r="G1426" s="353"/>
      <c r="H1426" s="352">
        <v>7301491</v>
      </c>
      <c r="I1426" s="354">
        <v>1</v>
      </c>
      <c r="K1426" s="355">
        <v>505</v>
      </c>
      <c r="M1426" s="355">
        <v>505</v>
      </c>
    </row>
    <row r="1427" spans="1:13" s="355" customFormat="1" ht="12.75">
      <c r="A1427" s="351"/>
      <c r="B1427" s="352">
        <v>898900</v>
      </c>
      <c r="C1427" s="351" t="s">
        <v>174</v>
      </c>
      <c r="D1427" s="351" t="s">
        <v>191</v>
      </c>
      <c r="E1427" s="351"/>
      <c r="F1427" s="353"/>
      <c r="G1427" s="353"/>
      <c r="H1427" s="352">
        <v>7301491</v>
      </c>
      <c r="I1427" s="354">
        <v>1</v>
      </c>
      <c r="K1427" s="355">
        <v>510</v>
      </c>
      <c r="M1427" s="355">
        <v>510</v>
      </c>
    </row>
    <row r="1428" spans="1:13" s="355" customFormat="1" ht="12.75">
      <c r="A1428" s="351"/>
      <c r="B1428" s="352">
        <v>714950</v>
      </c>
      <c r="C1428" s="351" t="s">
        <v>174</v>
      </c>
      <c r="D1428" s="351" t="s">
        <v>210</v>
      </c>
      <c r="E1428" s="351"/>
      <c r="F1428" s="353"/>
      <c r="G1428" s="353"/>
      <c r="H1428" s="352">
        <v>7301491</v>
      </c>
      <c r="I1428" s="354">
        <v>1</v>
      </c>
      <c r="K1428" s="355">
        <v>500</v>
      </c>
      <c r="M1428" s="355">
        <v>500</v>
      </c>
    </row>
    <row r="1429" spans="1:13" s="355" customFormat="1" ht="12.75">
      <c r="A1429" s="356"/>
      <c r="B1429" s="357">
        <v>-4092741</v>
      </c>
      <c r="C1429" s="356" t="s">
        <v>174</v>
      </c>
      <c r="D1429" s="356" t="s">
        <v>213</v>
      </c>
      <c r="E1429" s="356"/>
      <c r="F1429" s="358"/>
      <c r="G1429" s="359"/>
      <c r="H1429" s="357">
        <v>4092741</v>
      </c>
      <c r="I1429" s="360">
        <v>-8185.482</v>
      </c>
      <c r="J1429" s="361"/>
      <c r="K1429" s="361">
        <v>500</v>
      </c>
      <c r="L1429" s="361"/>
      <c r="M1429" s="361">
        <v>500</v>
      </c>
    </row>
    <row r="1430" spans="6:13" ht="12.75">
      <c r="F1430" s="65"/>
      <c r="M1430" s="2"/>
    </row>
    <row r="1431" spans="6:13" ht="12.75">
      <c r="F1431" s="65"/>
      <c r="M1431" s="2"/>
    </row>
    <row r="1432" ht="12.75" hidden="1">
      <c r="M1432" s="2"/>
    </row>
    <row r="1433" ht="12.75" hidden="1">
      <c r="M1433" s="2"/>
    </row>
    <row r="1434" ht="12.75" hidden="1">
      <c r="M1434" s="2"/>
    </row>
    <row r="1435" ht="12.75" hidden="1">
      <c r="M1435" s="2"/>
    </row>
    <row r="1436" ht="12.75" hidden="1">
      <c r="M1436" s="2"/>
    </row>
    <row r="1437" ht="12.75" hidden="1">
      <c r="M1437" s="2"/>
    </row>
    <row r="1438" ht="12.75" hidden="1">
      <c r="M1438" s="2"/>
    </row>
    <row r="1439" ht="12.75" hidden="1">
      <c r="M1439" s="2"/>
    </row>
    <row r="1440" ht="12.75" hidden="1">
      <c r="M1440" s="2"/>
    </row>
    <row r="1441" ht="12.75" hidden="1">
      <c r="M1441" s="2"/>
    </row>
    <row r="1442" ht="12.75" hidden="1">
      <c r="M1442" s="2"/>
    </row>
    <row r="1443" ht="12.75" hidden="1">
      <c r="M1443" s="2"/>
    </row>
    <row r="1444" ht="12.75" hidden="1">
      <c r="M1444" s="2"/>
    </row>
    <row r="1445" ht="12.75" hidden="1">
      <c r="M1445" s="2"/>
    </row>
    <row r="1446" ht="12.75" hidden="1">
      <c r="M1446" s="2"/>
    </row>
    <row r="1447" ht="12.75" hidden="1">
      <c r="M1447" s="2"/>
    </row>
    <row r="1448" ht="12.75" hidden="1">
      <c r="M1448" s="2"/>
    </row>
    <row r="1449" spans="1:13" s="349" customFormat="1" ht="12.75">
      <c r="A1449" s="343"/>
      <c r="B1449" s="344"/>
      <c r="C1449" s="345"/>
      <c r="D1449" s="343"/>
      <c r="E1449" s="343"/>
      <c r="F1449" s="346"/>
      <c r="G1449" s="346"/>
      <c r="H1449" s="347"/>
      <c r="I1449" s="348"/>
      <c r="K1449" s="350"/>
      <c r="M1449" s="2"/>
    </row>
    <row r="1450" spans="1:13" s="365" customFormat="1" ht="12.75">
      <c r="A1450" s="362"/>
      <c r="B1450" s="178">
        <v>402753</v>
      </c>
      <c r="C1450" s="362" t="s">
        <v>173</v>
      </c>
      <c r="D1450" s="362" t="s">
        <v>182</v>
      </c>
      <c r="E1450" s="362"/>
      <c r="F1450" s="363"/>
      <c r="G1450" s="363"/>
      <c r="H1450" s="178">
        <v>-402753</v>
      </c>
      <c r="I1450" s="364">
        <v>813.6424242424242</v>
      </c>
      <c r="K1450" s="365">
        <v>495</v>
      </c>
      <c r="M1450" s="365">
        <v>495</v>
      </c>
    </row>
    <row r="1451" spans="1:13" s="365" customFormat="1" ht="12.75">
      <c r="A1451" s="362"/>
      <c r="B1451" s="178">
        <v>425390</v>
      </c>
      <c r="C1451" s="362" t="s">
        <v>173</v>
      </c>
      <c r="D1451" s="362" t="s">
        <v>183</v>
      </c>
      <c r="E1451" s="362"/>
      <c r="F1451" s="363"/>
      <c r="G1451" s="363"/>
      <c r="H1451" s="178">
        <v>-828143</v>
      </c>
      <c r="I1451" s="364">
        <v>859.3737373737374</v>
      </c>
      <c r="K1451" s="365">
        <v>495</v>
      </c>
      <c r="M1451" s="365">
        <v>495</v>
      </c>
    </row>
    <row r="1452" spans="1:13" s="365" customFormat="1" ht="12.75">
      <c r="A1452" s="362"/>
      <c r="B1452" s="178">
        <v>125700</v>
      </c>
      <c r="C1452" s="362" t="s">
        <v>173</v>
      </c>
      <c r="D1452" s="362" t="s">
        <v>184</v>
      </c>
      <c r="E1452" s="362"/>
      <c r="F1452" s="363"/>
      <c r="G1452" s="363"/>
      <c r="H1452" s="178">
        <v>-953843</v>
      </c>
      <c r="I1452" s="364">
        <v>251.4</v>
      </c>
      <c r="K1452" s="365">
        <v>500</v>
      </c>
      <c r="M1452" s="365">
        <v>500</v>
      </c>
    </row>
    <row r="1453" spans="1:13" s="365" customFormat="1" ht="12.75">
      <c r="A1453" s="362"/>
      <c r="B1453" s="178">
        <v>0</v>
      </c>
      <c r="C1453" s="362" t="s">
        <v>173</v>
      </c>
      <c r="D1453" s="362" t="s">
        <v>185</v>
      </c>
      <c r="E1453" s="362"/>
      <c r="F1453" s="363"/>
      <c r="G1453" s="363"/>
      <c r="H1453" s="178">
        <v>-953843</v>
      </c>
      <c r="I1453" s="364">
        <v>0</v>
      </c>
      <c r="K1453" s="365">
        <v>525</v>
      </c>
      <c r="M1453" s="365">
        <v>525</v>
      </c>
    </row>
    <row r="1454" spans="1:13" s="365" customFormat="1" ht="12.75">
      <c r="A1454" s="362"/>
      <c r="B1454" s="178">
        <v>-16041027</v>
      </c>
      <c r="C1454" s="362" t="s">
        <v>173</v>
      </c>
      <c r="D1454" s="362" t="s">
        <v>199</v>
      </c>
      <c r="E1454" s="362"/>
      <c r="F1454" s="363"/>
      <c r="G1454" s="363"/>
      <c r="H1454" s="178">
        <v>15087184</v>
      </c>
      <c r="I1454" s="364">
        <v>-30554.337142857144</v>
      </c>
      <c r="K1454" s="365">
        <v>525</v>
      </c>
      <c r="M1454" s="365">
        <v>525</v>
      </c>
    </row>
    <row r="1455" spans="1:13" s="365" customFormat="1" ht="12.75">
      <c r="A1455" s="362"/>
      <c r="B1455" s="178">
        <v>905000</v>
      </c>
      <c r="C1455" s="362" t="s">
        <v>173</v>
      </c>
      <c r="D1455" s="362" t="s">
        <v>202</v>
      </c>
      <c r="E1455" s="362"/>
      <c r="F1455" s="363"/>
      <c r="G1455" s="363"/>
      <c r="H1455" s="178">
        <v>15087184</v>
      </c>
      <c r="I1455" s="364">
        <v>30554</v>
      </c>
      <c r="K1455" s="365">
        <v>525</v>
      </c>
      <c r="M1455" s="365">
        <v>525</v>
      </c>
    </row>
    <row r="1456" spans="1:13" s="365" customFormat="1" ht="12.75">
      <c r="A1456" s="362"/>
      <c r="B1456" s="178">
        <v>1209140</v>
      </c>
      <c r="C1456" s="362" t="s">
        <v>173</v>
      </c>
      <c r="D1456" s="362" t="s">
        <v>196</v>
      </c>
      <c r="E1456" s="362"/>
      <c r="F1456" s="363"/>
      <c r="G1456" s="363"/>
      <c r="H1456" s="178">
        <v>15087184</v>
      </c>
      <c r="I1456" s="364">
        <v>30554</v>
      </c>
      <c r="K1456" s="365">
        <v>535</v>
      </c>
      <c r="M1456" s="365">
        <v>535</v>
      </c>
    </row>
    <row r="1457" spans="1:13" s="365" customFormat="1" ht="12.75">
      <c r="A1457" s="362"/>
      <c r="B1457" s="178">
        <v>1100960</v>
      </c>
      <c r="C1457" s="362" t="s">
        <v>173</v>
      </c>
      <c r="D1457" s="362" t="s">
        <v>188</v>
      </c>
      <c r="E1457" s="362"/>
      <c r="F1457" s="363"/>
      <c r="G1457" s="363"/>
      <c r="H1457" s="178">
        <v>15087184</v>
      </c>
      <c r="I1457" s="364">
        <v>30554</v>
      </c>
      <c r="K1457" s="365">
        <v>530</v>
      </c>
      <c r="M1457" s="365">
        <v>530</v>
      </c>
    </row>
    <row r="1458" spans="1:13" s="365" customFormat="1" ht="12.75">
      <c r="A1458" s="362"/>
      <c r="B1458" s="178">
        <v>596050</v>
      </c>
      <c r="C1458" s="362" t="s">
        <v>173</v>
      </c>
      <c r="D1458" s="362" t="s">
        <v>189</v>
      </c>
      <c r="E1458" s="362"/>
      <c r="F1458" s="363"/>
      <c r="G1458" s="363"/>
      <c r="H1458" s="178">
        <v>15087184</v>
      </c>
      <c r="I1458" s="364">
        <v>30554</v>
      </c>
      <c r="K1458" s="365">
        <v>520</v>
      </c>
      <c r="M1458" s="365">
        <v>520</v>
      </c>
    </row>
    <row r="1459" spans="1:13" s="365" customFormat="1" ht="12.75">
      <c r="A1459" s="362"/>
      <c r="B1459" s="178">
        <v>2130910</v>
      </c>
      <c r="C1459" s="362" t="s">
        <v>173</v>
      </c>
      <c r="D1459" s="362" t="s">
        <v>190</v>
      </c>
      <c r="E1459" s="362"/>
      <c r="F1459" s="363"/>
      <c r="G1459" s="363"/>
      <c r="H1459" s="178">
        <v>15087184</v>
      </c>
      <c r="I1459" s="364">
        <v>30554</v>
      </c>
      <c r="K1459" s="365">
        <v>505</v>
      </c>
      <c r="M1459" s="365">
        <v>505</v>
      </c>
    </row>
    <row r="1460" spans="1:13" s="365" customFormat="1" ht="12.75">
      <c r="A1460" s="362"/>
      <c r="B1460" s="178">
        <v>1855295</v>
      </c>
      <c r="C1460" s="362" t="s">
        <v>173</v>
      </c>
      <c r="D1460" s="362" t="s">
        <v>191</v>
      </c>
      <c r="E1460" s="362"/>
      <c r="F1460" s="363"/>
      <c r="G1460" s="363"/>
      <c r="H1460" s="178">
        <v>15087184</v>
      </c>
      <c r="I1460" s="364">
        <v>30554</v>
      </c>
      <c r="K1460" s="365">
        <v>510</v>
      </c>
      <c r="M1460" s="365">
        <v>510</v>
      </c>
    </row>
    <row r="1461" spans="1:13" s="365" customFormat="1" ht="12.75">
      <c r="A1461" s="362"/>
      <c r="B1461" s="178">
        <v>4669657.5</v>
      </c>
      <c r="C1461" s="362" t="s">
        <v>173</v>
      </c>
      <c r="D1461" s="362" t="s">
        <v>210</v>
      </c>
      <c r="E1461" s="362"/>
      <c r="F1461" s="363"/>
      <c r="G1461" s="363"/>
      <c r="H1461" s="178">
        <v>15087184</v>
      </c>
      <c r="I1461" s="364">
        <v>30554</v>
      </c>
      <c r="K1461" s="365">
        <v>500</v>
      </c>
      <c r="M1461" s="365">
        <v>500</v>
      </c>
    </row>
    <row r="1462" spans="1:13" s="365" customFormat="1" ht="12.75">
      <c r="A1462" s="366"/>
      <c r="B1462" s="179">
        <v>-2620171.5</v>
      </c>
      <c r="C1462" s="366" t="s">
        <v>173</v>
      </c>
      <c r="D1462" s="366" t="s">
        <v>211</v>
      </c>
      <c r="E1462" s="366"/>
      <c r="F1462" s="367"/>
      <c r="G1462" s="368"/>
      <c r="H1462" s="179">
        <v>2620171.5</v>
      </c>
      <c r="I1462" s="369">
        <v>-5240.343</v>
      </c>
      <c r="J1462" s="370"/>
      <c r="K1462" s="370">
        <v>500</v>
      </c>
      <c r="L1462" s="370"/>
      <c r="M1462" s="370">
        <v>500</v>
      </c>
    </row>
    <row r="1463" spans="6:13" ht="12.75">
      <c r="F1463" s="65"/>
      <c r="M1463" s="2"/>
    </row>
    <row r="1464" spans="6:13" ht="12.75">
      <c r="F1464" s="65"/>
      <c r="M1464" s="2"/>
    </row>
    <row r="1465" spans="6:13" ht="12.75">
      <c r="F1465" s="65"/>
      <c r="M1465" s="2"/>
    </row>
    <row r="1466" spans="9:13" ht="12.75">
      <c r="I1466" s="22"/>
      <c r="M1466" s="2"/>
    </row>
    <row r="1467" spans="1:13" s="375" customFormat="1" ht="12.75">
      <c r="A1467" s="371"/>
      <c r="B1467" s="372">
        <v>-3279785</v>
      </c>
      <c r="C1467" s="371" t="s">
        <v>176</v>
      </c>
      <c r="D1467" s="371" t="s">
        <v>205</v>
      </c>
      <c r="E1467" s="371"/>
      <c r="F1467" s="373"/>
      <c r="G1467" s="373"/>
      <c r="H1467" s="372">
        <v>3279785</v>
      </c>
      <c r="I1467" s="374">
        <v>-6188.273584905661</v>
      </c>
      <c r="K1467" s="375">
        <v>530</v>
      </c>
      <c r="M1467" s="375">
        <v>530</v>
      </c>
    </row>
    <row r="1468" spans="1:13" s="375" customFormat="1" ht="12.75">
      <c r="A1468" s="371"/>
      <c r="B1468" s="372">
        <v>0</v>
      </c>
      <c r="C1468" s="371" t="s">
        <v>176</v>
      </c>
      <c r="D1468" s="371" t="s">
        <v>188</v>
      </c>
      <c r="E1468" s="371"/>
      <c r="F1468" s="373"/>
      <c r="G1468" s="373"/>
      <c r="H1468" s="372">
        <v>0</v>
      </c>
      <c r="I1468" s="374">
        <v>0</v>
      </c>
      <c r="K1468" s="375">
        <v>530</v>
      </c>
      <c r="M1468" s="375">
        <v>530</v>
      </c>
    </row>
    <row r="1469" spans="1:13" s="375" customFormat="1" ht="12.75">
      <c r="A1469" s="371"/>
      <c r="B1469" s="372">
        <v>0</v>
      </c>
      <c r="C1469" s="371" t="s">
        <v>176</v>
      </c>
      <c r="D1469" s="371" t="s">
        <v>189</v>
      </c>
      <c r="E1469" s="371"/>
      <c r="F1469" s="373"/>
      <c r="G1469" s="373"/>
      <c r="H1469" s="372">
        <v>3279785</v>
      </c>
      <c r="I1469" s="374">
        <v>0</v>
      </c>
      <c r="K1469" s="375">
        <v>520</v>
      </c>
      <c r="M1469" s="375">
        <v>520</v>
      </c>
    </row>
    <row r="1470" spans="1:13" s="375" customFormat="1" ht="12.75">
      <c r="A1470" s="371"/>
      <c r="B1470" s="372">
        <v>0</v>
      </c>
      <c r="C1470" s="371" t="s">
        <v>176</v>
      </c>
      <c r="D1470" s="371" t="s">
        <v>190</v>
      </c>
      <c r="E1470" s="371"/>
      <c r="F1470" s="373"/>
      <c r="G1470" s="373"/>
      <c r="H1470" s="372">
        <v>0</v>
      </c>
      <c r="I1470" s="374">
        <v>0</v>
      </c>
      <c r="K1470" s="375">
        <v>505</v>
      </c>
      <c r="M1470" s="375">
        <v>505</v>
      </c>
    </row>
    <row r="1471" spans="1:13" s="375" customFormat="1" ht="12.75">
      <c r="A1471" s="371"/>
      <c r="B1471" s="372">
        <v>854500</v>
      </c>
      <c r="C1471" s="371" t="s">
        <v>176</v>
      </c>
      <c r="D1471" s="371" t="s">
        <v>191</v>
      </c>
      <c r="E1471" s="371"/>
      <c r="F1471" s="373"/>
      <c r="G1471" s="373"/>
      <c r="H1471" s="372">
        <v>-854500</v>
      </c>
      <c r="I1471" s="374">
        <v>1675.4901960784314</v>
      </c>
      <c r="K1471" s="375">
        <v>510</v>
      </c>
      <c r="M1471" s="375">
        <v>510</v>
      </c>
    </row>
    <row r="1472" spans="1:13" s="375" customFormat="1" ht="12.75">
      <c r="A1472" s="371"/>
      <c r="B1472" s="372">
        <v>-2448477</v>
      </c>
      <c r="C1472" s="371" t="s">
        <v>176</v>
      </c>
      <c r="D1472" s="371" t="s">
        <v>218</v>
      </c>
      <c r="E1472" s="371"/>
      <c r="F1472" s="373"/>
      <c r="G1472" s="373"/>
      <c r="H1472" s="372">
        <v>2448477</v>
      </c>
      <c r="I1472" s="374">
        <v>-4896.954</v>
      </c>
      <c r="K1472" s="375">
        <v>500</v>
      </c>
      <c r="M1472" s="375">
        <v>500</v>
      </c>
    </row>
    <row r="1473" spans="1:13" s="375" customFormat="1" ht="12.75">
      <c r="A1473" s="371"/>
      <c r="B1473" s="372">
        <v>1504500</v>
      </c>
      <c r="C1473" s="371" t="s">
        <v>176</v>
      </c>
      <c r="D1473" s="371" t="s">
        <v>210</v>
      </c>
      <c r="E1473" s="371"/>
      <c r="F1473" s="373"/>
      <c r="G1473" s="373"/>
      <c r="H1473" s="372">
        <v>1775285</v>
      </c>
      <c r="I1473" s="374">
        <v>3009</v>
      </c>
      <c r="K1473" s="375">
        <v>500</v>
      </c>
      <c r="M1473" s="375">
        <v>500</v>
      </c>
    </row>
    <row r="1474" spans="1:13" s="375" customFormat="1" ht="12.75">
      <c r="A1474" s="376"/>
      <c r="B1474" s="377">
        <v>-3369262</v>
      </c>
      <c r="C1474" s="376" t="s">
        <v>176</v>
      </c>
      <c r="D1474" s="376" t="s">
        <v>211</v>
      </c>
      <c r="E1474" s="376"/>
      <c r="F1474" s="378"/>
      <c r="G1474" s="379"/>
      <c r="H1474" s="377">
        <v>0</v>
      </c>
      <c r="I1474" s="380">
        <v>-6738.524</v>
      </c>
      <c r="J1474" s="381"/>
      <c r="K1474" s="381">
        <v>500</v>
      </c>
      <c r="L1474" s="381"/>
      <c r="M1474" s="381">
        <v>500</v>
      </c>
    </row>
    <row r="1475" spans="1:13" s="387" customFormat="1" ht="12.75">
      <c r="A1475" s="382"/>
      <c r="B1475" s="383"/>
      <c r="C1475" s="382"/>
      <c r="D1475" s="382"/>
      <c r="E1475" s="382"/>
      <c r="F1475" s="384"/>
      <c r="G1475" s="385"/>
      <c r="H1475" s="383">
        <v>0</v>
      </c>
      <c r="I1475" s="386"/>
      <c r="M1475" s="388"/>
    </row>
    <row r="1476" spans="1:13" s="387" customFormat="1" ht="12.75">
      <c r="A1476" s="382"/>
      <c r="B1476" s="383"/>
      <c r="C1476" s="382"/>
      <c r="D1476" s="382"/>
      <c r="E1476" s="382"/>
      <c r="F1476" s="384"/>
      <c r="G1476" s="385"/>
      <c r="H1476" s="383">
        <v>0</v>
      </c>
      <c r="I1476" s="386"/>
      <c r="M1476" s="388"/>
    </row>
    <row r="1477" ht="12.75"/>
    <row r="1478" spans="1:13" s="404" customFormat="1" ht="12.75">
      <c r="A1478" s="398"/>
      <c r="B1478" s="399"/>
      <c r="C1478" s="398"/>
      <c r="D1478" s="398" t="s">
        <v>219</v>
      </c>
      <c r="E1478" s="398"/>
      <c r="F1478" s="400"/>
      <c r="G1478" s="401"/>
      <c r="H1478" s="402"/>
      <c r="I1478" s="403"/>
      <c r="M1478" s="405"/>
    </row>
    <row r="1479" spans="1:11" s="404" customFormat="1" ht="12.75">
      <c r="A1479" s="398" t="s">
        <v>206</v>
      </c>
      <c r="B1479" s="402"/>
      <c r="C1479" s="406"/>
      <c r="D1479" s="398"/>
      <c r="E1479" s="398"/>
      <c r="F1479" s="401"/>
      <c r="G1479" s="401"/>
      <c r="H1479" s="402"/>
      <c r="I1479" s="407"/>
      <c r="K1479" s="405"/>
    </row>
    <row r="1480" spans="1:11" s="404" customFormat="1" ht="12.75">
      <c r="A1480" s="398"/>
      <c r="B1480" s="402"/>
      <c r="C1480" s="398"/>
      <c r="D1480" s="398"/>
      <c r="E1480" s="398" t="s">
        <v>216</v>
      </c>
      <c r="F1480" s="401"/>
      <c r="G1480" s="401"/>
      <c r="H1480" s="402"/>
      <c r="I1480" s="407"/>
      <c r="K1480" s="405"/>
    </row>
    <row r="1481" spans="1:13" s="404" customFormat="1" ht="12.75">
      <c r="A1481" s="398"/>
      <c r="B1481" s="408">
        <v>-2468350</v>
      </c>
      <c r="C1481" s="402" t="s">
        <v>214</v>
      </c>
      <c r="D1481" s="398"/>
      <c r="E1481" s="398" t="s">
        <v>217</v>
      </c>
      <c r="F1481" s="401"/>
      <c r="G1481" s="401"/>
      <c r="H1481" s="402">
        <v>2468350</v>
      </c>
      <c r="I1481" s="409">
        <v>5000</v>
      </c>
      <c r="K1481" s="410"/>
      <c r="M1481" s="411">
        <v>493.67</v>
      </c>
    </row>
    <row r="1482" spans="1:13" s="404" customFormat="1" ht="12.75">
      <c r="A1482" s="398"/>
      <c r="B1482" s="402">
        <v>19873</v>
      </c>
      <c r="C1482" s="398" t="s">
        <v>215</v>
      </c>
      <c r="D1482" s="398"/>
      <c r="E1482" s="398"/>
      <c r="F1482" s="401"/>
      <c r="G1482" s="401" t="s">
        <v>61</v>
      </c>
      <c r="H1482" s="402">
        <v>2448477</v>
      </c>
      <c r="I1482" s="409">
        <v>40.25563635627038</v>
      </c>
      <c r="K1482" s="410"/>
      <c r="M1482" s="412">
        <v>493.67</v>
      </c>
    </row>
    <row r="1483" spans="1:13" s="404" customFormat="1" ht="12.75">
      <c r="A1483" s="398"/>
      <c r="B1483" s="408">
        <v>-2448477</v>
      </c>
      <c r="C1483" s="406" t="s">
        <v>207</v>
      </c>
      <c r="D1483" s="398"/>
      <c r="E1483" s="398"/>
      <c r="F1483" s="401"/>
      <c r="G1483" s="401" t="s">
        <v>61</v>
      </c>
      <c r="H1483" s="402">
        <v>0</v>
      </c>
      <c r="I1483" s="409">
        <v>-4959.744363643729</v>
      </c>
      <c r="K1483" s="405"/>
      <c r="M1483" s="411">
        <v>493.67</v>
      </c>
    </row>
    <row r="1484" spans="1:13" s="332" customFormat="1" ht="12.75">
      <c r="A1484" s="329"/>
      <c r="B1484" s="393"/>
      <c r="C1484" s="394"/>
      <c r="D1484" s="329"/>
      <c r="E1484" s="329"/>
      <c r="F1484" s="330"/>
      <c r="G1484" s="330"/>
      <c r="H1484" s="194"/>
      <c r="I1484" s="395"/>
      <c r="K1484" s="396"/>
      <c r="M1484" s="397"/>
    </row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78"/>
  <sheetViews>
    <sheetView tabSelected="1" workbookViewId="0" topLeftCell="A1">
      <pane ySplit="5" topLeftCell="BM78" activePane="bottomLeft" state="frozen"/>
      <selection pane="topLeft" activeCell="A1" sqref="A1"/>
      <selection pane="bottomLeft" activeCell="I1131" sqref="I1131"/>
    </sheetView>
  </sheetViews>
  <sheetFormatPr defaultColWidth="9.140625" defaultRowHeight="12.75" zeroHeight="1"/>
  <cols>
    <col min="1" max="1" width="5.140625" style="1" customWidth="1"/>
    <col min="2" max="2" width="11.1406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7" customWidth="1"/>
    <col min="7" max="7" width="6.8515625" style="27" customWidth="1"/>
    <col min="8" max="8" width="10.140625" style="5" hidden="1" customWidth="1"/>
    <col min="9" max="9" width="9.8515625" style="4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7"/>
      <c r="B1" s="8"/>
      <c r="C1" s="9"/>
      <c r="D1" s="9"/>
      <c r="E1" s="10"/>
      <c r="F1" s="9"/>
      <c r="G1" s="9"/>
      <c r="H1" s="8"/>
      <c r="I1" s="3"/>
    </row>
    <row r="2" spans="1:9" ht="17.25" customHeight="1">
      <c r="A2" s="11"/>
      <c r="B2" s="490" t="s">
        <v>12</v>
      </c>
      <c r="C2" s="490"/>
      <c r="D2" s="490"/>
      <c r="E2" s="490"/>
      <c r="F2" s="490"/>
      <c r="G2" s="490"/>
      <c r="H2" s="490"/>
      <c r="I2" s="21"/>
    </row>
    <row r="3" spans="1:9" s="15" customFormat="1" ht="18" customHeight="1">
      <c r="A3" s="12"/>
      <c r="B3" s="13"/>
      <c r="C3" s="13"/>
      <c r="D3" s="13"/>
      <c r="E3" s="13"/>
      <c r="F3" s="13"/>
      <c r="G3" s="13"/>
      <c r="H3" s="13"/>
      <c r="I3" s="14"/>
    </row>
    <row r="4" spans="1:9" ht="15" customHeight="1">
      <c r="A4" s="11"/>
      <c r="B4" s="19" t="s">
        <v>1</v>
      </c>
      <c r="C4" s="18" t="s">
        <v>7</v>
      </c>
      <c r="D4" s="18" t="s">
        <v>2</v>
      </c>
      <c r="E4" s="18" t="s">
        <v>8</v>
      </c>
      <c r="F4" s="18" t="s">
        <v>3</v>
      </c>
      <c r="G4" s="16" t="s">
        <v>5</v>
      </c>
      <c r="H4" s="19" t="s">
        <v>4</v>
      </c>
      <c r="I4" s="20" t="s">
        <v>6</v>
      </c>
    </row>
    <row r="5" spans="1:13" ht="18.75" customHeight="1">
      <c r="A5" s="23"/>
      <c r="B5" s="23" t="s">
        <v>9</v>
      </c>
      <c r="C5" s="23"/>
      <c r="D5" s="23"/>
      <c r="E5" s="23"/>
      <c r="F5" s="28"/>
      <c r="G5" s="26"/>
      <c r="H5" s="24">
        <v>0</v>
      </c>
      <c r="I5" s="25">
        <v>500</v>
      </c>
      <c r="K5" t="s">
        <v>10</v>
      </c>
      <c r="L5" t="s">
        <v>11</v>
      </c>
      <c r="M5" s="2">
        <v>500</v>
      </c>
    </row>
    <row r="6" spans="2:13" ht="12.75">
      <c r="B6" s="29"/>
      <c r="C6" s="12"/>
      <c r="D6" s="12"/>
      <c r="E6" s="12"/>
      <c r="F6" s="30"/>
      <c r="H6" s="5">
        <f>H5-B6</f>
        <v>0</v>
      </c>
      <c r="I6" s="22">
        <f aca="true" t="shared" si="0" ref="I6:I17">+B6/M6</f>
        <v>0</v>
      </c>
      <c r="M6" s="2">
        <v>500</v>
      </c>
    </row>
    <row r="7" spans="4:13" ht="12.75">
      <c r="D7" s="12"/>
      <c r="H7" s="5">
        <f>H6-B7</f>
        <v>0</v>
      </c>
      <c r="I7" s="22">
        <f t="shared" si="0"/>
        <v>0</v>
      </c>
      <c r="M7" s="2">
        <v>500</v>
      </c>
    </row>
    <row r="8" spans="4:13" ht="12.75">
      <c r="D8" s="12"/>
      <c r="H8" s="5">
        <f>H7-B8</f>
        <v>0</v>
      </c>
      <c r="I8" s="22">
        <f t="shared" si="0"/>
        <v>0</v>
      </c>
      <c r="M8" s="2">
        <v>500</v>
      </c>
    </row>
    <row r="9" spans="1:13" s="15" customFormat="1" ht="12.75">
      <c r="A9" s="41"/>
      <c r="B9" s="42">
        <f>+B22</f>
        <v>2672407.5</v>
      </c>
      <c r="C9" s="43"/>
      <c r="D9" s="44" t="s">
        <v>13</v>
      </c>
      <c r="E9" s="162" t="s">
        <v>154</v>
      </c>
      <c r="F9" s="45"/>
      <c r="G9" s="46"/>
      <c r="H9" s="47">
        <f aca="true" t="shared" si="1" ref="H9:H16">+B9</f>
        <v>2672407.5</v>
      </c>
      <c r="I9" s="48">
        <f t="shared" si="0"/>
        <v>5344.815</v>
      </c>
      <c r="J9" s="35"/>
      <c r="K9" s="49"/>
      <c r="L9" s="35"/>
      <c r="M9" s="35">
        <v>500</v>
      </c>
    </row>
    <row r="10" spans="1:13" s="15" customFormat="1" ht="12.75">
      <c r="A10" s="41"/>
      <c r="B10" s="42">
        <f>+B1068</f>
        <v>1785500</v>
      </c>
      <c r="C10" s="43"/>
      <c r="D10" s="44" t="s">
        <v>14</v>
      </c>
      <c r="E10" s="162" t="s">
        <v>155</v>
      </c>
      <c r="F10" s="45"/>
      <c r="G10" s="46"/>
      <c r="H10" s="47">
        <f t="shared" si="1"/>
        <v>1785500</v>
      </c>
      <c r="I10" s="48">
        <f t="shared" si="0"/>
        <v>3571</v>
      </c>
      <c r="J10" s="35"/>
      <c r="K10" s="49"/>
      <c r="L10" s="35"/>
      <c r="M10" s="35">
        <v>500</v>
      </c>
    </row>
    <row r="11" spans="1:13" s="15" customFormat="1" ht="12.75">
      <c r="A11" s="41"/>
      <c r="B11" s="42">
        <f>+B1217</f>
        <v>4061617.5</v>
      </c>
      <c r="C11" s="43"/>
      <c r="D11" s="44" t="s">
        <v>15</v>
      </c>
      <c r="E11" s="162" t="s">
        <v>156</v>
      </c>
      <c r="F11" s="45"/>
      <c r="G11" s="46"/>
      <c r="H11" s="47">
        <f t="shared" si="1"/>
        <v>4061617.5</v>
      </c>
      <c r="I11" s="48">
        <f t="shared" si="0"/>
        <v>8123.235</v>
      </c>
      <c r="J11" s="35"/>
      <c r="K11" s="49"/>
      <c r="L11" s="35"/>
      <c r="M11" s="35">
        <v>500</v>
      </c>
    </row>
    <row r="12" spans="1:13" s="15" customFormat="1" ht="12.75">
      <c r="A12" s="41"/>
      <c r="B12" s="42">
        <f>+B1619</f>
        <v>2547790</v>
      </c>
      <c r="C12" s="43"/>
      <c r="D12" s="44" t="s">
        <v>16</v>
      </c>
      <c r="E12" s="162" t="s">
        <v>157</v>
      </c>
      <c r="F12" s="45"/>
      <c r="G12" s="46"/>
      <c r="H12" s="47">
        <f t="shared" si="1"/>
        <v>2547790</v>
      </c>
      <c r="I12" s="48">
        <f t="shared" si="0"/>
        <v>5095.58</v>
      </c>
      <c r="J12" s="35"/>
      <c r="K12" s="50"/>
      <c r="L12" s="35"/>
      <c r="M12" s="35">
        <v>500</v>
      </c>
    </row>
    <row r="13" spans="1:13" s="15" customFormat="1" ht="12.75">
      <c r="A13" s="41"/>
      <c r="B13" s="42">
        <f>+B1791</f>
        <v>2430620</v>
      </c>
      <c r="C13" s="43"/>
      <c r="D13" s="44" t="s">
        <v>17</v>
      </c>
      <c r="E13" s="162" t="s">
        <v>158</v>
      </c>
      <c r="F13" s="45"/>
      <c r="G13" s="46"/>
      <c r="H13" s="47">
        <f t="shared" si="1"/>
        <v>2430620</v>
      </c>
      <c r="I13" s="48">
        <f t="shared" si="0"/>
        <v>4861.24</v>
      </c>
      <c r="J13" s="35"/>
      <c r="K13" s="49"/>
      <c r="L13" s="35"/>
      <c r="M13" s="35">
        <v>500</v>
      </c>
    </row>
    <row r="14" spans="1:13" s="15" customFormat="1" ht="12.75">
      <c r="A14" s="41"/>
      <c r="B14" s="42">
        <f>+B1991</f>
        <v>969200</v>
      </c>
      <c r="C14" s="43"/>
      <c r="D14" s="44" t="s">
        <v>18</v>
      </c>
      <c r="E14" s="43" t="s">
        <v>19</v>
      </c>
      <c r="F14" s="45"/>
      <c r="G14" s="46" t="s">
        <v>20</v>
      </c>
      <c r="H14" s="47">
        <f t="shared" si="1"/>
        <v>969200</v>
      </c>
      <c r="I14" s="48">
        <f t="shared" si="0"/>
        <v>1938.4</v>
      </c>
      <c r="J14" s="35"/>
      <c r="K14" s="49"/>
      <c r="L14" s="35"/>
      <c r="M14" s="35">
        <v>500</v>
      </c>
    </row>
    <row r="15" spans="1:13" s="15" customFormat="1" ht="12.75">
      <c r="A15" s="41"/>
      <c r="B15" s="42">
        <f>+B2046</f>
        <v>4446312</v>
      </c>
      <c r="C15" s="43"/>
      <c r="D15" s="44" t="s">
        <v>21</v>
      </c>
      <c r="E15" s="43"/>
      <c r="F15" s="45"/>
      <c r="G15" s="46"/>
      <c r="H15" s="47">
        <f t="shared" si="1"/>
        <v>4446312</v>
      </c>
      <c r="I15" s="48">
        <f t="shared" si="0"/>
        <v>8892.624</v>
      </c>
      <c r="J15" s="35"/>
      <c r="K15" s="49"/>
      <c r="L15" s="35"/>
      <c r="M15" s="35">
        <v>500</v>
      </c>
    </row>
    <row r="16" spans="1:13" s="15" customFormat="1" ht="12.75">
      <c r="A16" s="41"/>
      <c r="B16" s="42">
        <f>+B2218</f>
        <v>525640</v>
      </c>
      <c r="C16" s="43"/>
      <c r="D16" s="44" t="s">
        <v>22</v>
      </c>
      <c r="E16" s="43" t="s">
        <v>159</v>
      </c>
      <c r="F16" s="45"/>
      <c r="G16" s="46"/>
      <c r="H16" s="47">
        <f t="shared" si="1"/>
        <v>525640</v>
      </c>
      <c r="I16" s="48">
        <f t="shared" si="0"/>
        <v>1051.28</v>
      </c>
      <c r="J16" s="35"/>
      <c r="K16" s="49"/>
      <c r="L16" s="35"/>
      <c r="M16" s="35">
        <v>500</v>
      </c>
    </row>
    <row r="17" spans="1:13" s="15" customFormat="1" ht="12.75">
      <c r="A17" s="41"/>
      <c r="B17" s="42">
        <f>SUM(B9:B16)</f>
        <v>19439087</v>
      </c>
      <c r="C17" s="44" t="s">
        <v>209</v>
      </c>
      <c r="D17" s="43"/>
      <c r="E17" s="43"/>
      <c r="F17" s="45"/>
      <c r="G17" s="46"/>
      <c r="H17" s="47">
        <v>0</v>
      </c>
      <c r="I17" s="48">
        <f t="shared" si="0"/>
        <v>38878.174</v>
      </c>
      <c r="J17" s="35"/>
      <c r="K17" s="49"/>
      <c r="L17" s="35"/>
      <c r="M17" s="35">
        <v>500</v>
      </c>
    </row>
    <row r="18" spans="1:13" s="15" customFormat="1" ht="12.75">
      <c r="A18" s="12"/>
      <c r="B18" s="31"/>
      <c r="C18" s="12"/>
      <c r="D18" s="12"/>
      <c r="E18" s="12"/>
      <c r="F18" s="51"/>
      <c r="G18" s="52"/>
      <c r="H18" s="29"/>
      <c r="I18" s="53"/>
      <c r="K18" s="54"/>
      <c r="M18" s="35">
        <v>500</v>
      </c>
    </row>
    <row r="19" spans="1:13" s="63" customFormat="1" ht="13.5" thickBot="1">
      <c r="A19" s="55"/>
      <c r="B19" s="56">
        <f>+B22+B1068+B1217+B1791+B1991+B2046+B2218+B1619</f>
        <v>19439087</v>
      </c>
      <c r="C19" s="57" t="s">
        <v>23</v>
      </c>
      <c r="D19" s="58"/>
      <c r="E19" s="58"/>
      <c r="F19" s="59"/>
      <c r="G19" s="60"/>
      <c r="H19" s="61"/>
      <c r="I19" s="62"/>
      <c r="K19" s="64"/>
      <c r="M19" s="2">
        <v>500</v>
      </c>
    </row>
    <row r="20" spans="2:13" ht="12.75">
      <c r="B20" s="36"/>
      <c r="D20" s="12"/>
      <c r="F20" s="65"/>
      <c r="G20" s="66"/>
      <c r="I20" s="22"/>
      <c r="K20" s="67"/>
      <c r="M20" s="2">
        <v>500</v>
      </c>
    </row>
    <row r="21" spans="2:13" ht="12.75">
      <c r="B21" s="36"/>
      <c r="D21" s="12"/>
      <c r="F21" s="65"/>
      <c r="G21" s="66"/>
      <c r="I21" s="22"/>
      <c r="K21" s="67"/>
      <c r="M21" s="2">
        <v>500</v>
      </c>
    </row>
    <row r="22" spans="1:13" s="63" customFormat="1" ht="13.5" thickBot="1">
      <c r="A22" s="55"/>
      <c r="B22" s="392">
        <f>+B25+B42+B91+B141+B184+B221+B267+B318+B392+B417+B435+B468+B495+B520+B543+B589+B638+B699+B739+B773+B820+B859+B894+B928+B954+B994+B1015+B1044+B1064</f>
        <v>2672407.5</v>
      </c>
      <c r="C22" s="69"/>
      <c r="D22" s="70" t="s">
        <v>13</v>
      </c>
      <c r="E22" s="71"/>
      <c r="F22" s="59"/>
      <c r="G22" s="72"/>
      <c r="H22" s="73"/>
      <c r="I22" s="74">
        <f aca="true" t="shared" si="2" ref="I22:I85">+B22/M22</f>
        <v>5344.815</v>
      </c>
      <c r="K22" s="64"/>
      <c r="M22" s="2">
        <v>500</v>
      </c>
    </row>
    <row r="23" spans="2:13" ht="12.75">
      <c r="B23" s="7"/>
      <c r="C23" s="75"/>
      <c r="D23" s="32"/>
      <c r="E23" s="75"/>
      <c r="F23" s="76"/>
      <c r="G23" s="77"/>
      <c r="H23" s="36">
        <v>0</v>
      </c>
      <c r="I23" s="78">
        <f t="shared" si="2"/>
        <v>0</v>
      </c>
      <c r="K23" s="67"/>
      <c r="M23" s="2">
        <v>500</v>
      </c>
    </row>
    <row r="24" spans="1:13" s="80" customFormat="1" ht="12.75">
      <c r="A24" s="75"/>
      <c r="B24" s="171"/>
      <c r="C24" s="32"/>
      <c r="D24" s="32"/>
      <c r="E24" s="32"/>
      <c r="F24" s="76"/>
      <c r="G24" s="79"/>
      <c r="H24" s="36">
        <f>H23-B24</f>
        <v>0</v>
      </c>
      <c r="I24" s="78">
        <f t="shared" si="2"/>
        <v>0</v>
      </c>
      <c r="K24" s="81"/>
      <c r="M24" s="2">
        <v>500</v>
      </c>
    </row>
    <row r="25" spans="1:13" s="90" customFormat="1" ht="12.75">
      <c r="A25" s="86"/>
      <c r="B25" s="180">
        <f>+B31+B37</f>
        <v>14500</v>
      </c>
      <c r="C25" s="86" t="s">
        <v>24</v>
      </c>
      <c r="D25" s="86" t="s">
        <v>25</v>
      </c>
      <c r="E25" s="86" t="s">
        <v>26</v>
      </c>
      <c r="F25" s="88" t="s">
        <v>27</v>
      </c>
      <c r="G25" s="88" t="s">
        <v>28</v>
      </c>
      <c r="H25" s="87"/>
      <c r="I25" s="89">
        <f t="shared" si="2"/>
        <v>29</v>
      </c>
      <c r="M25" s="91">
        <v>500</v>
      </c>
    </row>
    <row r="26" spans="2:13" ht="12.75">
      <c r="B26" s="7"/>
      <c r="D26" s="12"/>
      <c r="H26" s="5">
        <f>H25-B26</f>
        <v>0</v>
      </c>
      <c r="I26" s="22">
        <f t="shared" si="2"/>
        <v>0</v>
      </c>
      <c r="M26" s="2">
        <v>500</v>
      </c>
    </row>
    <row r="27" spans="2:13" ht="12.75">
      <c r="B27" s="7">
        <v>2500</v>
      </c>
      <c r="C27" s="1" t="s">
        <v>29</v>
      </c>
      <c r="D27" s="12" t="s">
        <v>13</v>
      </c>
      <c r="E27" s="1" t="s">
        <v>220</v>
      </c>
      <c r="F27" s="66" t="s">
        <v>221</v>
      </c>
      <c r="G27" s="27" t="s">
        <v>222</v>
      </c>
      <c r="H27" s="5">
        <f>H26-B27</f>
        <v>-2500</v>
      </c>
      <c r="I27" s="22">
        <f t="shared" si="2"/>
        <v>5</v>
      </c>
      <c r="K27" t="s">
        <v>29</v>
      </c>
      <c r="L27">
        <v>1</v>
      </c>
      <c r="M27" s="2">
        <v>500</v>
      </c>
    </row>
    <row r="28" spans="2:13" ht="12.75">
      <c r="B28" s="7">
        <v>2500</v>
      </c>
      <c r="C28" s="1" t="s">
        <v>29</v>
      </c>
      <c r="D28" s="12" t="s">
        <v>13</v>
      </c>
      <c r="E28" s="1" t="s">
        <v>223</v>
      </c>
      <c r="F28" s="413" t="s">
        <v>224</v>
      </c>
      <c r="G28" s="27" t="s">
        <v>225</v>
      </c>
      <c r="H28" s="5">
        <f>H27-B28</f>
        <v>-5000</v>
      </c>
      <c r="I28" s="22">
        <f t="shared" si="2"/>
        <v>5</v>
      </c>
      <c r="K28" t="s">
        <v>29</v>
      </c>
      <c r="L28">
        <v>1</v>
      </c>
      <c r="M28" s="2">
        <v>500</v>
      </c>
    </row>
    <row r="29" spans="2:13" ht="12.75">
      <c r="B29" s="7">
        <v>2500</v>
      </c>
      <c r="C29" s="1" t="s">
        <v>29</v>
      </c>
      <c r="D29" s="12" t="s">
        <v>13</v>
      </c>
      <c r="E29" s="1" t="s">
        <v>220</v>
      </c>
      <c r="F29" s="414" t="s">
        <v>226</v>
      </c>
      <c r="G29" s="27" t="s">
        <v>225</v>
      </c>
      <c r="H29" s="5">
        <f>H28-B29</f>
        <v>-7500</v>
      </c>
      <c r="I29" s="22">
        <f t="shared" si="2"/>
        <v>5</v>
      </c>
      <c r="K29" t="s">
        <v>29</v>
      </c>
      <c r="L29">
        <v>1</v>
      </c>
      <c r="M29" s="2">
        <v>500</v>
      </c>
    </row>
    <row r="30" spans="2:13" ht="12.75">
      <c r="B30" s="7">
        <v>2500</v>
      </c>
      <c r="C30" s="1" t="s">
        <v>29</v>
      </c>
      <c r="D30" s="1" t="s">
        <v>13</v>
      </c>
      <c r="E30" s="1" t="s">
        <v>223</v>
      </c>
      <c r="F30" s="65" t="s">
        <v>227</v>
      </c>
      <c r="G30" s="27" t="s">
        <v>228</v>
      </c>
      <c r="H30" s="5">
        <f>H29-B30</f>
        <v>-10000</v>
      </c>
      <c r="I30" s="22">
        <f t="shared" si="2"/>
        <v>5</v>
      </c>
      <c r="K30" t="s">
        <v>29</v>
      </c>
      <c r="L30">
        <v>1</v>
      </c>
      <c r="M30" s="2">
        <v>500</v>
      </c>
    </row>
    <row r="31" spans="1:13" s="84" customFormat="1" ht="12.75">
      <c r="A31" s="11"/>
      <c r="B31" s="181">
        <f>SUM(B27:B30)</f>
        <v>10000</v>
      </c>
      <c r="C31" s="11" t="s">
        <v>29</v>
      </c>
      <c r="D31" s="11"/>
      <c r="E31" s="11"/>
      <c r="F31" s="18"/>
      <c r="G31" s="18"/>
      <c r="H31" s="82">
        <v>0</v>
      </c>
      <c r="I31" s="83">
        <f t="shared" si="2"/>
        <v>20</v>
      </c>
      <c r="M31" s="85">
        <v>500</v>
      </c>
    </row>
    <row r="32" spans="2:13" ht="12.75">
      <c r="B32" s="7"/>
      <c r="D32" s="12"/>
      <c r="H32" s="5">
        <f>H31-B32</f>
        <v>0</v>
      </c>
      <c r="I32" s="22">
        <f t="shared" si="2"/>
        <v>0</v>
      </c>
      <c r="M32" s="2">
        <v>500</v>
      </c>
    </row>
    <row r="33" spans="2:13" ht="12.75">
      <c r="B33" s="7"/>
      <c r="D33" s="12"/>
      <c r="H33" s="5">
        <f>H32-B33</f>
        <v>0</v>
      </c>
      <c r="I33" s="22">
        <f t="shared" si="2"/>
        <v>0</v>
      </c>
      <c r="M33" s="2">
        <v>500</v>
      </c>
    </row>
    <row r="34" spans="2:13" ht="12.75">
      <c r="B34" s="7">
        <v>1500</v>
      </c>
      <c r="C34" s="1" t="s">
        <v>229</v>
      </c>
      <c r="D34" s="1" t="s">
        <v>13</v>
      </c>
      <c r="E34" s="1" t="s">
        <v>49</v>
      </c>
      <c r="F34" s="415" t="s">
        <v>230</v>
      </c>
      <c r="G34" s="27" t="s">
        <v>222</v>
      </c>
      <c r="H34" s="5">
        <f>H33-B34</f>
        <v>-1500</v>
      </c>
      <c r="I34" s="22">
        <f t="shared" si="2"/>
        <v>3</v>
      </c>
      <c r="K34" t="s">
        <v>223</v>
      </c>
      <c r="L34">
        <v>1</v>
      </c>
      <c r="M34" s="2">
        <v>500</v>
      </c>
    </row>
    <row r="35" spans="2:13" ht="12.75">
      <c r="B35" s="7">
        <v>2000</v>
      </c>
      <c r="C35" s="1" t="s">
        <v>229</v>
      </c>
      <c r="D35" s="1" t="s">
        <v>13</v>
      </c>
      <c r="E35" s="1" t="s">
        <v>49</v>
      </c>
      <c r="F35" s="415" t="s">
        <v>230</v>
      </c>
      <c r="G35" s="27" t="s">
        <v>231</v>
      </c>
      <c r="H35" s="5">
        <f>H34-B35</f>
        <v>-3500</v>
      </c>
      <c r="I35" s="22">
        <f t="shared" si="2"/>
        <v>4</v>
      </c>
      <c r="K35" t="s">
        <v>223</v>
      </c>
      <c r="L35">
        <v>1</v>
      </c>
      <c r="M35" s="2">
        <v>500</v>
      </c>
    </row>
    <row r="36" spans="1:13" s="38" customFormat="1" ht="12.75">
      <c r="A36" s="32"/>
      <c r="B36" s="171">
        <v>1000</v>
      </c>
      <c r="C36" s="32" t="s">
        <v>229</v>
      </c>
      <c r="D36" s="1" t="s">
        <v>13</v>
      </c>
      <c r="E36" s="32" t="s">
        <v>49</v>
      </c>
      <c r="F36" s="415" t="s">
        <v>232</v>
      </c>
      <c r="G36" s="27" t="s">
        <v>225</v>
      </c>
      <c r="H36" s="5">
        <f>H35-B36</f>
        <v>-4500</v>
      </c>
      <c r="I36" s="22">
        <f t="shared" si="2"/>
        <v>2</v>
      </c>
      <c r="J36" s="92"/>
      <c r="K36" s="92" t="s">
        <v>220</v>
      </c>
      <c r="L36">
        <v>1</v>
      </c>
      <c r="M36" s="93">
        <v>500</v>
      </c>
    </row>
    <row r="37" spans="1:13" s="84" customFormat="1" ht="12.75">
      <c r="A37" s="11"/>
      <c r="B37" s="181">
        <f>SUM(B34:B36)</f>
        <v>4500</v>
      </c>
      <c r="C37" s="11"/>
      <c r="D37" s="11"/>
      <c r="E37" s="11" t="s">
        <v>49</v>
      </c>
      <c r="F37" s="18"/>
      <c r="G37" s="18"/>
      <c r="H37" s="82">
        <v>0</v>
      </c>
      <c r="I37" s="83">
        <f t="shared" si="2"/>
        <v>9</v>
      </c>
      <c r="M37" s="85">
        <v>500</v>
      </c>
    </row>
    <row r="38" spans="2:13" ht="12.75">
      <c r="B38" s="7"/>
      <c r="D38" s="12"/>
      <c r="H38" s="5">
        <f>H37-B38</f>
        <v>0</v>
      </c>
      <c r="I38" s="22">
        <f t="shared" si="2"/>
        <v>0</v>
      </c>
      <c r="M38" s="2">
        <v>500</v>
      </c>
    </row>
    <row r="39" spans="2:13" ht="12.75">
      <c r="B39" s="7"/>
      <c r="D39" s="12"/>
      <c r="H39" s="5">
        <f>H38-B39</f>
        <v>0</v>
      </c>
      <c r="I39" s="22">
        <f t="shared" si="2"/>
        <v>0</v>
      </c>
      <c r="M39" s="2">
        <v>500</v>
      </c>
    </row>
    <row r="40" spans="2:13" ht="12.75">
      <c r="B40" s="7"/>
      <c r="D40" s="12"/>
      <c r="H40" s="5">
        <f>H39-B40</f>
        <v>0</v>
      </c>
      <c r="I40" s="22">
        <f t="shared" si="2"/>
        <v>0</v>
      </c>
      <c r="M40" s="2">
        <v>500</v>
      </c>
    </row>
    <row r="41" spans="2:13" ht="12.75">
      <c r="B41" s="7"/>
      <c r="D41" s="12"/>
      <c r="H41" s="5">
        <f>H40-B41</f>
        <v>0</v>
      </c>
      <c r="I41" s="22">
        <f t="shared" si="2"/>
        <v>0</v>
      </c>
      <c r="M41" s="2">
        <v>500</v>
      </c>
    </row>
    <row r="42" spans="1:13" s="90" customFormat="1" ht="12.75">
      <c r="A42" s="86"/>
      <c r="B42" s="180">
        <f>+B49+B60+B68+B74+B81+B86</f>
        <v>66400</v>
      </c>
      <c r="C42" s="86" t="s">
        <v>30</v>
      </c>
      <c r="D42" s="86" t="s">
        <v>146</v>
      </c>
      <c r="E42" s="86" t="s">
        <v>41</v>
      </c>
      <c r="F42" s="88" t="s">
        <v>31</v>
      </c>
      <c r="G42" s="127" t="s">
        <v>73</v>
      </c>
      <c r="H42" s="87"/>
      <c r="I42" s="89">
        <f t="shared" si="2"/>
        <v>132.8</v>
      </c>
      <c r="M42" s="91">
        <v>500</v>
      </c>
    </row>
    <row r="43" spans="2:13" ht="12.75">
      <c r="B43" s="7"/>
      <c r="D43" s="12"/>
      <c r="H43" s="5">
        <f aca="true" t="shared" si="3" ref="H43:H48">H42-B43</f>
        <v>0</v>
      </c>
      <c r="I43" s="22">
        <f t="shared" si="2"/>
        <v>0</v>
      </c>
      <c r="M43" s="2">
        <v>500</v>
      </c>
    </row>
    <row r="44" spans="2:13" ht="12.75">
      <c r="B44" s="7">
        <v>2000</v>
      </c>
      <c r="C44" s="1" t="s">
        <v>29</v>
      </c>
      <c r="D44" s="12" t="s">
        <v>13</v>
      </c>
      <c r="E44" s="1" t="s">
        <v>233</v>
      </c>
      <c r="F44" s="65" t="s">
        <v>234</v>
      </c>
      <c r="G44" s="27" t="s">
        <v>231</v>
      </c>
      <c r="H44" s="5">
        <f t="shared" si="3"/>
        <v>-2000</v>
      </c>
      <c r="I44" s="22">
        <f t="shared" si="2"/>
        <v>4</v>
      </c>
      <c r="K44" t="s">
        <v>29</v>
      </c>
      <c r="L44">
        <v>2</v>
      </c>
      <c r="M44" s="2">
        <v>500</v>
      </c>
    </row>
    <row r="45" spans="2:13" ht="12.75">
      <c r="B45" s="7">
        <v>2500</v>
      </c>
      <c r="C45" s="1" t="s">
        <v>29</v>
      </c>
      <c r="D45" s="12" t="s">
        <v>13</v>
      </c>
      <c r="E45" s="1" t="s">
        <v>235</v>
      </c>
      <c r="F45" s="27" t="s">
        <v>236</v>
      </c>
      <c r="G45" s="27" t="s">
        <v>225</v>
      </c>
      <c r="H45" s="5">
        <f t="shared" si="3"/>
        <v>-4500</v>
      </c>
      <c r="I45" s="22">
        <f t="shared" si="2"/>
        <v>5</v>
      </c>
      <c r="K45" t="s">
        <v>29</v>
      </c>
      <c r="L45">
        <v>2</v>
      </c>
      <c r="M45" s="2">
        <v>500</v>
      </c>
    </row>
    <row r="46" spans="2:13" ht="12.75">
      <c r="B46" s="7">
        <v>2500</v>
      </c>
      <c r="C46" s="1" t="s">
        <v>29</v>
      </c>
      <c r="D46" s="12" t="s">
        <v>13</v>
      </c>
      <c r="E46" s="1" t="s">
        <v>235</v>
      </c>
      <c r="F46" s="27" t="s">
        <v>237</v>
      </c>
      <c r="G46" s="27" t="s">
        <v>238</v>
      </c>
      <c r="H46" s="5">
        <f t="shared" si="3"/>
        <v>-7000</v>
      </c>
      <c r="I46" s="22">
        <f t="shared" si="2"/>
        <v>5</v>
      </c>
      <c r="K46" t="s">
        <v>29</v>
      </c>
      <c r="L46">
        <v>2</v>
      </c>
      <c r="M46" s="2">
        <v>500</v>
      </c>
    </row>
    <row r="47" spans="2:13" ht="12.75">
      <c r="B47" s="7">
        <v>2500</v>
      </c>
      <c r="C47" s="1" t="s">
        <v>29</v>
      </c>
      <c r="D47" s="12" t="s">
        <v>13</v>
      </c>
      <c r="E47" s="1" t="s">
        <v>235</v>
      </c>
      <c r="F47" s="27" t="s">
        <v>239</v>
      </c>
      <c r="G47" s="27" t="s">
        <v>240</v>
      </c>
      <c r="H47" s="5">
        <f t="shared" si="3"/>
        <v>-9500</v>
      </c>
      <c r="I47" s="22">
        <f t="shared" si="2"/>
        <v>5</v>
      </c>
      <c r="K47" t="s">
        <v>29</v>
      </c>
      <c r="L47">
        <v>2</v>
      </c>
      <c r="M47" s="2">
        <v>500</v>
      </c>
    </row>
    <row r="48" spans="2:13" ht="12.75">
      <c r="B48" s="7">
        <v>2500</v>
      </c>
      <c r="C48" s="1" t="s">
        <v>29</v>
      </c>
      <c r="D48" s="1" t="s">
        <v>13</v>
      </c>
      <c r="E48" s="1" t="s">
        <v>235</v>
      </c>
      <c r="F48" s="27" t="s">
        <v>241</v>
      </c>
      <c r="G48" s="27" t="s">
        <v>228</v>
      </c>
      <c r="H48" s="5">
        <f t="shared" si="3"/>
        <v>-12000</v>
      </c>
      <c r="I48" s="22">
        <f t="shared" si="2"/>
        <v>5</v>
      </c>
      <c r="K48" t="s">
        <v>29</v>
      </c>
      <c r="L48">
        <v>2</v>
      </c>
      <c r="M48" s="2">
        <v>500</v>
      </c>
    </row>
    <row r="49" spans="1:13" s="84" customFormat="1" ht="12.75">
      <c r="A49" s="11"/>
      <c r="B49" s="181">
        <f>SUM(B44:B48)</f>
        <v>12000</v>
      </c>
      <c r="C49" s="11" t="s">
        <v>29</v>
      </c>
      <c r="D49" s="11"/>
      <c r="E49" s="11"/>
      <c r="F49" s="18"/>
      <c r="G49" s="18"/>
      <c r="H49" s="82">
        <v>0</v>
      </c>
      <c r="I49" s="83">
        <f t="shared" si="2"/>
        <v>24</v>
      </c>
      <c r="M49" s="85">
        <v>500</v>
      </c>
    </row>
    <row r="50" spans="2:13" ht="12.75">
      <c r="B50" s="7"/>
      <c r="D50" s="12"/>
      <c r="H50" s="5">
        <f aca="true" t="shared" si="4" ref="H50:H59">H49-B50</f>
        <v>0</v>
      </c>
      <c r="I50" s="22">
        <f t="shared" si="2"/>
        <v>0</v>
      </c>
      <c r="M50" s="2">
        <v>500</v>
      </c>
    </row>
    <row r="51" spans="2:13" ht="12.75">
      <c r="B51" s="7"/>
      <c r="D51" s="12"/>
      <c r="H51" s="5">
        <f t="shared" si="4"/>
        <v>0</v>
      </c>
      <c r="I51" s="22">
        <f t="shared" si="2"/>
        <v>0</v>
      </c>
      <c r="M51" s="2">
        <v>500</v>
      </c>
    </row>
    <row r="52" spans="2:13" ht="12.75">
      <c r="B52" s="171">
        <v>2000</v>
      </c>
      <c r="C52" s="32" t="s">
        <v>242</v>
      </c>
      <c r="D52" s="12" t="s">
        <v>13</v>
      </c>
      <c r="E52" s="32" t="s">
        <v>243</v>
      </c>
      <c r="F52" s="98" t="s">
        <v>244</v>
      </c>
      <c r="G52" s="99" t="s">
        <v>238</v>
      </c>
      <c r="H52" s="5">
        <f t="shared" si="4"/>
        <v>-2000</v>
      </c>
      <c r="I52" s="22">
        <f t="shared" si="2"/>
        <v>4</v>
      </c>
      <c r="M52" s="2">
        <v>500</v>
      </c>
    </row>
    <row r="53" spans="2:13" ht="12.75">
      <c r="B53" s="171">
        <v>3500</v>
      </c>
      <c r="C53" s="32" t="s">
        <v>245</v>
      </c>
      <c r="D53" s="12" t="s">
        <v>13</v>
      </c>
      <c r="E53" s="32" t="s">
        <v>243</v>
      </c>
      <c r="F53" s="27" t="s">
        <v>246</v>
      </c>
      <c r="G53" s="99" t="s">
        <v>238</v>
      </c>
      <c r="H53" s="5">
        <f t="shared" si="4"/>
        <v>-5500</v>
      </c>
      <c r="I53" s="22">
        <f t="shared" si="2"/>
        <v>7</v>
      </c>
      <c r="K53" t="s">
        <v>235</v>
      </c>
      <c r="L53">
        <v>2</v>
      </c>
      <c r="M53" s="2">
        <v>500</v>
      </c>
    </row>
    <row r="54" spans="2:13" ht="12.75">
      <c r="B54" s="171">
        <v>4000</v>
      </c>
      <c r="C54" s="32" t="s">
        <v>247</v>
      </c>
      <c r="D54" s="12" t="s">
        <v>13</v>
      </c>
      <c r="E54" s="32" t="s">
        <v>243</v>
      </c>
      <c r="F54" s="27" t="s">
        <v>246</v>
      </c>
      <c r="G54" s="99" t="s">
        <v>228</v>
      </c>
      <c r="H54" s="5">
        <f t="shared" si="4"/>
        <v>-9500</v>
      </c>
      <c r="I54" s="22">
        <f t="shared" si="2"/>
        <v>8</v>
      </c>
      <c r="K54" s="80" t="s">
        <v>235</v>
      </c>
      <c r="L54">
        <v>2</v>
      </c>
      <c r="M54" s="35">
        <v>500</v>
      </c>
    </row>
    <row r="55" spans="2:13" ht="12.75">
      <c r="B55" s="171">
        <v>4000</v>
      </c>
      <c r="C55" s="32" t="s">
        <v>248</v>
      </c>
      <c r="D55" s="12" t="s">
        <v>13</v>
      </c>
      <c r="E55" s="32" t="s">
        <v>243</v>
      </c>
      <c r="F55" s="27" t="s">
        <v>246</v>
      </c>
      <c r="G55" s="99" t="s">
        <v>228</v>
      </c>
      <c r="H55" s="5">
        <f t="shared" si="4"/>
        <v>-13500</v>
      </c>
      <c r="I55" s="22">
        <f t="shared" si="2"/>
        <v>8</v>
      </c>
      <c r="K55" s="80" t="s">
        <v>235</v>
      </c>
      <c r="L55">
        <v>2</v>
      </c>
      <c r="M55" s="35">
        <v>500</v>
      </c>
    </row>
    <row r="56" spans="2:13" ht="12.75">
      <c r="B56" s="171">
        <v>1500</v>
      </c>
      <c r="C56" s="32" t="s">
        <v>249</v>
      </c>
      <c r="D56" s="12" t="s">
        <v>13</v>
      </c>
      <c r="E56" s="32" t="s">
        <v>243</v>
      </c>
      <c r="F56" s="27" t="s">
        <v>246</v>
      </c>
      <c r="G56" s="99" t="s">
        <v>250</v>
      </c>
      <c r="H56" s="5">
        <f t="shared" si="4"/>
        <v>-15000</v>
      </c>
      <c r="I56" s="22">
        <f t="shared" si="2"/>
        <v>3</v>
      </c>
      <c r="K56" s="80" t="s">
        <v>235</v>
      </c>
      <c r="L56">
        <v>2</v>
      </c>
      <c r="M56" s="35">
        <v>500</v>
      </c>
    </row>
    <row r="57" spans="2:13" ht="12.75">
      <c r="B57" s="171">
        <v>3000</v>
      </c>
      <c r="C57" s="32" t="s">
        <v>251</v>
      </c>
      <c r="D57" s="12" t="s">
        <v>13</v>
      </c>
      <c r="E57" s="32" t="s">
        <v>243</v>
      </c>
      <c r="F57" s="27" t="s">
        <v>246</v>
      </c>
      <c r="G57" s="99" t="s">
        <v>250</v>
      </c>
      <c r="H57" s="5">
        <f t="shared" si="4"/>
        <v>-18000</v>
      </c>
      <c r="I57" s="22">
        <f t="shared" si="2"/>
        <v>6</v>
      </c>
      <c r="K57" s="80" t="s">
        <v>235</v>
      </c>
      <c r="L57">
        <v>2</v>
      </c>
      <c r="M57" s="35">
        <v>500</v>
      </c>
    </row>
    <row r="58" spans="2:13" ht="12.75">
      <c r="B58" s="171">
        <v>10000</v>
      </c>
      <c r="C58" s="32" t="s">
        <v>252</v>
      </c>
      <c r="D58" s="12" t="s">
        <v>13</v>
      </c>
      <c r="E58" s="32" t="s">
        <v>243</v>
      </c>
      <c r="F58" s="27" t="s">
        <v>246</v>
      </c>
      <c r="G58" s="99" t="s">
        <v>250</v>
      </c>
      <c r="H58" s="5">
        <f t="shared" si="4"/>
        <v>-28000</v>
      </c>
      <c r="I58" s="22">
        <f t="shared" si="2"/>
        <v>20</v>
      </c>
      <c r="K58" t="s">
        <v>235</v>
      </c>
      <c r="L58">
        <v>2</v>
      </c>
      <c r="M58" s="2">
        <v>500</v>
      </c>
    </row>
    <row r="59" spans="1:13" s="15" customFormat="1" ht="12.75">
      <c r="A59" s="12"/>
      <c r="B59" s="171">
        <v>3000</v>
      </c>
      <c r="C59" s="32" t="s">
        <v>253</v>
      </c>
      <c r="D59" s="12" t="s">
        <v>13</v>
      </c>
      <c r="E59" s="32" t="s">
        <v>243</v>
      </c>
      <c r="F59" s="27" t="s">
        <v>246</v>
      </c>
      <c r="G59" s="99" t="s">
        <v>250</v>
      </c>
      <c r="H59" s="5">
        <f t="shared" si="4"/>
        <v>-31000</v>
      </c>
      <c r="I59" s="22">
        <f t="shared" si="2"/>
        <v>6</v>
      </c>
      <c r="K59" t="s">
        <v>235</v>
      </c>
      <c r="L59">
        <v>2</v>
      </c>
      <c r="M59" s="2">
        <v>500</v>
      </c>
    </row>
    <row r="60" spans="1:13" s="106" customFormat="1" ht="12.75">
      <c r="A60" s="101"/>
      <c r="B60" s="172">
        <f>SUM(B52:B59)</f>
        <v>31000</v>
      </c>
      <c r="C60" s="103" t="s">
        <v>135</v>
      </c>
      <c r="D60" s="101"/>
      <c r="E60" s="101"/>
      <c r="F60" s="104"/>
      <c r="G60" s="104"/>
      <c r="H60" s="102"/>
      <c r="I60" s="105">
        <f t="shared" si="2"/>
        <v>62</v>
      </c>
      <c r="M60" s="107">
        <v>500</v>
      </c>
    </row>
    <row r="61" spans="2:14" ht="12.75">
      <c r="B61" s="416"/>
      <c r="C61" s="32"/>
      <c r="D61" s="12"/>
      <c r="E61" s="417"/>
      <c r="I61" s="22">
        <f t="shared" si="2"/>
        <v>0</v>
      </c>
      <c r="J61" s="418"/>
      <c r="L61" s="418"/>
      <c r="M61" s="2">
        <v>500</v>
      </c>
      <c r="N61" s="419"/>
    </row>
    <row r="62" spans="2:13" ht="12.75">
      <c r="B62" s="7"/>
      <c r="C62" s="32"/>
      <c r="D62" s="12"/>
      <c r="H62" s="5">
        <f aca="true" t="shared" si="5" ref="H62:H67">H61-B62</f>
        <v>0</v>
      </c>
      <c r="I62" s="22">
        <f t="shared" si="2"/>
        <v>0</v>
      </c>
      <c r="M62" s="2">
        <v>500</v>
      </c>
    </row>
    <row r="63" spans="2:13" ht="12.75">
      <c r="B63" s="7">
        <v>800</v>
      </c>
      <c r="C63" s="32" t="s">
        <v>229</v>
      </c>
      <c r="D63" s="12" t="s">
        <v>254</v>
      </c>
      <c r="E63" s="1" t="s">
        <v>49</v>
      </c>
      <c r="F63" s="27" t="s">
        <v>246</v>
      </c>
      <c r="G63" s="98" t="s">
        <v>225</v>
      </c>
      <c r="H63" s="5">
        <f t="shared" si="5"/>
        <v>-800</v>
      </c>
      <c r="I63" s="22">
        <f t="shared" si="2"/>
        <v>1.6</v>
      </c>
      <c r="K63" t="s">
        <v>235</v>
      </c>
      <c r="L63">
        <v>2</v>
      </c>
      <c r="M63" s="2">
        <v>500</v>
      </c>
    </row>
    <row r="64" spans="2:13" ht="12.75">
      <c r="B64" s="7">
        <v>800</v>
      </c>
      <c r="C64" s="32" t="s">
        <v>229</v>
      </c>
      <c r="D64" s="12" t="s">
        <v>254</v>
      </c>
      <c r="E64" s="1" t="s">
        <v>49</v>
      </c>
      <c r="F64" s="27" t="s">
        <v>246</v>
      </c>
      <c r="G64" s="98" t="s">
        <v>238</v>
      </c>
      <c r="H64" s="5">
        <f t="shared" si="5"/>
        <v>-1600</v>
      </c>
      <c r="I64" s="22">
        <f t="shared" si="2"/>
        <v>1.6</v>
      </c>
      <c r="K64" t="s">
        <v>235</v>
      </c>
      <c r="L64">
        <v>2</v>
      </c>
      <c r="M64" s="2">
        <v>500</v>
      </c>
    </row>
    <row r="65" spans="2:13" ht="12.75">
      <c r="B65" s="7">
        <v>1000</v>
      </c>
      <c r="C65" s="32" t="s">
        <v>229</v>
      </c>
      <c r="D65" s="12" t="s">
        <v>254</v>
      </c>
      <c r="E65" s="1" t="s">
        <v>49</v>
      </c>
      <c r="F65" s="27" t="s">
        <v>246</v>
      </c>
      <c r="G65" s="98" t="s">
        <v>240</v>
      </c>
      <c r="H65" s="5">
        <f t="shared" si="5"/>
        <v>-2600</v>
      </c>
      <c r="I65" s="22">
        <f t="shared" si="2"/>
        <v>2</v>
      </c>
      <c r="K65" t="s">
        <v>235</v>
      </c>
      <c r="L65">
        <v>2</v>
      </c>
      <c r="M65" s="2">
        <v>500</v>
      </c>
    </row>
    <row r="66" spans="2:13" ht="12.75">
      <c r="B66" s="7">
        <v>600</v>
      </c>
      <c r="C66" s="32" t="s">
        <v>229</v>
      </c>
      <c r="D66" s="12" t="s">
        <v>254</v>
      </c>
      <c r="E66" s="1" t="s">
        <v>49</v>
      </c>
      <c r="F66" s="27" t="s">
        <v>246</v>
      </c>
      <c r="G66" s="98" t="s">
        <v>228</v>
      </c>
      <c r="H66" s="5">
        <f t="shared" si="5"/>
        <v>-3200</v>
      </c>
      <c r="I66" s="22">
        <f t="shared" si="2"/>
        <v>1.2</v>
      </c>
      <c r="K66" s="80" t="s">
        <v>235</v>
      </c>
      <c r="L66">
        <v>2</v>
      </c>
      <c r="M66" s="35">
        <v>500</v>
      </c>
    </row>
    <row r="67" spans="2:13" ht="12.75">
      <c r="B67" s="7">
        <v>1200</v>
      </c>
      <c r="C67" s="32" t="s">
        <v>229</v>
      </c>
      <c r="D67" s="12" t="s">
        <v>254</v>
      </c>
      <c r="E67" s="1" t="s">
        <v>49</v>
      </c>
      <c r="F67" s="27" t="s">
        <v>246</v>
      </c>
      <c r="G67" s="98" t="s">
        <v>250</v>
      </c>
      <c r="H67" s="5">
        <f t="shared" si="5"/>
        <v>-4400</v>
      </c>
      <c r="I67" s="22">
        <f t="shared" si="2"/>
        <v>2.4</v>
      </c>
      <c r="K67" s="80" t="s">
        <v>235</v>
      </c>
      <c r="L67">
        <v>2</v>
      </c>
      <c r="M67" s="35">
        <v>500</v>
      </c>
    </row>
    <row r="68" spans="1:13" s="106" customFormat="1" ht="12.75">
      <c r="A68" s="101"/>
      <c r="B68" s="172">
        <f>SUM(B63:B67)</f>
        <v>4400</v>
      </c>
      <c r="C68" s="103"/>
      <c r="D68" s="101"/>
      <c r="E68" s="101" t="s">
        <v>49</v>
      </c>
      <c r="F68" s="104"/>
      <c r="G68" s="104"/>
      <c r="H68" s="102">
        <v>0</v>
      </c>
      <c r="I68" s="105">
        <f t="shared" si="2"/>
        <v>8.8</v>
      </c>
      <c r="M68" s="107">
        <v>500</v>
      </c>
    </row>
    <row r="69" spans="2:13" ht="12.75">
      <c r="B69" s="7"/>
      <c r="C69" s="32"/>
      <c r="D69" s="12"/>
      <c r="H69" s="5">
        <f>H68-B69</f>
        <v>0</v>
      </c>
      <c r="I69" s="22">
        <f t="shared" si="2"/>
        <v>0</v>
      </c>
      <c r="M69" s="2">
        <v>500</v>
      </c>
    </row>
    <row r="70" spans="2:13" ht="12.75">
      <c r="B70" s="7"/>
      <c r="D70" s="12"/>
      <c r="H70" s="5">
        <f>H69-B70</f>
        <v>0</v>
      </c>
      <c r="I70" s="22">
        <f t="shared" si="2"/>
        <v>0</v>
      </c>
      <c r="M70" s="2">
        <v>500</v>
      </c>
    </row>
    <row r="71" spans="1:13" ht="12.75">
      <c r="A71" s="12"/>
      <c r="B71" s="7">
        <v>3000</v>
      </c>
      <c r="C71" s="1" t="s">
        <v>33</v>
      </c>
      <c r="D71" s="12" t="s">
        <v>254</v>
      </c>
      <c r="E71" s="1" t="s">
        <v>243</v>
      </c>
      <c r="F71" s="98" t="s">
        <v>255</v>
      </c>
      <c r="G71" s="98" t="s">
        <v>238</v>
      </c>
      <c r="H71" s="5">
        <f>H70-B71</f>
        <v>-3000</v>
      </c>
      <c r="I71" s="22">
        <f t="shared" si="2"/>
        <v>6</v>
      </c>
      <c r="K71" t="s">
        <v>235</v>
      </c>
      <c r="L71">
        <v>2</v>
      </c>
      <c r="M71" s="2">
        <v>500</v>
      </c>
    </row>
    <row r="72" spans="2:13" ht="12.75">
      <c r="B72" s="7">
        <v>3000</v>
      </c>
      <c r="C72" s="1" t="s">
        <v>33</v>
      </c>
      <c r="D72" s="12" t="s">
        <v>254</v>
      </c>
      <c r="E72" s="1" t="s">
        <v>243</v>
      </c>
      <c r="F72" s="98" t="s">
        <v>255</v>
      </c>
      <c r="G72" s="98" t="s">
        <v>240</v>
      </c>
      <c r="H72" s="5">
        <f>H71-B72</f>
        <v>-6000</v>
      </c>
      <c r="I72" s="22">
        <f t="shared" si="2"/>
        <v>6</v>
      </c>
      <c r="K72" t="s">
        <v>235</v>
      </c>
      <c r="L72">
        <v>2</v>
      </c>
      <c r="M72" s="2">
        <v>500</v>
      </c>
    </row>
    <row r="73" spans="2:13" ht="12.75">
      <c r="B73" s="7">
        <v>3000</v>
      </c>
      <c r="C73" s="1" t="s">
        <v>33</v>
      </c>
      <c r="D73" s="12" t="s">
        <v>254</v>
      </c>
      <c r="E73" s="1" t="s">
        <v>243</v>
      </c>
      <c r="F73" s="98" t="s">
        <v>255</v>
      </c>
      <c r="G73" s="98" t="s">
        <v>228</v>
      </c>
      <c r="H73" s="5">
        <f>H72-B73</f>
        <v>-9000</v>
      </c>
      <c r="I73" s="22">
        <f t="shared" si="2"/>
        <v>6</v>
      </c>
      <c r="K73" t="s">
        <v>235</v>
      </c>
      <c r="L73">
        <v>2</v>
      </c>
      <c r="M73" s="2">
        <v>500</v>
      </c>
    </row>
    <row r="74" spans="1:13" s="106" customFormat="1" ht="12.75">
      <c r="A74" s="101"/>
      <c r="B74" s="172">
        <f>SUM(B71:B73)</f>
        <v>9000</v>
      </c>
      <c r="C74" s="101" t="s">
        <v>33</v>
      </c>
      <c r="D74" s="101"/>
      <c r="E74" s="101"/>
      <c r="F74" s="104"/>
      <c r="G74" s="104"/>
      <c r="H74" s="82">
        <v>0</v>
      </c>
      <c r="I74" s="83">
        <f t="shared" si="2"/>
        <v>18</v>
      </c>
      <c r="M74" s="2">
        <v>500</v>
      </c>
    </row>
    <row r="75" spans="2:13" ht="12.75">
      <c r="B75" s="7"/>
      <c r="D75" s="12"/>
      <c r="F75" s="98" t="s">
        <v>256</v>
      </c>
      <c r="H75" s="5">
        <f aca="true" t="shared" si="6" ref="H75:H80">H74-B75</f>
        <v>0</v>
      </c>
      <c r="I75" s="22">
        <f t="shared" si="2"/>
        <v>0</v>
      </c>
      <c r="M75" s="2">
        <v>500</v>
      </c>
    </row>
    <row r="76" spans="2:13" ht="12.75">
      <c r="B76" s="7"/>
      <c r="D76" s="12"/>
      <c r="H76" s="5">
        <f t="shared" si="6"/>
        <v>0</v>
      </c>
      <c r="I76" s="22">
        <f t="shared" si="2"/>
        <v>0</v>
      </c>
      <c r="M76" s="2">
        <v>500</v>
      </c>
    </row>
    <row r="77" spans="2:13" ht="12.75">
      <c r="B77" s="7">
        <v>2000</v>
      </c>
      <c r="C77" s="1" t="s">
        <v>34</v>
      </c>
      <c r="D77" s="12" t="s">
        <v>13</v>
      </c>
      <c r="E77" s="1" t="s">
        <v>243</v>
      </c>
      <c r="F77" s="27" t="s">
        <v>246</v>
      </c>
      <c r="G77" s="98" t="s">
        <v>238</v>
      </c>
      <c r="H77" s="5">
        <f t="shared" si="6"/>
        <v>-2000</v>
      </c>
      <c r="I77" s="22">
        <f t="shared" si="2"/>
        <v>4</v>
      </c>
      <c r="K77" t="s">
        <v>235</v>
      </c>
      <c r="L77">
        <v>2</v>
      </c>
      <c r="M77" s="2">
        <v>500</v>
      </c>
    </row>
    <row r="78" spans="2:13" ht="12.75">
      <c r="B78" s="7">
        <v>2000</v>
      </c>
      <c r="C78" s="1" t="s">
        <v>34</v>
      </c>
      <c r="D78" s="12" t="s">
        <v>13</v>
      </c>
      <c r="E78" s="1" t="s">
        <v>243</v>
      </c>
      <c r="F78" s="27" t="s">
        <v>246</v>
      </c>
      <c r="G78" s="98" t="s">
        <v>240</v>
      </c>
      <c r="H78" s="5">
        <f t="shared" si="6"/>
        <v>-4000</v>
      </c>
      <c r="I78" s="22">
        <f t="shared" si="2"/>
        <v>4</v>
      </c>
      <c r="K78" t="s">
        <v>235</v>
      </c>
      <c r="L78">
        <v>2</v>
      </c>
      <c r="M78" s="2">
        <v>500</v>
      </c>
    </row>
    <row r="79" spans="2:13" ht="12.75">
      <c r="B79" s="7">
        <v>2000</v>
      </c>
      <c r="C79" s="1" t="s">
        <v>34</v>
      </c>
      <c r="D79" s="12" t="s">
        <v>13</v>
      </c>
      <c r="E79" s="1" t="s">
        <v>243</v>
      </c>
      <c r="F79" s="27" t="s">
        <v>246</v>
      </c>
      <c r="G79" s="98" t="s">
        <v>228</v>
      </c>
      <c r="H79" s="5">
        <f t="shared" si="6"/>
        <v>-6000</v>
      </c>
      <c r="I79" s="22">
        <f t="shared" si="2"/>
        <v>4</v>
      </c>
      <c r="K79" s="80" t="s">
        <v>235</v>
      </c>
      <c r="L79">
        <v>2</v>
      </c>
      <c r="M79" s="2">
        <v>500</v>
      </c>
    </row>
    <row r="80" spans="2:13" ht="12.75">
      <c r="B80" s="7">
        <v>2000</v>
      </c>
      <c r="C80" s="1" t="s">
        <v>34</v>
      </c>
      <c r="D80" s="12" t="s">
        <v>13</v>
      </c>
      <c r="E80" s="1" t="s">
        <v>243</v>
      </c>
      <c r="F80" s="27" t="s">
        <v>246</v>
      </c>
      <c r="G80" s="98" t="s">
        <v>250</v>
      </c>
      <c r="H80" s="5">
        <f t="shared" si="6"/>
        <v>-8000</v>
      </c>
      <c r="I80" s="22">
        <f t="shared" si="2"/>
        <v>4</v>
      </c>
      <c r="K80" s="80" t="s">
        <v>235</v>
      </c>
      <c r="L80">
        <v>2</v>
      </c>
      <c r="M80" s="2">
        <v>500</v>
      </c>
    </row>
    <row r="81" spans="1:13" s="106" customFormat="1" ht="12.75">
      <c r="A81" s="101"/>
      <c r="B81" s="172">
        <f>SUM(B77:B80)</f>
        <v>8000</v>
      </c>
      <c r="C81" s="101" t="s">
        <v>34</v>
      </c>
      <c r="D81" s="101"/>
      <c r="E81" s="101"/>
      <c r="F81" s="104"/>
      <c r="G81" s="104"/>
      <c r="H81" s="82">
        <v>0</v>
      </c>
      <c r="I81" s="83">
        <f t="shared" si="2"/>
        <v>16</v>
      </c>
      <c r="M81" s="2">
        <v>500</v>
      </c>
    </row>
    <row r="82" spans="1:13" s="423" customFormat="1" ht="12.75">
      <c r="A82" s="420"/>
      <c r="B82" s="421"/>
      <c r="C82" s="420"/>
      <c r="D82" s="420"/>
      <c r="E82" s="420"/>
      <c r="F82" s="422"/>
      <c r="G82" s="422"/>
      <c r="H82" s="5">
        <f>H81-B82</f>
        <v>0</v>
      </c>
      <c r="I82" s="22">
        <f t="shared" si="2"/>
        <v>0</v>
      </c>
      <c r="M82" s="2">
        <v>500</v>
      </c>
    </row>
    <row r="83" spans="2:13" ht="12.75">
      <c r="B83" s="7"/>
      <c r="D83" s="12"/>
      <c r="H83" s="5">
        <f>H82-B83</f>
        <v>0</v>
      </c>
      <c r="I83" s="22">
        <f t="shared" si="2"/>
        <v>0</v>
      </c>
      <c r="M83" s="2">
        <v>500</v>
      </c>
    </row>
    <row r="84" spans="2:13" ht="12.75">
      <c r="B84" s="7">
        <v>1000</v>
      </c>
      <c r="C84" s="1" t="s">
        <v>257</v>
      </c>
      <c r="D84" s="12" t="s">
        <v>13</v>
      </c>
      <c r="E84" s="1" t="s">
        <v>258</v>
      </c>
      <c r="F84" s="27" t="s">
        <v>246</v>
      </c>
      <c r="G84" s="98" t="s">
        <v>238</v>
      </c>
      <c r="H84" s="5">
        <f>H83-B84</f>
        <v>-1000</v>
      </c>
      <c r="I84" s="22">
        <f t="shared" si="2"/>
        <v>2</v>
      </c>
      <c r="K84" t="s">
        <v>235</v>
      </c>
      <c r="L84">
        <v>2</v>
      </c>
      <c r="M84" s="2">
        <v>500</v>
      </c>
    </row>
    <row r="85" spans="2:13" ht="12.75">
      <c r="B85" s="7">
        <v>1000</v>
      </c>
      <c r="C85" s="1" t="s">
        <v>257</v>
      </c>
      <c r="D85" s="12" t="s">
        <v>13</v>
      </c>
      <c r="E85" s="1" t="s">
        <v>258</v>
      </c>
      <c r="F85" s="27" t="s">
        <v>246</v>
      </c>
      <c r="G85" s="98" t="s">
        <v>238</v>
      </c>
      <c r="H85" s="5">
        <f>H84-B85</f>
        <v>-2000</v>
      </c>
      <c r="I85" s="22">
        <f t="shared" si="2"/>
        <v>2</v>
      </c>
      <c r="K85" t="s">
        <v>235</v>
      </c>
      <c r="L85">
        <v>2</v>
      </c>
      <c r="M85" s="2">
        <v>500</v>
      </c>
    </row>
    <row r="86" spans="1:13" s="106" customFormat="1" ht="12.75">
      <c r="A86" s="101"/>
      <c r="B86" s="172">
        <f>SUM(B84:B85)</f>
        <v>2000</v>
      </c>
      <c r="C86" s="101"/>
      <c r="D86" s="101"/>
      <c r="E86" s="101" t="s">
        <v>258</v>
      </c>
      <c r="F86" s="104"/>
      <c r="G86" s="104"/>
      <c r="H86" s="82">
        <v>0</v>
      </c>
      <c r="I86" s="83">
        <f aca="true" t="shared" si="7" ref="I86:I149">+B86/M86</f>
        <v>4</v>
      </c>
      <c r="M86" s="2">
        <v>500</v>
      </c>
    </row>
    <row r="87" spans="2:13" ht="12.75">
      <c r="B87" s="7"/>
      <c r="D87" s="12"/>
      <c r="H87" s="5">
        <f>H86-B87</f>
        <v>0</v>
      </c>
      <c r="I87" s="22">
        <f t="shared" si="7"/>
        <v>0</v>
      </c>
      <c r="M87" s="2">
        <v>500</v>
      </c>
    </row>
    <row r="88" spans="2:13" ht="12.75">
      <c r="B88" s="7"/>
      <c r="H88" s="5">
        <f>H87-B88</f>
        <v>0</v>
      </c>
      <c r="I88" s="22">
        <f t="shared" si="7"/>
        <v>0</v>
      </c>
      <c r="M88" s="2">
        <v>500</v>
      </c>
    </row>
    <row r="89" spans="2:13" ht="12.75">
      <c r="B89" s="7"/>
      <c r="H89" s="5">
        <f>H88-B89</f>
        <v>0</v>
      </c>
      <c r="I89" s="22">
        <f t="shared" si="7"/>
        <v>0</v>
      </c>
      <c r="M89" s="2">
        <v>500</v>
      </c>
    </row>
    <row r="90" spans="2:13" ht="12.75">
      <c r="B90" s="7"/>
      <c r="H90" s="5">
        <f>H89-B90</f>
        <v>0</v>
      </c>
      <c r="I90" s="22">
        <f t="shared" si="7"/>
        <v>0</v>
      </c>
      <c r="M90" s="2">
        <v>500</v>
      </c>
    </row>
    <row r="91" spans="1:13" s="113" customFormat="1" ht="12.75">
      <c r="A91" s="108"/>
      <c r="B91" s="170">
        <f>+B99+B108+B116+B122+B129+B136</f>
        <v>60500</v>
      </c>
      <c r="C91" s="108" t="s">
        <v>35</v>
      </c>
      <c r="D91" s="108" t="s">
        <v>36</v>
      </c>
      <c r="E91" s="108" t="s">
        <v>37</v>
      </c>
      <c r="F91" s="110" t="s">
        <v>38</v>
      </c>
      <c r="G91" s="111" t="s">
        <v>39</v>
      </c>
      <c r="H91" s="109"/>
      <c r="I91" s="112">
        <f t="shared" si="7"/>
        <v>121</v>
      </c>
      <c r="M91" s="114">
        <v>500</v>
      </c>
    </row>
    <row r="92" spans="2:13" ht="12.75">
      <c r="B92" s="7"/>
      <c r="H92" s="5">
        <f aca="true" t="shared" si="8" ref="H92:H98">H91-B92</f>
        <v>0</v>
      </c>
      <c r="I92" s="22">
        <f t="shared" si="7"/>
        <v>0</v>
      </c>
      <c r="M92" s="2">
        <v>500</v>
      </c>
    </row>
    <row r="93" spans="2:13" ht="12.75">
      <c r="B93" s="7">
        <v>2500</v>
      </c>
      <c r="C93" s="1" t="s">
        <v>29</v>
      </c>
      <c r="D93" s="12" t="s">
        <v>13</v>
      </c>
      <c r="E93" s="1" t="s">
        <v>259</v>
      </c>
      <c r="F93" s="66" t="s">
        <v>260</v>
      </c>
      <c r="G93" s="27" t="s">
        <v>225</v>
      </c>
      <c r="H93" s="5">
        <f t="shared" si="8"/>
        <v>-2500</v>
      </c>
      <c r="I93" s="22">
        <f t="shared" si="7"/>
        <v>5</v>
      </c>
      <c r="K93" t="s">
        <v>29</v>
      </c>
      <c r="L93">
        <v>3</v>
      </c>
      <c r="M93" s="2">
        <v>500</v>
      </c>
    </row>
    <row r="94" spans="2:13" ht="12.75">
      <c r="B94" s="424">
        <v>2500</v>
      </c>
      <c r="C94" s="1" t="s">
        <v>29</v>
      </c>
      <c r="D94" s="12" t="s">
        <v>13</v>
      </c>
      <c r="E94" s="1" t="s">
        <v>259</v>
      </c>
      <c r="F94" s="66" t="s">
        <v>261</v>
      </c>
      <c r="G94" s="27" t="s">
        <v>238</v>
      </c>
      <c r="H94" s="5">
        <f t="shared" si="8"/>
        <v>-5000</v>
      </c>
      <c r="I94" s="22">
        <f t="shared" si="7"/>
        <v>5</v>
      </c>
      <c r="K94" t="s">
        <v>29</v>
      </c>
      <c r="L94">
        <v>3</v>
      </c>
      <c r="M94" s="2">
        <v>500</v>
      </c>
    </row>
    <row r="95" spans="2:13" ht="12.75">
      <c r="B95" s="7">
        <v>2500</v>
      </c>
      <c r="C95" s="1" t="s">
        <v>29</v>
      </c>
      <c r="D95" s="12" t="s">
        <v>13</v>
      </c>
      <c r="E95" s="1" t="s">
        <v>259</v>
      </c>
      <c r="F95" s="66" t="s">
        <v>262</v>
      </c>
      <c r="G95" s="27" t="s">
        <v>240</v>
      </c>
      <c r="H95" s="5">
        <f t="shared" si="8"/>
        <v>-7500</v>
      </c>
      <c r="I95" s="22">
        <f t="shared" si="7"/>
        <v>5</v>
      </c>
      <c r="K95" t="s">
        <v>29</v>
      </c>
      <c r="L95">
        <v>3</v>
      </c>
      <c r="M95" s="2">
        <v>500</v>
      </c>
    </row>
    <row r="96" spans="2:13" ht="12.75">
      <c r="B96" s="7">
        <v>2500</v>
      </c>
      <c r="C96" s="1" t="s">
        <v>29</v>
      </c>
      <c r="D96" s="1" t="s">
        <v>13</v>
      </c>
      <c r="E96" s="1" t="s">
        <v>259</v>
      </c>
      <c r="F96" s="66" t="s">
        <v>263</v>
      </c>
      <c r="G96" s="27" t="s">
        <v>228</v>
      </c>
      <c r="H96" s="5">
        <f t="shared" si="8"/>
        <v>-10000</v>
      </c>
      <c r="I96" s="22">
        <f t="shared" si="7"/>
        <v>5</v>
      </c>
      <c r="K96" t="s">
        <v>29</v>
      </c>
      <c r="L96">
        <v>3</v>
      </c>
      <c r="M96" s="2">
        <v>500</v>
      </c>
    </row>
    <row r="97" spans="2:13" ht="12.75">
      <c r="B97" s="7">
        <v>2500</v>
      </c>
      <c r="C97" s="1" t="s">
        <v>29</v>
      </c>
      <c r="D97" s="1" t="s">
        <v>13</v>
      </c>
      <c r="E97" s="1" t="s">
        <v>259</v>
      </c>
      <c r="F97" s="66" t="s">
        <v>264</v>
      </c>
      <c r="G97" s="27" t="s">
        <v>250</v>
      </c>
      <c r="H97" s="5">
        <f t="shared" si="8"/>
        <v>-12500</v>
      </c>
      <c r="I97" s="22">
        <f t="shared" si="7"/>
        <v>5</v>
      </c>
      <c r="K97" t="s">
        <v>29</v>
      </c>
      <c r="L97">
        <v>3</v>
      </c>
      <c r="M97" s="2">
        <v>500</v>
      </c>
    </row>
    <row r="98" spans="2:13" ht="12.75">
      <c r="B98" s="7">
        <v>3000</v>
      </c>
      <c r="C98" s="1" t="s">
        <v>29</v>
      </c>
      <c r="D98" s="1" t="s">
        <v>13</v>
      </c>
      <c r="E98" s="1" t="s">
        <v>233</v>
      </c>
      <c r="F98" s="413" t="s">
        <v>265</v>
      </c>
      <c r="G98" s="27" t="s">
        <v>250</v>
      </c>
      <c r="H98" s="5">
        <f t="shared" si="8"/>
        <v>-15500</v>
      </c>
      <c r="I98" s="22">
        <f t="shared" si="7"/>
        <v>6</v>
      </c>
      <c r="K98" t="s">
        <v>29</v>
      </c>
      <c r="L98">
        <v>3</v>
      </c>
      <c r="M98" s="2">
        <v>500</v>
      </c>
    </row>
    <row r="99" spans="1:13" s="84" customFormat="1" ht="12.75">
      <c r="A99" s="11"/>
      <c r="B99" s="181">
        <f>SUM(B93:B98)</f>
        <v>15500</v>
      </c>
      <c r="C99" s="11" t="s">
        <v>29</v>
      </c>
      <c r="D99" s="11"/>
      <c r="E99" s="11"/>
      <c r="F99" s="18"/>
      <c r="G99" s="18"/>
      <c r="H99" s="82">
        <v>0</v>
      </c>
      <c r="I99" s="83">
        <f t="shared" si="7"/>
        <v>31</v>
      </c>
      <c r="M99" s="85">
        <v>500</v>
      </c>
    </row>
    <row r="100" spans="2:13" ht="12.75">
      <c r="B100" s="425"/>
      <c r="H100" s="5">
        <f aca="true" t="shared" si="9" ref="H100:H107">H99-B100</f>
        <v>0</v>
      </c>
      <c r="I100" s="22">
        <f t="shared" si="7"/>
        <v>0</v>
      </c>
      <c r="M100" s="2">
        <v>500</v>
      </c>
    </row>
    <row r="101" spans="2:13" ht="12.75">
      <c r="B101" s="7"/>
      <c r="C101" s="426"/>
      <c r="H101" s="5">
        <f t="shared" si="9"/>
        <v>0</v>
      </c>
      <c r="I101" s="22">
        <f t="shared" si="7"/>
        <v>0</v>
      </c>
      <c r="M101" s="2">
        <v>500</v>
      </c>
    </row>
    <row r="102" spans="2:13" ht="12.75">
      <c r="B102" s="7">
        <v>4000</v>
      </c>
      <c r="C102" s="1" t="s">
        <v>266</v>
      </c>
      <c r="D102" s="1" t="s">
        <v>13</v>
      </c>
      <c r="E102" s="1" t="s">
        <v>243</v>
      </c>
      <c r="F102" s="98" t="s">
        <v>267</v>
      </c>
      <c r="G102" s="27" t="s">
        <v>238</v>
      </c>
      <c r="H102" s="5">
        <f t="shared" si="9"/>
        <v>-4000</v>
      </c>
      <c r="I102" s="22">
        <f t="shared" si="7"/>
        <v>8</v>
      </c>
      <c r="K102" t="s">
        <v>259</v>
      </c>
      <c r="L102">
        <v>3</v>
      </c>
      <c r="M102" s="2">
        <v>500</v>
      </c>
    </row>
    <row r="103" spans="2:13" ht="12.75">
      <c r="B103" s="7">
        <v>3000</v>
      </c>
      <c r="C103" s="1" t="s">
        <v>268</v>
      </c>
      <c r="D103" s="1" t="s">
        <v>13</v>
      </c>
      <c r="E103" s="1" t="s">
        <v>243</v>
      </c>
      <c r="F103" s="98" t="s">
        <v>269</v>
      </c>
      <c r="G103" s="27" t="s">
        <v>240</v>
      </c>
      <c r="H103" s="5">
        <f t="shared" si="9"/>
        <v>-7000</v>
      </c>
      <c r="I103" s="22">
        <f t="shared" si="7"/>
        <v>6</v>
      </c>
      <c r="K103" t="s">
        <v>259</v>
      </c>
      <c r="L103">
        <v>3</v>
      </c>
      <c r="M103" s="2">
        <v>500</v>
      </c>
    </row>
    <row r="104" spans="2:13" ht="12.75">
      <c r="B104" s="7">
        <v>3000</v>
      </c>
      <c r="C104" s="1" t="s">
        <v>270</v>
      </c>
      <c r="D104" s="1" t="s">
        <v>13</v>
      </c>
      <c r="E104" s="1" t="s">
        <v>243</v>
      </c>
      <c r="F104" s="98" t="s">
        <v>269</v>
      </c>
      <c r="G104" s="27" t="s">
        <v>240</v>
      </c>
      <c r="H104" s="5">
        <f t="shared" si="9"/>
        <v>-10000</v>
      </c>
      <c r="I104" s="22">
        <f t="shared" si="7"/>
        <v>6</v>
      </c>
      <c r="K104" t="s">
        <v>259</v>
      </c>
      <c r="L104">
        <v>3</v>
      </c>
      <c r="M104" s="2">
        <v>500</v>
      </c>
    </row>
    <row r="105" spans="2:13" ht="12.75">
      <c r="B105" s="7">
        <v>2000</v>
      </c>
      <c r="C105" s="1" t="s">
        <v>271</v>
      </c>
      <c r="D105" s="1" t="s">
        <v>13</v>
      </c>
      <c r="E105" s="1" t="s">
        <v>243</v>
      </c>
      <c r="F105" s="98" t="s">
        <v>269</v>
      </c>
      <c r="G105" s="27" t="s">
        <v>228</v>
      </c>
      <c r="H105" s="5">
        <f t="shared" si="9"/>
        <v>-12000</v>
      </c>
      <c r="I105" s="22">
        <f t="shared" si="7"/>
        <v>4</v>
      </c>
      <c r="K105" t="s">
        <v>259</v>
      </c>
      <c r="L105">
        <v>3</v>
      </c>
      <c r="M105" s="2">
        <v>500</v>
      </c>
    </row>
    <row r="106" spans="2:13" ht="12.75">
      <c r="B106" s="7">
        <v>2000</v>
      </c>
      <c r="C106" s="1" t="s">
        <v>272</v>
      </c>
      <c r="D106" s="1" t="s">
        <v>13</v>
      </c>
      <c r="E106" s="1" t="s">
        <v>243</v>
      </c>
      <c r="F106" s="98" t="s">
        <v>269</v>
      </c>
      <c r="G106" s="27" t="s">
        <v>228</v>
      </c>
      <c r="H106" s="5">
        <f t="shared" si="9"/>
        <v>-14000</v>
      </c>
      <c r="I106" s="22">
        <f t="shared" si="7"/>
        <v>4</v>
      </c>
      <c r="K106" t="s">
        <v>259</v>
      </c>
      <c r="L106">
        <v>3</v>
      </c>
      <c r="M106" s="2">
        <v>500</v>
      </c>
    </row>
    <row r="107" spans="2:13" ht="12.75">
      <c r="B107" s="7">
        <v>4000</v>
      </c>
      <c r="C107" s="1" t="s">
        <v>273</v>
      </c>
      <c r="D107" s="1" t="s">
        <v>13</v>
      </c>
      <c r="E107" s="1" t="s">
        <v>243</v>
      </c>
      <c r="F107" s="98" t="s">
        <v>274</v>
      </c>
      <c r="G107" s="27" t="s">
        <v>250</v>
      </c>
      <c r="H107" s="5">
        <f t="shared" si="9"/>
        <v>-18000</v>
      </c>
      <c r="I107" s="22">
        <f t="shared" si="7"/>
        <v>8</v>
      </c>
      <c r="K107" t="s">
        <v>259</v>
      </c>
      <c r="L107">
        <v>3</v>
      </c>
      <c r="M107" s="2">
        <v>500</v>
      </c>
    </row>
    <row r="108" spans="1:13" s="106" customFormat="1" ht="12.75">
      <c r="A108" s="101"/>
      <c r="B108" s="427">
        <f>SUM(B102:B107)</f>
        <v>18000</v>
      </c>
      <c r="C108" s="101" t="s">
        <v>135</v>
      </c>
      <c r="D108" s="101"/>
      <c r="E108" s="101"/>
      <c r="F108" s="104"/>
      <c r="G108" s="104"/>
      <c r="H108" s="102">
        <v>0</v>
      </c>
      <c r="I108" s="105">
        <f t="shared" si="7"/>
        <v>36</v>
      </c>
      <c r="M108" s="107">
        <v>500</v>
      </c>
    </row>
    <row r="109" spans="2:13" ht="12.75">
      <c r="B109" s="428"/>
      <c r="H109" s="5">
        <f aca="true" t="shared" si="10" ref="H109:H115">H108-B109</f>
        <v>0</v>
      </c>
      <c r="I109" s="22">
        <f t="shared" si="7"/>
        <v>0</v>
      </c>
      <c r="M109" s="2">
        <v>500</v>
      </c>
    </row>
    <row r="110" spans="2:13" ht="12.75">
      <c r="B110" s="428"/>
      <c r="H110" s="5">
        <f t="shared" si="10"/>
        <v>0</v>
      </c>
      <c r="I110" s="22">
        <f t="shared" si="7"/>
        <v>0</v>
      </c>
      <c r="M110" s="2">
        <v>500</v>
      </c>
    </row>
    <row r="111" spans="2:13" ht="12.75">
      <c r="B111" s="7">
        <v>1400</v>
      </c>
      <c r="C111" s="1" t="s">
        <v>229</v>
      </c>
      <c r="D111" s="1" t="s">
        <v>13</v>
      </c>
      <c r="E111" s="1" t="s">
        <v>49</v>
      </c>
      <c r="F111" s="98" t="s">
        <v>269</v>
      </c>
      <c r="G111" s="27" t="s">
        <v>225</v>
      </c>
      <c r="H111" s="5">
        <f t="shared" si="10"/>
        <v>-1400</v>
      </c>
      <c r="I111" s="22">
        <f t="shared" si="7"/>
        <v>2.8</v>
      </c>
      <c r="K111" t="s">
        <v>259</v>
      </c>
      <c r="L111">
        <v>3</v>
      </c>
      <c r="M111" s="2">
        <v>500</v>
      </c>
    </row>
    <row r="112" spans="2:13" ht="12.75">
      <c r="B112" s="7">
        <v>1400</v>
      </c>
      <c r="C112" s="1" t="s">
        <v>229</v>
      </c>
      <c r="D112" s="1" t="s">
        <v>13</v>
      </c>
      <c r="E112" s="1" t="s">
        <v>49</v>
      </c>
      <c r="F112" s="98" t="s">
        <v>269</v>
      </c>
      <c r="G112" s="27" t="s">
        <v>238</v>
      </c>
      <c r="H112" s="5">
        <f t="shared" si="10"/>
        <v>-2800</v>
      </c>
      <c r="I112" s="22">
        <f t="shared" si="7"/>
        <v>2.8</v>
      </c>
      <c r="K112" t="s">
        <v>259</v>
      </c>
      <c r="L112">
        <v>3</v>
      </c>
      <c r="M112" s="2">
        <v>500</v>
      </c>
    </row>
    <row r="113" spans="2:13" ht="12.75">
      <c r="B113" s="7">
        <v>1000</v>
      </c>
      <c r="C113" s="1" t="s">
        <v>229</v>
      </c>
      <c r="D113" s="1" t="s">
        <v>13</v>
      </c>
      <c r="E113" s="1" t="s">
        <v>49</v>
      </c>
      <c r="F113" s="98" t="s">
        <v>269</v>
      </c>
      <c r="G113" s="27" t="s">
        <v>240</v>
      </c>
      <c r="H113" s="5">
        <f t="shared" si="10"/>
        <v>-3800</v>
      </c>
      <c r="I113" s="22">
        <f t="shared" si="7"/>
        <v>2</v>
      </c>
      <c r="K113" t="s">
        <v>259</v>
      </c>
      <c r="L113">
        <v>3</v>
      </c>
      <c r="M113" s="2">
        <v>500</v>
      </c>
    </row>
    <row r="114" spans="2:13" ht="12.75">
      <c r="B114" s="7">
        <v>1400</v>
      </c>
      <c r="C114" s="1" t="s">
        <v>229</v>
      </c>
      <c r="D114" s="1" t="s">
        <v>13</v>
      </c>
      <c r="E114" s="1" t="s">
        <v>49</v>
      </c>
      <c r="F114" s="98" t="s">
        <v>269</v>
      </c>
      <c r="G114" s="27" t="s">
        <v>228</v>
      </c>
      <c r="H114" s="5">
        <f t="shared" si="10"/>
        <v>-5200</v>
      </c>
      <c r="I114" s="22">
        <f t="shared" si="7"/>
        <v>2.8</v>
      </c>
      <c r="K114" t="s">
        <v>259</v>
      </c>
      <c r="L114">
        <v>3</v>
      </c>
      <c r="M114" s="2">
        <v>500</v>
      </c>
    </row>
    <row r="115" spans="2:13" ht="12.75">
      <c r="B115" s="7">
        <v>1300</v>
      </c>
      <c r="C115" s="1" t="s">
        <v>229</v>
      </c>
      <c r="D115" s="1" t="s">
        <v>13</v>
      </c>
      <c r="E115" s="1" t="s">
        <v>49</v>
      </c>
      <c r="F115" s="98" t="s">
        <v>269</v>
      </c>
      <c r="G115" s="27" t="s">
        <v>250</v>
      </c>
      <c r="H115" s="5">
        <f t="shared" si="10"/>
        <v>-6500</v>
      </c>
      <c r="I115" s="22">
        <f t="shared" si="7"/>
        <v>2.6</v>
      </c>
      <c r="K115" t="s">
        <v>259</v>
      </c>
      <c r="L115">
        <v>3</v>
      </c>
      <c r="M115" s="2">
        <v>500</v>
      </c>
    </row>
    <row r="116" spans="1:13" s="106" customFormat="1" ht="12.75">
      <c r="A116" s="101"/>
      <c r="B116" s="172">
        <f>SUM(B111:B115)</f>
        <v>6500</v>
      </c>
      <c r="C116" s="101"/>
      <c r="D116" s="101"/>
      <c r="E116" s="101" t="s">
        <v>49</v>
      </c>
      <c r="F116" s="104"/>
      <c r="G116" s="104"/>
      <c r="H116" s="102">
        <v>0</v>
      </c>
      <c r="I116" s="105">
        <f t="shared" si="7"/>
        <v>13</v>
      </c>
      <c r="M116" s="107">
        <v>500</v>
      </c>
    </row>
    <row r="117" spans="2:13" ht="12.75">
      <c r="B117" s="7"/>
      <c r="H117" s="5">
        <f>H116-B117</f>
        <v>0</v>
      </c>
      <c r="I117" s="22">
        <f t="shared" si="7"/>
        <v>0</v>
      </c>
      <c r="M117" s="2">
        <v>500</v>
      </c>
    </row>
    <row r="118" spans="2:13" ht="12.75">
      <c r="B118" s="7"/>
      <c r="H118" s="5">
        <f>H117-B118</f>
        <v>0</v>
      </c>
      <c r="I118" s="22">
        <f t="shared" si="7"/>
        <v>0</v>
      </c>
      <c r="M118" s="2">
        <v>500</v>
      </c>
    </row>
    <row r="119" spans="2:13" ht="12.75">
      <c r="B119" s="7">
        <v>3000</v>
      </c>
      <c r="C119" s="1" t="s">
        <v>33</v>
      </c>
      <c r="D119" s="1" t="s">
        <v>13</v>
      </c>
      <c r="E119" s="1" t="s">
        <v>243</v>
      </c>
      <c r="F119" s="98" t="s">
        <v>275</v>
      </c>
      <c r="G119" s="27" t="s">
        <v>238</v>
      </c>
      <c r="H119" s="5">
        <f>H118-B119</f>
        <v>-3000</v>
      </c>
      <c r="I119" s="22">
        <f t="shared" si="7"/>
        <v>6</v>
      </c>
      <c r="K119" t="s">
        <v>259</v>
      </c>
      <c r="L119">
        <v>3</v>
      </c>
      <c r="M119" s="2">
        <v>500</v>
      </c>
    </row>
    <row r="120" spans="2:13" ht="12.75">
      <c r="B120" s="7">
        <v>3000</v>
      </c>
      <c r="C120" s="1" t="s">
        <v>33</v>
      </c>
      <c r="D120" s="1" t="s">
        <v>13</v>
      </c>
      <c r="E120" s="1" t="s">
        <v>243</v>
      </c>
      <c r="F120" s="98" t="s">
        <v>275</v>
      </c>
      <c r="G120" s="27" t="s">
        <v>240</v>
      </c>
      <c r="H120" s="5">
        <f>H119-B120</f>
        <v>-6000</v>
      </c>
      <c r="I120" s="22">
        <f t="shared" si="7"/>
        <v>6</v>
      </c>
      <c r="K120" t="s">
        <v>259</v>
      </c>
      <c r="L120">
        <v>3</v>
      </c>
      <c r="M120" s="2">
        <v>500</v>
      </c>
    </row>
    <row r="121" spans="2:13" ht="12.75">
      <c r="B121" s="7">
        <v>3000</v>
      </c>
      <c r="C121" s="1" t="s">
        <v>33</v>
      </c>
      <c r="D121" s="1" t="s">
        <v>13</v>
      </c>
      <c r="E121" s="1" t="s">
        <v>243</v>
      </c>
      <c r="F121" s="98" t="s">
        <v>275</v>
      </c>
      <c r="G121" s="27" t="s">
        <v>228</v>
      </c>
      <c r="H121" s="5">
        <f>H120-B121</f>
        <v>-9000</v>
      </c>
      <c r="I121" s="22">
        <f t="shared" si="7"/>
        <v>6</v>
      </c>
      <c r="K121" t="s">
        <v>259</v>
      </c>
      <c r="L121">
        <v>3</v>
      </c>
      <c r="M121" s="2">
        <v>500</v>
      </c>
    </row>
    <row r="122" spans="1:13" s="106" customFormat="1" ht="12.75">
      <c r="A122" s="101"/>
      <c r="B122" s="172">
        <f>SUM(B119:B121)</f>
        <v>9000</v>
      </c>
      <c r="C122" s="101" t="s">
        <v>33</v>
      </c>
      <c r="D122" s="101"/>
      <c r="E122" s="101"/>
      <c r="F122" s="104"/>
      <c r="G122" s="104"/>
      <c r="H122" s="102">
        <v>0</v>
      </c>
      <c r="I122" s="105">
        <f t="shared" si="7"/>
        <v>18</v>
      </c>
      <c r="M122" s="107">
        <v>500</v>
      </c>
    </row>
    <row r="123" spans="2:13" ht="12.75">
      <c r="B123" s="7"/>
      <c r="H123" s="5">
        <f aca="true" t="shared" si="11" ref="H123:H128">H122-B123</f>
        <v>0</v>
      </c>
      <c r="I123" s="22">
        <f t="shared" si="7"/>
        <v>0</v>
      </c>
      <c r="M123" s="2">
        <v>500</v>
      </c>
    </row>
    <row r="124" spans="2:13" ht="12.75">
      <c r="B124" s="7"/>
      <c r="H124" s="5">
        <f t="shared" si="11"/>
        <v>0</v>
      </c>
      <c r="I124" s="22">
        <f t="shared" si="7"/>
        <v>0</v>
      </c>
      <c r="M124" s="2">
        <v>500</v>
      </c>
    </row>
    <row r="125" spans="2:13" ht="12.75">
      <c r="B125" s="7">
        <v>2000</v>
      </c>
      <c r="C125" s="1" t="s">
        <v>34</v>
      </c>
      <c r="D125" s="1" t="s">
        <v>13</v>
      </c>
      <c r="E125" s="1" t="s">
        <v>243</v>
      </c>
      <c r="F125" s="98" t="s">
        <v>269</v>
      </c>
      <c r="G125" s="27" t="s">
        <v>238</v>
      </c>
      <c r="H125" s="5">
        <f t="shared" si="11"/>
        <v>-2000</v>
      </c>
      <c r="I125" s="22">
        <f t="shared" si="7"/>
        <v>4</v>
      </c>
      <c r="K125" t="s">
        <v>259</v>
      </c>
      <c r="L125">
        <v>3</v>
      </c>
      <c r="M125" s="2">
        <v>500</v>
      </c>
    </row>
    <row r="126" spans="2:13" ht="12.75">
      <c r="B126" s="7">
        <v>2000</v>
      </c>
      <c r="C126" s="1" t="s">
        <v>34</v>
      </c>
      <c r="D126" s="1" t="s">
        <v>13</v>
      </c>
      <c r="E126" s="1" t="s">
        <v>243</v>
      </c>
      <c r="F126" s="98" t="s">
        <v>269</v>
      </c>
      <c r="G126" s="27" t="s">
        <v>240</v>
      </c>
      <c r="H126" s="5">
        <f t="shared" si="11"/>
        <v>-4000</v>
      </c>
      <c r="I126" s="22">
        <f t="shared" si="7"/>
        <v>4</v>
      </c>
      <c r="K126" t="s">
        <v>259</v>
      </c>
      <c r="L126">
        <v>3</v>
      </c>
      <c r="M126" s="2">
        <v>500</v>
      </c>
    </row>
    <row r="127" spans="2:13" ht="12.75">
      <c r="B127" s="7">
        <v>2000</v>
      </c>
      <c r="C127" s="1" t="s">
        <v>34</v>
      </c>
      <c r="D127" s="1" t="s">
        <v>13</v>
      </c>
      <c r="E127" s="1" t="s">
        <v>243</v>
      </c>
      <c r="F127" s="98" t="s">
        <v>269</v>
      </c>
      <c r="G127" s="27" t="s">
        <v>228</v>
      </c>
      <c r="H127" s="5">
        <f t="shared" si="11"/>
        <v>-6000</v>
      </c>
      <c r="I127" s="22">
        <f t="shared" si="7"/>
        <v>4</v>
      </c>
      <c r="K127" t="s">
        <v>259</v>
      </c>
      <c r="L127">
        <v>3</v>
      </c>
      <c r="M127" s="2">
        <v>500</v>
      </c>
    </row>
    <row r="128" spans="2:13" ht="12.75">
      <c r="B128" s="7">
        <v>2000</v>
      </c>
      <c r="C128" s="1" t="s">
        <v>34</v>
      </c>
      <c r="D128" s="1" t="s">
        <v>13</v>
      </c>
      <c r="E128" s="1" t="s">
        <v>243</v>
      </c>
      <c r="F128" s="98" t="s">
        <v>269</v>
      </c>
      <c r="G128" s="27" t="s">
        <v>250</v>
      </c>
      <c r="H128" s="5">
        <f t="shared" si="11"/>
        <v>-8000</v>
      </c>
      <c r="I128" s="22">
        <f t="shared" si="7"/>
        <v>4</v>
      </c>
      <c r="K128" t="s">
        <v>259</v>
      </c>
      <c r="L128">
        <v>3</v>
      </c>
      <c r="M128" s="2">
        <v>500</v>
      </c>
    </row>
    <row r="129" spans="1:13" s="106" customFormat="1" ht="12.75">
      <c r="A129" s="101"/>
      <c r="B129" s="172">
        <f>SUM(B125:B128)</f>
        <v>8000</v>
      </c>
      <c r="C129" s="101" t="s">
        <v>34</v>
      </c>
      <c r="D129" s="101"/>
      <c r="E129" s="101"/>
      <c r="F129" s="104"/>
      <c r="G129" s="104"/>
      <c r="H129" s="102">
        <v>0</v>
      </c>
      <c r="I129" s="105">
        <f t="shared" si="7"/>
        <v>16</v>
      </c>
      <c r="M129" s="107">
        <v>500</v>
      </c>
    </row>
    <row r="130" spans="2:13" ht="12.75">
      <c r="B130" s="7"/>
      <c r="H130" s="5">
        <f aca="true" t="shared" si="12" ref="H130:H135">H129-B130</f>
        <v>0</v>
      </c>
      <c r="I130" s="22">
        <f t="shared" si="7"/>
        <v>0</v>
      </c>
      <c r="M130" s="2">
        <v>500</v>
      </c>
    </row>
    <row r="131" spans="2:13" ht="12.75">
      <c r="B131" s="7"/>
      <c r="H131" s="5">
        <f t="shared" si="12"/>
        <v>0</v>
      </c>
      <c r="I131" s="22">
        <f t="shared" si="7"/>
        <v>0</v>
      </c>
      <c r="M131" s="2">
        <v>500</v>
      </c>
    </row>
    <row r="132" spans="2:13" ht="12.75">
      <c r="B132" s="7">
        <v>1000</v>
      </c>
      <c r="C132" s="1" t="s">
        <v>276</v>
      </c>
      <c r="D132" s="1" t="s">
        <v>13</v>
      </c>
      <c r="E132" s="1" t="s">
        <v>258</v>
      </c>
      <c r="F132" s="98" t="s">
        <v>269</v>
      </c>
      <c r="G132" s="27" t="s">
        <v>238</v>
      </c>
      <c r="H132" s="5">
        <f t="shared" si="12"/>
        <v>-1000</v>
      </c>
      <c r="I132" s="22">
        <f t="shared" si="7"/>
        <v>2</v>
      </c>
      <c r="K132" t="s">
        <v>259</v>
      </c>
      <c r="L132">
        <v>3</v>
      </c>
      <c r="M132" s="2">
        <v>500</v>
      </c>
    </row>
    <row r="133" spans="2:13" ht="12.75">
      <c r="B133" s="7">
        <v>1000</v>
      </c>
      <c r="C133" s="1" t="s">
        <v>276</v>
      </c>
      <c r="D133" s="1" t="s">
        <v>13</v>
      </c>
      <c r="E133" s="1" t="s">
        <v>258</v>
      </c>
      <c r="F133" s="98" t="s">
        <v>269</v>
      </c>
      <c r="G133" s="27" t="s">
        <v>240</v>
      </c>
      <c r="H133" s="5">
        <f t="shared" si="12"/>
        <v>-2000</v>
      </c>
      <c r="I133" s="22">
        <f t="shared" si="7"/>
        <v>2</v>
      </c>
      <c r="K133" t="s">
        <v>259</v>
      </c>
      <c r="L133">
        <v>3</v>
      </c>
      <c r="M133" s="2">
        <v>500</v>
      </c>
    </row>
    <row r="134" spans="2:13" ht="12.75">
      <c r="B134" s="7">
        <v>1000</v>
      </c>
      <c r="C134" s="1" t="s">
        <v>276</v>
      </c>
      <c r="D134" s="1" t="s">
        <v>13</v>
      </c>
      <c r="E134" s="1" t="s">
        <v>258</v>
      </c>
      <c r="F134" s="98" t="s">
        <v>269</v>
      </c>
      <c r="G134" s="27" t="s">
        <v>228</v>
      </c>
      <c r="H134" s="5">
        <f t="shared" si="12"/>
        <v>-3000</v>
      </c>
      <c r="I134" s="22">
        <f t="shared" si="7"/>
        <v>2</v>
      </c>
      <c r="K134" t="s">
        <v>259</v>
      </c>
      <c r="L134">
        <v>3</v>
      </c>
      <c r="M134" s="2">
        <v>500</v>
      </c>
    </row>
    <row r="135" spans="2:13" ht="12.75">
      <c r="B135" s="7">
        <v>500</v>
      </c>
      <c r="C135" s="1" t="s">
        <v>276</v>
      </c>
      <c r="D135" s="1" t="s">
        <v>13</v>
      </c>
      <c r="E135" s="1" t="s">
        <v>258</v>
      </c>
      <c r="F135" s="98" t="s">
        <v>269</v>
      </c>
      <c r="G135" s="27" t="s">
        <v>250</v>
      </c>
      <c r="H135" s="5">
        <f t="shared" si="12"/>
        <v>-3500</v>
      </c>
      <c r="I135" s="22">
        <f t="shared" si="7"/>
        <v>1</v>
      </c>
      <c r="K135" t="s">
        <v>259</v>
      </c>
      <c r="L135">
        <v>3</v>
      </c>
      <c r="M135" s="2">
        <v>500</v>
      </c>
    </row>
    <row r="136" spans="1:13" s="106" customFormat="1" ht="12.75">
      <c r="A136" s="101"/>
      <c r="B136" s="172">
        <f>SUM(B132:B135)</f>
        <v>3500</v>
      </c>
      <c r="C136" s="101"/>
      <c r="D136" s="101"/>
      <c r="E136" s="101" t="s">
        <v>258</v>
      </c>
      <c r="F136" s="104"/>
      <c r="G136" s="104"/>
      <c r="H136" s="102">
        <v>0</v>
      </c>
      <c r="I136" s="105">
        <f t="shared" si="7"/>
        <v>7</v>
      </c>
      <c r="M136" s="107">
        <v>500</v>
      </c>
    </row>
    <row r="137" spans="2:13" ht="12.75">
      <c r="B137" s="7"/>
      <c r="H137" s="5">
        <f>H136-B137</f>
        <v>0</v>
      </c>
      <c r="I137" s="22">
        <f t="shared" si="7"/>
        <v>0</v>
      </c>
      <c r="M137" s="2">
        <v>500</v>
      </c>
    </row>
    <row r="138" spans="2:13" ht="12.75">
      <c r="B138" s="7"/>
      <c r="H138" s="5">
        <f>H137-B138</f>
        <v>0</v>
      </c>
      <c r="I138" s="22">
        <f t="shared" si="7"/>
        <v>0</v>
      </c>
      <c r="M138" s="2">
        <v>500</v>
      </c>
    </row>
    <row r="139" spans="2:13" ht="12.75">
      <c r="B139" s="7"/>
      <c r="H139" s="5">
        <f>H138-B139</f>
        <v>0</v>
      </c>
      <c r="I139" s="22">
        <f t="shared" si="7"/>
        <v>0</v>
      </c>
      <c r="M139" s="2">
        <v>500</v>
      </c>
    </row>
    <row r="140" spans="2:13" ht="12.75">
      <c r="B140" s="7"/>
      <c r="H140" s="5">
        <f>H139-B140</f>
        <v>0</v>
      </c>
      <c r="I140" s="22">
        <f t="shared" si="7"/>
        <v>0</v>
      </c>
      <c r="M140" s="2">
        <v>500</v>
      </c>
    </row>
    <row r="141" spans="1:13" s="90" customFormat="1" ht="12.75">
      <c r="A141" s="86"/>
      <c r="B141" s="180">
        <f>+B147+B155+B162+B168+B179</f>
        <v>52800</v>
      </c>
      <c r="C141" s="86" t="s">
        <v>40</v>
      </c>
      <c r="D141" s="86" t="s">
        <v>147</v>
      </c>
      <c r="E141" s="86" t="s">
        <v>41</v>
      </c>
      <c r="F141" s="88" t="s">
        <v>42</v>
      </c>
      <c r="G141" s="88" t="s">
        <v>43</v>
      </c>
      <c r="H141" s="82"/>
      <c r="I141" s="83">
        <f t="shared" si="7"/>
        <v>105.6</v>
      </c>
      <c r="M141" s="91">
        <v>500</v>
      </c>
    </row>
    <row r="142" spans="2:13" ht="12.75">
      <c r="B142" s="7"/>
      <c r="H142" s="5">
        <f>H141-B142</f>
        <v>0</v>
      </c>
      <c r="I142" s="22">
        <f t="shared" si="7"/>
        <v>0</v>
      </c>
      <c r="M142" s="2">
        <v>500</v>
      </c>
    </row>
    <row r="143" spans="2:13" ht="12.75">
      <c r="B143" s="7">
        <v>2000</v>
      </c>
      <c r="C143" s="1" t="s">
        <v>29</v>
      </c>
      <c r="D143" s="12" t="s">
        <v>13</v>
      </c>
      <c r="E143" s="1" t="s">
        <v>220</v>
      </c>
      <c r="F143" s="66" t="s">
        <v>277</v>
      </c>
      <c r="G143" s="27" t="s">
        <v>238</v>
      </c>
      <c r="H143" s="5">
        <f>H142-B143</f>
        <v>-2000</v>
      </c>
      <c r="I143" s="22">
        <f t="shared" si="7"/>
        <v>4</v>
      </c>
      <c r="K143" t="s">
        <v>29</v>
      </c>
      <c r="L143">
        <v>4</v>
      </c>
      <c r="M143" s="2">
        <v>500</v>
      </c>
    </row>
    <row r="144" spans="2:13" ht="12.75">
      <c r="B144" s="7">
        <v>2500</v>
      </c>
      <c r="C144" s="1" t="s">
        <v>29</v>
      </c>
      <c r="D144" s="12" t="s">
        <v>13</v>
      </c>
      <c r="E144" s="1" t="s">
        <v>220</v>
      </c>
      <c r="F144" s="66" t="s">
        <v>278</v>
      </c>
      <c r="G144" s="27" t="s">
        <v>240</v>
      </c>
      <c r="H144" s="5">
        <f>H143-B144</f>
        <v>-4500</v>
      </c>
      <c r="I144" s="22">
        <f t="shared" si="7"/>
        <v>5</v>
      </c>
      <c r="K144" t="s">
        <v>29</v>
      </c>
      <c r="L144">
        <v>4</v>
      </c>
      <c r="M144" s="2">
        <v>500</v>
      </c>
    </row>
    <row r="145" spans="2:13" ht="12.75">
      <c r="B145" s="7">
        <v>2500</v>
      </c>
      <c r="C145" s="1" t="s">
        <v>29</v>
      </c>
      <c r="D145" s="1" t="s">
        <v>13</v>
      </c>
      <c r="E145" s="1" t="s">
        <v>220</v>
      </c>
      <c r="F145" s="66" t="s">
        <v>279</v>
      </c>
      <c r="G145" s="27" t="s">
        <v>228</v>
      </c>
      <c r="H145" s="5">
        <f>H144-B145</f>
        <v>-7000</v>
      </c>
      <c r="I145" s="22">
        <f t="shared" si="7"/>
        <v>5</v>
      </c>
      <c r="K145" t="s">
        <v>29</v>
      </c>
      <c r="L145">
        <v>4</v>
      </c>
      <c r="M145" s="2">
        <v>500</v>
      </c>
    </row>
    <row r="146" spans="2:13" ht="12.75">
      <c r="B146" s="7">
        <v>2500</v>
      </c>
      <c r="C146" s="1" t="s">
        <v>29</v>
      </c>
      <c r="D146" s="1" t="s">
        <v>13</v>
      </c>
      <c r="E146" s="1" t="s">
        <v>220</v>
      </c>
      <c r="F146" s="66" t="s">
        <v>280</v>
      </c>
      <c r="G146" s="27" t="s">
        <v>281</v>
      </c>
      <c r="H146" s="5">
        <f>H145-B146</f>
        <v>-9500</v>
      </c>
      <c r="I146" s="22">
        <f t="shared" si="7"/>
        <v>5</v>
      </c>
      <c r="K146" t="s">
        <v>29</v>
      </c>
      <c r="L146">
        <v>4</v>
      </c>
      <c r="M146" s="2">
        <v>500</v>
      </c>
    </row>
    <row r="147" spans="1:13" s="84" customFormat="1" ht="12.75">
      <c r="A147" s="11"/>
      <c r="B147" s="181">
        <f>SUM(B143:B146)</f>
        <v>9500</v>
      </c>
      <c r="C147" s="11" t="s">
        <v>29</v>
      </c>
      <c r="D147" s="11"/>
      <c r="E147" s="11"/>
      <c r="F147" s="18"/>
      <c r="G147" s="18"/>
      <c r="H147" s="82">
        <v>0</v>
      </c>
      <c r="I147" s="83">
        <f t="shared" si="7"/>
        <v>19</v>
      </c>
      <c r="M147" s="85">
        <v>500</v>
      </c>
    </row>
    <row r="148" spans="2:13" ht="12.75">
      <c r="B148" s="7"/>
      <c r="H148" s="5">
        <f>H147-B148</f>
        <v>0</v>
      </c>
      <c r="I148" s="22">
        <f t="shared" si="7"/>
        <v>0</v>
      </c>
      <c r="M148" s="2">
        <v>500</v>
      </c>
    </row>
    <row r="149" spans="2:13" ht="12.75">
      <c r="B149" s="7"/>
      <c r="H149" s="5">
        <f>H148-B149</f>
        <v>0</v>
      </c>
      <c r="I149" s="22">
        <f t="shared" si="7"/>
        <v>0</v>
      </c>
      <c r="M149" s="2">
        <v>500</v>
      </c>
    </row>
    <row r="150" spans="2:13" ht="12.75">
      <c r="B150" s="7">
        <v>2500</v>
      </c>
      <c r="C150" s="1" t="s">
        <v>282</v>
      </c>
      <c r="D150" s="12" t="s">
        <v>13</v>
      </c>
      <c r="E150" s="1" t="s">
        <v>243</v>
      </c>
      <c r="F150" s="415" t="s">
        <v>283</v>
      </c>
      <c r="G150" s="415" t="s">
        <v>240</v>
      </c>
      <c r="H150" s="5">
        <f>H149-B150</f>
        <v>-2500</v>
      </c>
      <c r="I150" s="429">
        <f aca="true" t="shared" si="13" ref="I150:I213">+B150/M150</f>
        <v>5</v>
      </c>
      <c r="K150" t="s">
        <v>220</v>
      </c>
      <c r="L150">
        <v>4</v>
      </c>
      <c r="M150" s="2">
        <v>500</v>
      </c>
    </row>
    <row r="151" spans="2:13" ht="12.75">
      <c r="B151" s="7">
        <v>2500</v>
      </c>
      <c r="C151" s="1" t="s">
        <v>284</v>
      </c>
      <c r="D151" s="12" t="s">
        <v>13</v>
      </c>
      <c r="E151" s="1" t="s">
        <v>243</v>
      </c>
      <c r="F151" s="415" t="s">
        <v>285</v>
      </c>
      <c r="G151" s="27" t="s">
        <v>240</v>
      </c>
      <c r="H151" s="5">
        <f>H150-B151</f>
        <v>-5000</v>
      </c>
      <c r="I151" s="429">
        <f t="shared" si="13"/>
        <v>5</v>
      </c>
      <c r="K151" t="s">
        <v>220</v>
      </c>
      <c r="L151">
        <v>4</v>
      </c>
      <c r="M151" s="2">
        <v>500</v>
      </c>
    </row>
    <row r="152" spans="2:13" ht="12.75">
      <c r="B152" s="7">
        <v>3000</v>
      </c>
      <c r="C152" s="12" t="s">
        <v>286</v>
      </c>
      <c r="D152" s="12" t="s">
        <v>13</v>
      </c>
      <c r="E152" s="1" t="s">
        <v>243</v>
      </c>
      <c r="F152" s="415" t="s">
        <v>287</v>
      </c>
      <c r="G152" s="27" t="s">
        <v>228</v>
      </c>
      <c r="H152" s="5">
        <f>H150-B152</f>
        <v>-5500</v>
      </c>
      <c r="I152" s="429">
        <f t="shared" si="13"/>
        <v>6</v>
      </c>
      <c r="K152" t="s">
        <v>220</v>
      </c>
      <c r="L152">
        <v>4</v>
      </c>
      <c r="M152" s="2">
        <v>500</v>
      </c>
    </row>
    <row r="153" spans="2:13" ht="12.75">
      <c r="B153" s="7">
        <v>2500</v>
      </c>
      <c r="C153" s="1" t="s">
        <v>288</v>
      </c>
      <c r="D153" s="12" t="s">
        <v>13</v>
      </c>
      <c r="E153" s="1" t="s">
        <v>243</v>
      </c>
      <c r="F153" s="415" t="s">
        <v>289</v>
      </c>
      <c r="G153" s="27" t="s">
        <v>281</v>
      </c>
      <c r="H153" s="5">
        <f>H151-B153</f>
        <v>-7500</v>
      </c>
      <c r="I153" s="429">
        <f t="shared" si="13"/>
        <v>5</v>
      </c>
      <c r="K153" t="s">
        <v>220</v>
      </c>
      <c r="L153">
        <v>4</v>
      </c>
      <c r="M153" s="2">
        <v>500</v>
      </c>
    </row>
    <row r="154" spans="2:13" ht="12.75">
      <c r="B154" s="7">
        <v>2500</v>
      </c>
      <c r="C154" s="1" t="s">
        <v>290</v>
      </c>
      <c r="D154" s="12" t="s">
        <v>13</v>
      </c>
      <c r="E154" s="1" t="s">
        <v>243</v>
      </c>
      <c r="F154" s="415" t="s">
        <v>291</v>
      </c>
      <c r="G154" s="27" t="s">
        <v>281</v>
      </c>
      <c r="H154" s="5">
        <f>H153-B154</f>
        <v>-10000</v>
      </c>
      <c r="I154" s="429">
        <f t="shared" si="13"/>
        <v>5</v>
      </c>
      <c r="K154" t="s">
        <v>220</v>
      </c>
      <c r="L154">
        <v>4</v>
      </c>
      <c r="M154" s="2">
        <v>500</v>
      </c>
    </row>
    <row r="155" spans="1:13" s="84" customFormat="1" ht="12.75">
      <c r="A155" s="11"/>
      <c r="B155" s="181">
        <f>SUM(B150:B154)</f>
        <v>13000</v>
      </c>
      <c r="C155" s="11" t="s">
        <v>135</v>
      </c>
      <c r="D155" s="11"/>
      <c r="E155" s="11"/>
      <c r="F155" s="18"/>
      <c r="G155" s="18"/>
      <c r="H155" s="82">
        <v>0</v>
      </c>
      <c r="I155" s="430">
        <f t="shared" si="13"/>
        <v>26</v>
      </c>
      <c r="M155" s="85">
        <v>500</v>
      </c>
    </row>
    <row r="156" spans="2:13" ht="12.75">
      <c r="B156" s="7"/>
      <c r="D156" s="12"/>
      <c r="H156" s="5">
        <f>H155-B156</f>
        <v>0</v>
      </c>
      <c r="I156" s="429">
        <f t="shared" si="13"/>
        <v>0</v>
      </c>
      <c r="M156" s="2">
        <v>500</v>
      </c>
    </row>
    <row r="157" spans="2:13" ht="12.75">
      <c r="B157" s="7"/>
      <c r="D157" s="12"/>
      <c r="H157" s="5">
        <f>H156-B157</f>
        <v>0</v>
      </c>
      <c r="I157" s="429">
        <f t="shared" si="13"/>
        <v>0</v>
      </c>
      <c r="M157" s="2">
        <v>500</v>
      </c>
    </row>
    <row r="158" spans="1:13" ht="12.75">
      <c r="A158" s="75"/>
      <c r="B158" s="7">
        <v>1000</v>
      </c>
      <c r="C158" s="75" t="s">
        <v>229</v>
      </c>
      <c r="D158" s="12" t="s">
        <v>13</v>
      </c>
      <c r="E158" s="75" t="s">
        <v>49</v>
      </c>
      <c r="F158" s="415" t="s">
        <v>287</v>
      </c>
      <c r="G158" s="415" t="s">
        <v>240</v>
      </c>
      <c r="H158" s="5">
        <f>H157-B158</f>
        <v>-1000</v>
      </c>
      <c r="I158" s="429">
        <f t="shared" si="13"/>
        <v>2</v>
      </c>
      <c r="J158" s="80"/>
      <c r="K158" s="80" t="s">
        <v>220</v>
      </c>
      <c r="L158">
        <v>4</v>
      </c>
      <c r="M158" s="93">
        <v>500</v>
      </c>
    </row>
    <row r="159" spans="1:13" s="38" customFormat="1" ht="12.75">
      <c r="A159" s="32"/>
      <c r="B159" s="171">
        <v>1600</v>
      </c>
      <c r="C159" s="32" t="s">
        <v>229</v>
      </c>
      <c r="D159" s="12" t="s">
        <v>13</v>
      </c>
      <c r="E159" s="32" t="s">
        <v>49</v>
      </c>
      <c r="F159" s="415" t="s">
        <v>287</v>
      </c>
      <c r="G159" s="27" t="s">
        <v>228</v>
      </c>
      <c r="H159" s="5">
        <f>H156-B159</f>
        <v>-1600</v>
      </c>
      <c r="I159" s="429">
        <f t="shared" si="13"/>
        <v>3.2</v>
      </c>
      <c r="J159" s="92"/>
      <c r="K159" s="92" t="s">
        <v>220</v>
      </c>
      <c r="L159">
        <v>4</v>
      </c>
      <c r="M159" s="93">
        <v>500</v>
      </c>
    </row>
    <row r="160" spans="1:13" s="38" customFormat="1" ht="12.75">
      <c r="A160" s="32"/>
      <c r="B160" s="171">
        <v>1700</v>
      </c>
      <c r="C160" s="32" t="s">
        <v>229</v>
      </c>
      <c r="D160" s="12" t="s">
        <v>13</v>
      </c>
      <c r="E160" s="32" t="s">
        <v>49</v>
      </c>
      <c r="F160" s="415" t="s">
        <v>287</v>
      </c>
      <c r="G160" s="27" t="s">
        <v>250</v>
      </c>
      <c r="H160" s="5">
        <f>H157-B160</f>
        <v>-1700</v>
      </c>
      <c r="I160" s="429">
        <f t="shared" si="13"/>
        <v>3.4</v>
      </c>
      <c r="J160" s="92"/>
      <c r="K160" s="92" t="s">
        <v>220</v>
      </c>
      <c r="L160">
        <v>4</v>
      </c>
      <c r="M160" s="93">
        <v>500</v>
      </c>
    </row>
    <row r="161" spans="1:13" s="38" customFormat="1" ht="12.75">
      <c r="A161" s="32"/>
      <c r="B161" s="171">
        <v>1000</v>
      </c>
      <c r="C161" s="32" t="s">
        <v>229</v>
      </c>
      <c r="D161" s="12" t="s">
        <v>13</v>
      </c>
      <c r="E161" s="32" t="s">
        <v>49</v>
      </c>
      <c r="F161" s="415" t="s">
        <v>287</v>
      </c>
      <c r="G161" s="27" t="s">
        <v>281</v>
      </c>
      <c r="H161" s="5">
        <f>H157-B161</f>
        <v>-1000</v>
      </c>
      <c r="I161" s="429">
        <f t="shared" si="13"/>
        <v>2</v>
      </c>
      <c r="J161" s="92"/>
      <c r="K161" s="92" t="s">
        <v>220</v>
      </c>
      <c r="L161">
        <v>4</v>
      </c>
      <c r="M161" s="93">
        <v>500</v>
      </c>
    </row>
    <row r="162" spans="1:13" s="84" customFormat="1" ht="12.75">
      <c r="A162" s="95"/>
      <c r="B162" s="181">
        <f>SUM(B158:B161)</f>
        <v>5300</v>
      </c>
      <c r="C162" s="95"/>
      <c r="D162" s="95"/>
      <c r="E162" s="95" t="s">
        <v>49</v>
      </c>
      <c r="F162" s="96"/>
      <c r="G162" s="96"/>
      <c r="H162" s="82">
        <v>0</v>
      </c>
      <c r="I162" s="430">
        <f t="shared" si="13"/>
        <v>10.6</v>
      </c>
      <c r="J162" s="115"/>
      <c r="K162" s="115"/>
      <c r="L162" s="115"/>
      <c r="M162" s="116">
        <v>500</v>
      </c>
    </row>
    <row r="163" spans="1:13" ht="12.75">
      <c r="A163" s="75"/>
      <c r="B163" s="7"/>
      <c r="C163" s="75"/>
      <c r="D163" s="32"/>
      <c r="E163" s="75"/>
      <c r="F163" s="98"/>
      <c r="G163" s="98"/>
      <c r="H163" s="5">
        <f>H162-B163</f>
        <v>0</v>
      </c>
      <c r="I163" s="429">
        <f t="shared" si="13"/>
        <v>0</v>
      </c>
      <c r="J163" s="80"/>
      <c r="K163" s="80"/>
      <c r="L163" s="80"/>
      <c r="M163" s="93">
        <v>500</v>
      </c>
    </row>
    <row r="164" spans="1:13" ht="12.75">
      <c r="A164" s="75"/>
      <c r="B164" s="7"/>
      <c r="C164" s="75"/>
      <c r="D164" s="32"/>
      <c r="E164" s="75"/>
      <c r="F164" s="98"/>
      <c r="G164" s="98"/>
      <c r="H164" s="5">
        <f>H163-B164</f>
        <v>0</v>
      </c>
      <c r="I164" s="429">
        <f t="shared" si="13"/>
        <v>0</v>
      </c>
      <c r="J164" s="80"/>
      <c r="K164" s="80"/>
      <c r="L164" s="80"/>
      <c r="M164" s="93">
        <v>500</v>
      </c>
    </row>
    <row r="165" spans="1:13" ht="12.75">
      <c r="A165" s="75"/>
      <c r="B165" s="7">
        <v>5000</v>
      </c>
      <c r="C165" s="75" t="s">
        <v>33</v>
      </c>
      <c r="D165" s="12" t="s">
        <v>13</v>
      </c>
      <c r="E165" s="75" t="s">
        <v>243</v>
      </c>
      <c r="F165" s="415" t="s">
        <v>292</v>
      </c>
      <c r="G165" s="415" t="s">
        <v>240</v>
      </c>
      <c r="H165" s="5">
        <f>H164-B165</f>
        <v>-5000</v>
      </c>
      <c r="I165" s="429">
        <f t="shared" si="13"/>
        <v>10</v>
      </c>
      <c r="J165" s="80"/>
      <c r="K165" s="80" t="s">
        <v>220</v>
      </c>
      <c r="L165">
        <v>4</v>
      </c>
      <c r="M165" s="93">
        <v>500</v>
      </c>
    </row>
    <row r="166" spans="1:13" ht="12.75">
      <c r="A166" s="75"/>
      <c r="B166" s="7">
        <v>5000</v>
      </c>
      <c r="C166" s="75" t="s">
        <v>33</v>
      </c>
      <c r="D166" s="12" t="s">
        <v>13</v>
      </c>
      <c r="E166" s="75" t="s">
        <v>243</v>
      </c>
      <c r="F166" s="415" t="s">
        <v>292</v>
      </c>
      <c r="G166" s="27" t="s">
        <v>228</v>
      </c>
      <c r="H166" s="5">
        <f>H163-B166</f>
        <v>-5000</v>
      </c>
      <c r="I166" s="429">
        <f t="shared" si="13"/>
        <v>10</v>
      </c>
      <c r="J166" s="80"/>
      <c r="K166" s="80" t="s">
        <v>220</v>
      </c>
      <c r="L166">
        <v>4</v>
      </c>
      <c r="M166" s="93">
        <v>500</v>
      </c>
    </row>
    <row r="167" spans="1:13" ht="12.75">
      <c r="A167" s="75"/>
      <c r="B167" s="7">
        <v>5000</v>
      </c>
      <c r="C167" s="75" t="s">
        <v>33</v>
      </c>
      <c r="D167" s="12" t="s">
        <v>13</v>
      </c>
      <c r="E167" s="75" t="s">
        <v>243</v>
      </c>
      <c r="F167" s="415" t="s">
        <v>292</v>
      </c>
      <c r="G167" s="27" t="s">
        <v>250</v>
      </c>
      <c r="H167" s="5">
        <f>H164-B167</f>
        <v>-5000</v>
      </c>
      <c r="I167" s="429">
        <f t="shared" si="13"/>
        <v>10</v>
      </c>
      <c r="J167" s="80"/>
      <c r="K167" s="80" t="s">
        <v>220</v>
      </c>
      <c r="L167">
        <v>4</v>
      </c>
      <c r="M167" s="93">
        <v>500</v>
      </c>
    </row>
    <row r="168" spans="1:13" s="84" customFormat="1" ht="12.75">
      <c r="A168" s="95"/>
      <c r="B168" s="181">
        <f>SUM(B165:B167)</f>
        <v>15000</v>
      </c>
      <c r="C168" s="95" t="s">
        <v>33</v>
      </c>
      <c r="D168" s="95"/>
      <c r="E168" s="95"/>
      <c r="F168" s="96"/>
      <c r="G168" s="96"/>
      <c r="H168" s="82">
        <v>0</v>
      </c>
      <c r="I168" s="430">
        <f t="shared" si="13"/>
        <v>30</v>
      </c>
      <c r="J168" s="115"/>
      <c r="K168" s="115"/>
      <c r="L168" s="115"/>
      <c r="M168" s="116">
        <v>500</v>
      </c>
    </row>
    <row r="169" spans="1:13" ht="12.75">
      <c r="A169" s="75"/>
      <c r="B169" s="7"/>
      <c r="C169" s="75"/>
      <c r="D169" s="32"/>
      <c r="E169" s="75"/>
      <c r="F169" s="98"/>
      <c r="G169" s="98"/>
      <c r="H169" s="5">
        <f aca="true" t="shared" si="14" ref="H169:H178">H168-B169</f>
        <v>0</v>
      </c>
      <c r="I169" s="429">
        <f t="shared" si="13"/>
        <v>0</v>
      </c>
      <c r="J169" s="80"/>
      <c r="K169" s="80"/>
      <c r="L169" s="80"/>
      <c r="M169" s="93">
        <v>500</v>
      </c>
    </row>
    <row r="170" spans="1:13" ht="12.75">
      <c r="A170" s="75"/>
      <c r="B170" s="7"/>
      <c r="C170" s="75"/>
      <c r="D170" s="32"/>
      <c r="E170" s="75"/>
      <c r="F170" s="98"/>
      <c r="G170" s="98"/>
      <c r="H170" s="5">
        <f t="shared" si="14"/>
        <v>0</v>
      </c>
      <c r="I170" s="429">
        <f t="shared" si="13"/>
        <v>0</v>
      </c>
      <c r="J170" s="80"/>
      <c r="K170" s="80"/>
      <c r="L170" s="80"/>
      <c r="M170" s="93">
        <v>500</v>
      </c>
    </row>
    <row r="171" spans="1:13" ht="12.75">
      <c r="A171" s="75"/>
      <c r="B171" s="7">
        <v>2000</v>
      </c>
      <c r="C171" s="75" t="s">
        <v>34</v>
      </c>
      <c r="D171" s="12" t="s">
        <v>13</v>
      </c>
      <c r="E171" s="75" t="s">
        <v>243</v>
      </c>
      <c r="F171" s="415" t="s">
        <v>287</v>
      </c>
      <c r="G171" s="415" t="s">
        <v>240</v>
      </c>
      <c r="H171" s="5">
        <f t="shared" si="14"/>
        <v>-2000</v>
      </c>
      <c r="I171" s="429">
        <f t="shared" si="13"/>
        <v>4</v>
      </c>
      <c r="J171" s="80"/>
      <c r="K171" s="80" t="s">
        <v>220</v>
      </c>
      <c r="L171">
        <v>4</v>
      </c>
      <c r="M171" s="93">
        <v>500</v>
      </c>
    </row>
    <row r="172" spans="1:13" ht="12.75">
      <c r="A172" s="75"/>
      <c r="B172" s="7">
        <v>500</v>
      </c>
      <c r="C172" s="75" t="s">
        <v>34</v>
      </c>
      <c r="D172" s="12" t="s">
        <v>13</v>
      </c>
      <c r="E172" s="75" t="s">
        <v>243</v>
      </c>
      <c r="F172" s="415" t="s">
        <v>287</v>
      </c>
      <c r="G172" s="415" t="s">
        <v>240</v>
      </c>
      <c r="H172" s="5">
        <f t="shared" si="14"/>
        <v>-2500</v>
      </c>
      <c r="I172" s="429">
        <f t="shared" si="13"/>
        <v>1</v>
      </c>
      <c r="J172" s="80"/>
      <c r="K172" s="80" t="s">
        <v>220</v>
      </c>
      <c r="L172">
        <v>4</v>
      </c>
      <c r="M172" s="93">
        <v>500</v>
      </c>
    </row>
    <row r="173" spans="1:13" ht="12.75">
      <c r="A173" s="75"/>
      <c r="B173" s="7">
        <v>2000</v>
      </c>
      <c r="C173" s="75" t="s">
        <v>34</v>
      </c>
      <c r="D173" s="12" t="s">
        <v>13</v>
      </c>
      <c r="E173" s="75" t="s">
        <v>243</v>
      </c>
      <c r="F173" s="415" t="s">
        <v>287</v>
      </c>
      <c r="G173" s="415" t="s">
        <v>228</v>
      </c>
      <c r="H173" s="5">
        <f t="shared" si="14"/>
        <v>-4500</v>
      </c>
      <c r="I173" s="429">
        <f t="shared" si="13"/>
        <v>4</v>
      </c>
      <c r="J173" s="80"/>
      <c r="K173" s="80" t="s">
        <v>220</v>
      </c>
      <c r="L173">
        <v>4</v>
      </c>
      <c r="M173" s="93">
        <v>500</v>
      </c>
    </row>
    <row r="174" spans="1:13" ht="12.75">
      <c r="A174" s="75"/>
      <c r="B174" s="7">
        <v>500</v>
      </c>
      <c r="C174" s="75" t="s">
        <v>34</v>
      </c>
      <c r="D174" s="12" t="s">
        <v>13</v>
      </c>
      <c r="E174" s="75" t="s">
        <v>243</v>
      </c>
      <c r="F174" s="415" t="s">
        <v>287</v>
      </c>
      <c r="G174" s="415" t="s">
        <v>228</v>
      </c>
      <c r="H174" s="5">
        <f t="shared" si="14"/>
        <v>-5000</v>
      </c>
      <c r="I174" s="429">
        <f t="shared" si="13"/>
        <v>1</v>
      </c>
      <c r="J174" s="80"/>
      <c r="K174" s="80" t="s">
        <v>220</v>
      </c>
      <c r="L174">
        <v>4</v>
      </c>
      <c r="M174" s="93">
        <v>500</v>
      </c>
    </row>
    <row r="175" spans="1:13" ht="12.75">
      <c r="A175" s="75"/>
      <c r="B175" s="7">
        <v>2000</v>
      </c>
      <c r="C175" s="75" t="s">
        <v>34</v>
      </c>
      <c r="D175" s="12" t="s">
        <v>13</v>
      </c>
      <c r="E175" s="75" t="s">
        <v>243</v>
      </c>
      <c r="F175" s="415" t="s">
        <v>287</v>
      </c>
      <c r="G175" s="415" t="s">
        <v>250</v>
      </c>
      <c r="H175" s="5">
        <f t="shared" si="14"/>
        <v>-7000</v>
      </c>
      <c r="I175" s="429">
        <f t="shared" si="13"/>
        <v>4</v>
      </c>
      <c r="J175" s="80"/>
      <c r="K175" s="80" t="s">
        <v>220</v>
      </c>
      <c r="L175">
        <v>4</v>
      </c>
      <c r="M175" s="93">
        <v>500</v>
      </c>
    </row>
    <row r="176" spans="1:13" ht="12.75">
      <c r="A176" s="75"/>
      <c r="B176" s="7">
        <v>500</v>
      </c>
      <c r="C176" s="75" t="s">
        <v>34</v>
      </c>
      <c r="D176" s="12" t="s">
        <v>13</v>
      </c>
      <c r="E176" s="75" t="s">
        <v>243</v>
      </c>
      <c r="F176" s="415" t="s">
        <v>287</v>
      </c>
      <c r="G176" s="415" t="s">
        <v>250</v>
      </c>
      <c r="H176" s="5">
        <f t="shared" si="14"/>
        <v>-7500</v>
      </c>
      <c r="I176" s="429">
        <f t="shared" si="13"/>
        <v>1</v>
      </c>
      <c r="J176" s="80"/>
      <c r="K176" s="80" t="s">
        <v>220</v>
      </c>
      <c r="L176">
        <v>4</v>
      </c>
      <c r="M176" s="93">
        <v>500</v>
      </c>
    </row>
    <row r="177" spans="1:13" ht="12.75">
      <c r="A177" s="75"/>
      <c r="B177" s="7">
        <v>2000</v>
      </c>
      <c r="C177" s="75" t="s">
        <v>34</v>
      </c>
      <c r="D177" s="12" t="s">
        <v>13</v>
      </c>
      <c r="E177" s="75" t="s">
        <v>243</v>
      </c>
      <c r="F177" s="415" t="s">
        <v>287</v>
      </c>
      <c r="G177" s="415" t="s">
        <v>281</v>
      </c>
      <c r="H177" s="5">
        <f t="shared" si="14"/>
        <v>-9500</v>
      </c>
      <c r="I177" s="429">
        <f t="shared" si="13"/>
        <v>4</v>
      </c>
      <c r="J177" s="80"/>
      <c r="K177" s="80" t="s">
        <v>220</v>
      </c>
      <c r="L177">
        <v>4</v>
      </c>
      <c r="M177" s="93">
        <v>500</v>
      </c>
    </row>
    <row r="178" spans="1:13" ht="12.75">
      <c r="A178" s="75"/>
      <c r="B178" s="7">
        <v>500</v>
      </c>
      <c r="C178" s="75" t="s">
        <v>34</v>
      </c>
      <c r="D178" s="12" t="s">
        <v>13</v>
      </c>
      <c r="E178" s="75" t="s">
        <v>243</v>
      </c>
      <c r="F178" s="415" t="s">
        <v>287</v>
      </c>
      <c r="G178" s="415" t="s">
        <v>281</v>
      </c>
      <c r="H178" s="5">
        <f t="shared" si="14"/>
        <v>-10000</v>
      </c>
      <c r="I178" s="429">
        <f t="shared" si="13"/>
        <v>1</v>
      </c>
      <c r="J178" s="80"/>
      <c r="K178" s="80" t="s">
        <v>220</v>
      </c>
      <c r="L178">
        <v>4</v>
      </c>
      <c r="M178" s="93">
        <v>500</v>
      </c>
    </row>
    <row r="179" spans="1:13" s="84" customFormat="1" ht="12.75">
      <c r="A179" s="95"/>
      <c r="B179" s="181">
        <f>SUM(B171:B178)</f>
        <v>10000</v>
      </c>
      <c r="C179" s="95" t="s">
        <v>34</v>
      </c>
      <c r="D179" s="95"/>
      <c r="E179" s="95"/>
      <c r="F179" s="96"/>
      <c r="G179" s="96"/>
      <c r="H179" s="82">
        <v>0</v>
      </c>
      <c r="I179" s="430">
        <f t="shared" si="13"/>
        <v>20</v>
      </c>
      <c r="J179" s="115"/>
      <c r="K179" s="115"/>
      <c r="L179" s="115"/>
      <c r="M179" s="116">
        <v>500</v>
      </c>
    </row>
    <row r="180" spans="1:13" ht="12.75">
      <c r="A180" s="12"/>
      <c r="B180" s="7"/>
      <c r="H180" s="5" t="e">
        <f>#REF!-B180</f>
        <v>#REF!</v>
      </c>
      <c r="I180" s="431">
        <f t="shared" si="13"/>
        <v>0</v>
      </c>
      <c r="M180" s="2">
        <v>500</v>
      </c>
    </row>
    <row r="181" spans="2:13" ht="12.75">
      <c r="B181" s="7"/>
      <c r="H181" s="5" t="e">
        <f>H180-B181</f>
        <v>#REF!</v>
      </c>
      <c r="I181" s="431">
        <f t="shared" si="13"/>
        <v>0</v>
      </c>
      <c r="M181" s="2">
        <v>500</v>
      </c>
    </row>
    <row r="182" spans="2:13" ht="12.75">
      <c r="B182" s="7"/>
      <c r="H182" s="5" t="e">
        <f>H181-B182</f>
        <v>#REF!</v>
      </c>
      <c r="I182" s="431">
        <f t="shared" si="13"/>
        <v>0</v>
      </c>
      <c r="M182" s="2">
        <v>500</v>
      </c>
    </row>
    <row r="183" spans="2:13" ht="12.75">
      <c r="B183" s="7"/>
      <c r="H183" s="5" t="e">
        <f>H182-B183</f>
        <v>#REF!</v>
      </c>
      <c r="I183" s="431">
        <f t="shared" si="13"/>
        <v>0</v>
      </c>
      <c r="M183" s="2">
        <v>500</v>
      </c>
    </row>
    <row r="184" spans="1:13" s="113" customFormat="1" ht="12.75">
      <c r="A184" s="108"/>
      <c r="B184" s="170">
        <f>+B189+B194+B200+B205+B211+B216</f>
        <v>43300</v>
      </c>
      <c r="C184" s="108" t="s">
        <v>44</v>
      </c>
      <c r="D184" s="108" t="s">
        <v>45</v>
      </c>
      <c r="E184" s="108" t="s">
        <v>46</v>
      </c>
      <c r="F184" s="111" t="s">
        <v>47</v>
      </c>
      <c r="G184" s="110" t="s">
        <v>48</v>
      </c>
      <c r="H184" s="109"/>
      <c r="I184" s="112">
        <f t="shared" si="13"/>
        <v>86.6</v>
      </c>
      <c r="M184" s="114">
        <v>500</v>
      </c>
    </row>
    <row r="185" spans="2:13" ht="12.75">
      <c r="B185" s="7"/>
      <c r="H185" s="5">
        <f>H184-B185</f>
        <v>0</v>
      </c>
      <c r="I185" s="22">
        <f t="shared" si="13"/>
        <v>0</v>
      </c>
      <c r="M185" s="2">
        <v>500</v>
      </c>
    </row>
    <row r="186" spans="2:13" ht="12.75">
      <c r="B186" s="7">
        <v>5000</v>
      </c>
      <c r="C186" s="1" t="s">
        <v>29</v>
      </c>
      <c r="D186" s="1" t="s">
        <v>13</v>
      </c>
      <c r="E186" s="1" t="s">
        <v>293</v>
      </c>
      <c r="F186" s="65" t="s">
        <v>294</v>
      </c>
      <c r="G186" s="27" t="s">
        <v>250</v>
      </c>
      <c r="H186" s="5">
        <f>H185-B186</f>
        <v>-5000</v>
      </c>
      <c r="I186" s="22">
        <f t="shared" si="13"/>
        <v>10</v>
      </c>
      <c r="K186" t="s">
        <v>29</v>
      </c>
      <c r="L186">
        <v>5</v>
      </c>
      <c r="M186" s="2">
        <v>500</v>
      </c>
    </row>
    <row r="187" spans="2:13" ht="12.75">
      <c r="B187" s="7">
        <v>2500</v>
      </c>
      <c r="C187" s="1" t="s">
        <v>29</v>
      </c>
      <c r="D187" s="1" t="s">
        <v>13</v>
      </c>
      <c r="E187" s="1" t="s">
        <v>293</v>
      </c>
      <c r="F187" s="65" t="s">
        <v>295</v>
      </c>
      <c r="G187" s="27" t="s">
        <v>281</v>
      </c>
      <c r="H187" s="5">
        <f>H186-B187</f>
        <v>-7500</v>
      </c>
      <c r="I187" s="22">
        <f t="shared" si="13"/>
        <v>5</v>
      </c>
      <c r="K187" t="s">
        <v>29</v>
      </c>
      <c r="L187">
        <v>5</v>
      </c>
      <c r="M187" s="2">
        <v>500</v>
      </c>
    </row>
    <row r="188" spans="2:13" ht="12.75">
      <c r="B188" s="7">
        <v>2500</v>
      </c>
      <c r="C188" s="1" t="s">
        <v>29</v>
      </c>
      <c r="D188" s="1" t="s">
        <v>13</v>
      </c>
      <c r="E188" s="1" t="s">
        <v>293</v>
      </c>
      <c r="F188" s="65" t="s">
        <v>296</v>
      </c>
      <c r="G188" s="27" t="s">
        <v>297</v>
      </c>
      <c r="H188" s="5">
        <f>H187-B188</f>
        <v>-10000</v>
      </c>
      <c r="I188" s="22">
        <f t="shared" si="13"/>
        <v>5</v>
      </c>
      <c r="K188" t="s">
        <v>29</v>
      </c>
      <c r="L188">
        <v>5</v>
      </c>
      <c r="M188" s="2">
        <v>500</v>
      </c>
    </row>
    <row r="189" spans="1:13" s="84" customFormat="1" ht="12.75">
      <c r="A189" s="11"/>
      <c r="B189" s="181">
        <f>SUM(B186:B188)</f>
        <v>10000</v>
      </c>
      <c r="C189" s="11" t="s">
        <v>29</v>
      </c>
      <c r="D189" s="11"/>
      <c r="E189" s="11"/>
      <c r="F189" s="18"/>
      <c r="G189" s="18"/>
      <c r="H189" s="82">
        <v>0</v>
      </c>
      <c r="I189" s="83">
        <f t="shared" si="13"/>
        <v>20</v>
      </c>
      <c r="M189" s="85">
        <v>500</v>
      </c>
    </row>
    <row r="190" spans="2:13" ht="12.75">
      <c r="B190" s="7"/>
      <c r="H190" s="5">
        <f>H189-B190</f>
        <v>0</v>
      </c>
      <c r="I190" s="22">
        <f t="shared" si="13"/>
        <v>0</v>
      </c>
      <c r="M190" s="2">
        <v>500</v>
      </c>
    </row>
    <row r="191" spans="2:13" ht="12.75">
      <c r="B191" s="7"/>
      <c r="H191" s="5">
        <f>H190-B191</f>
        <v>0</v>
      </c>
      <c r="I191" s="22">
        <f t="shared" si="13"/>
        <v>0</v>
      </c>
      <c r="M191" s="2">
        <v>500</v>
      </c>
    </row>
    <row r="192" spans="1:13" s="15" customFormat="1" ht="12.75">
      <c r="A192" s="12"/>
      <c r="B192" s="421">
        <v>3000</v>
      </c>
      <c r="C192" s="12" t="s">
        <v>298</v>
      </c>
      <c r="D192" s="12" t="s">
        <v>13</v>
      </c>
      <c r="E192" s="12" t="s">
        <v>243</v>
      </c>
      <c r="F192" s="98" t="s">
        <v>299</v>
      </c>
      <c r="G192" s="30" t="s">
        <v>250</v>
      </c>
      <c r="H192" s="5">
        <f>H191-B192</f>
        <v>-3000</v>
      </c>
      <c r="I192" s="22">
        <f t="shared" si="13"/>
        <v>6</v>
      </c>
      <c r="K192" s="92" t="s">
        <v>293</v>
      </c>
      <c r="L192" s="15">
        <v>5</v>
      </c>
      <c r="M192" s="2">
        <v>500</v>
      </c>
    </row>
    <row r="193" spans="2:13" ht="12.75">
      <c r="B193" s="432">
        <v>3000</v>
      </c>
      <c r="C193" s="12" t="s">
        <v>300</v>
      </c>
      <c r="D193" s="12" t="s">
        <v>13</v>
      </c>
      <c r="E193" s="1" t="s">
        <v>243</v>
      </c>
      <c r="F193" s="98" t="s">
        <v>301</v>
      </c>
      <c r="G193" s="27" t="s">
        <v>297</v>
      </c>
      <c r="H193" s="5">
        <f>H192-B193</f>
        <v>-6000</v>
      </c>
      <c r="I193" s="22">
        <f t="shared" si="13"/>
        <v>6</v>
      </c>
      <c r="K193" s="80" t="s">
        <v>293</v>
      </c>
      <c r="L193">
        <v>5</v>
      </c>
      <c r="M193" s="2">
        <v>500</v>
      </c>
    </row>
    <row r="194" spans="1:13" s="106" customFormat="1" ht="12.75">
      <c r="A194" s="101"/>
      <c r="B194" s="172">
        <f>SUM(B192:B193)</f>
        <v>6000</v>
      </c>
      <c r="C194" s="101" t="s">
        <v>135</v>
      </c>
      <c r="D194" s="101"/>
      <c r="E194" s="101"/>
      <c r="F194" s="104"/>
      <c r="G194" s="104"/>
      <c r="H194" s="102">
        <v>0</v>
      </c>
      <c r="I194" s="105">
        <f t="shared" si="13"/>
        <v>12</v>
      </c>
      <c r="M194" s="107">
        <v>500</v>
      </c>
    </row>
    <row r="195" spans="2:13" ht="12.75">
      <c r="B195" s="432"/>
      <c r="D195" s="12"/>
      <c r="H195" s="5">
        <f>H194-B195</f>
        <v>0</v>
      </c>
      <c r="I195" s="22">
        <f t="shared" si="13"/>
        <v>0</v>
      </c>
      <c r="M195" s="2">
        <v>500</v>
      </c>
    </row>
    <row r="196" spans="2:14" ht="12.75">
      <c r="B196" s="433"/>
      <c r="C196" s="417"/>
      <c r="D196" s="12"/>
      <c r="E196" s="417"/>
      <c r="H196" s="5">
        <f>H195-B196</f>
        <v>0</v>
      </c>
      <c r="I196" s="22">
        <f t="shared" si="13"/>
        <v>0</v>
      </c>
      <c r="J196" s="418"/>
      <c r="K196" s="418"/>
      <c r="L196" s="418"/>
      <c r="M196" s="2">
        <v>500</v>
      </c>
      <c r="N196" s="419"/>
    </row>
    <row r="197" spans="2:13" ht="12.75">
      <c r="B197" s="432">
        <v>1800</v>
      </c>
      <c r="C197" s="75" t="s">
        <v>229</v>
      </c>
      <c r="D197" s="32" t="s">
        <v>13</v>
      </c>
      <c r="E197" s="75" t="s">
        <v>49</v>
      </c>
      <c r="F197" s="98" t="s">
        <v>302</v>
      </c>
      <c r="G197" s="98" t="s">
        <v>250</v>
      </c>
      <c r="H197" s="5">
        <f>H196-B197</f>
        <v>-1800</v>
      </c>
      <c r="I197" s="22">
        <f t="shared" si="13"/>
        <v>3.6</v>
      </c>
      <c r="K197" s="80" t="s">
        <v>293</v>
      </c>
      <c r="L197">
        <v>5</v>
      </c>
      <c r="M197" s="2">
        <v>500</v>
      </c>
    </row>
    <row r="198" spans="2:13" ht="12.75">
      <c r="B198" s="432">
        <v>1600</v>
      </c>
      <c r="C198" s="75" t="s">
        <v>229</v>
      </c>
      <c r="D198" s="32" t="s">
        <v>13</v>
      </c>
      <c r="E198" s="75" t="s">
        <v>49</v>
      </c>
      <c r="F198" s="98" t="s">
        <v>302</v>
      </c>
      <c r="G198" s="98" t="s">
        <v>281</v>
      </c>
      <c r="H198" s="5">
        <f>H197-B198</f>
        <v>-3400</v>
      </c>
      <c r="I198" s="22">
        <f t="shared" si="13"/>
        <v>3.2</v>
      </c>
      <c r="K198" s="80" t="s">
        <v>293</v>
      </c>
      <c r="L198">
        <v>5</v>
      </c>
      <c r="M198" s="2">
        <v>500</v>
      </c>
    </row>
    <row r="199" spans="2:13" ht="12.75">
      <c r="B199" s="432">
        <v>1900</v>
      </c>
      <c r="C199" s="75" t="s">
        <v>229</v>
      </c>
      <c r="D199" s="32" t="s">
        <v>13</v>
      </c>
      <c r="E199" s="75" t="s">
        <v>49</v>
      </c>
      <c r="F199" s="98" t="s">
        <v>302</v>
      </c>
      <c r="G199" s="98" t="s">
        <v>297</v>
      </c>
      <c r="H199" s="5">
        <f>H198-B199</f>
        <v>-5300</v>
      </c>
      <c r="I199" s="22">
        <f t="shared" si="13"/>
        <v>3.8</v>
      </c>
      <c r="K199" s="80" t="s">
        <v>293</v>
      </c>
      <c r="L199">
        <v>5</v>
      </c>
      <c r="M199" s="2">
        <v>500</v>
      </c>
    </row>
    <row r="200" spans="1:13" s="106" customFormat="1" ht="12.75">
      <c r="A200" s="101"/>
      <c r="B200" s="172">
        <f>SUM(B197:B199)</f>
        <v>5300</v>
      </c>
      <c r="C200" s="101"/>
      <c r="D200" s="101"/>
      <c r="E200" s="103" t="s">
        <v>49</v>
      </c>
      <c r="F200" s="104"/>
      <c r="G200" s="104"/>
      <c r="H200" s="102">
        <v>0</v>
      </c>
      <c r="I200" s="105">
        <f t="shared" si="13"/>
        <v>10.6</v>
      </c>
      <c r="M200" s="107">
        <v>500</v>
      </c>
    </row>
    <row r="201" spans="2:13" ht="12.75">
      <c r="B201" s="432"/>
      <c r="D201" s="12"/>
      <c r="H201" s="5">
        <f>H200-B201</f>
        <v>0</v>
      </c>
      <c r="I201" s="22">
        <f t="shared" si="13"/>
        <v>0</v>
      </c>
      <c r="M201" s="2">
        <v>500</v>
      </c>
    </row>
    <row r="202" spans="2:13" ht="12.75">
      <c r="B202" s="432"/>
      <c r="D202" s="12"/>
      <c r="H202" s="5">
        <f>H201-B202</f>
        <v>0</v>
      </c>
      <c r="I202" s="22">
        <f t="shared" si="13"/>
        <v>0</v>
      </c>
      <c r="M202" s="2">
        <v>500</v>
      </c>
    </row>
    <row r="203" spans="2:13" ht="12.75">
      <c r="B203" s="432">
        <v>7000</v>
      </c>
      <c r="C203" s="75" t="s">
        <v>33</v>
      </c>
      <c r="D203" s="32" t="s">
        <v>13</v>
      </c>
      <c r="E203" s="75" t="s">
        <v>243</v>
      </c>
      <c r="F203" s="98" t="s">
        <v>303</v>
      </c>
      <c r="G203" s="98" t="s">
        <v>250</v>
      </c>
      <c r="H203" s="5">
        <f>H202-B203</f>
        <v>-7000</v>
      </c>
      <c r="I203" s="22">
        <f t="shared" si="13"/>
        <v>14</v>
      </c>
      <c r="K203" s="80" t="s">
        <v>293</v>
      </c>
      <c r="L203">
        <v>5</v>
      </c>
      <c r="M203" s="2">
        <v>500</v>
      </c>
    </row>
    <row r="204" spans="2:13" ht="12.75">
      <c r="B204" s="432">
        <v>7000</v>
      </c>
      <c r="C204" s="75" t="s">
        <v>33</v>
      </c>
      <c r="D204" s="32" t="s">
        <v>13</v>
      </c>
      <c r="E204" s="75" t="s">
        <v>243</v>
      </c>
      <c r="F204" s="98" t="s">
        <v>303</v>
      </c>
      <c r="G204" s="98" t="s">
        <v>281</v>
      </c>
      <c r="H204" s="5">
        <f>H203-B204</f>
        <v>-14000</v>
      </c>
      <c r="I204" s="22">
        <f t="shared" si="13"/>
        <v>14</v>
      </c>
      <c r="K204" s="80" t="s">
        <v>293</v>
      </c>
      <c r="L204">
        <v>5</v>
      </c>
      <c r="M204" s="2">
        <v>500</v>
      </c>
    </row>
    <row r="205" spans="1:13" s="106" customFormat="1" ht="12.75">
      <c r="A205" s="101"/>
      <c r="B205" s="172">
        <f>SUM(B203:B204)</f>
        <v>14000</v>
      </c>
      <c r="C205" s="101" t="s">
        <v>33</v>
      </c>
      <c r="D205" s="101"/>
      <c r="E205" s="103"/>
      <c r="F205" s="104"/>
      <c r="G205" s="104"/>
      <c r="H205" s="102">
        <v>0</v>
      </c>
      <c r="I205" s="105">
        <f t="shared" si="13"/>
        <v>28</v>
      </c>
      <c r="M205" s="107">
        <v>500</v>
      </c>
    </row>
    <row r="206" spans="2:13" ht="12.75">
      <c r="B206" s="432"/>
      <c r="D206" s="12"/>
      <c r="H206" s="5">
        <f>H205-B206</f>
        <v>0</v>
      </c>
      <c r="I206" s="22">
        <f t="shared" si="13"/>
        <v>0</v>
      </c>
      <c r="M206" s="2">
        <v>500</v>
      </c>
    </row>
    <row r="207" spans="2:13" ht="12.75">
      <c r="B207" s="432"/>
      <c r="D207" s="12"/>
      <c r="H207" s="5">
        <f>H206-B207</f>
        <v>0</v>
      </c>
      <c r="I207" s="22">
        <f t="shared" si="13"/>
        <v>0</v>
      </c>
      <c r="M207" s="2">
        <v>500</v>
      </c>
    </row>
    <row r="208" spans="2:13" ht="12.75">
      <c r="B208" s="432">
        <v>2000</v>
      </c>
      <c r="C208" s="75" t="s">
        <v>34</v>
      </c>
      <c r="D208" s="32" t="s">
        <v>13</v>
      </c>
      <c r="E208" s="75" t="s">
        <v>243</v>
      </c>
      <c r="F208" s="98" t="s">
        <v>302</v>
      </c>
      <c r="G208" s="98" t="s">
        <v>250</v>
      </c>
      <c r="H208" s="5">
        <f>H207-B208</f>
        <v>-2000</v>
      </c>
      <c r="I208" s="22">
        <f t="shared" si="13"/>
        <v>4</v>
      </c>
      <c r="K208" s="80" t="s">
        <v>293</v>
      </c>
      <c r="L208">
        <v>5</v>
      </c>
      <c r="M208" s="2">
        <v>500</v>
      </c>
    </row>
    <row r="209" spans="2:13" ht="12.75">
      <c r="B209" s="432">
        <v>2000</v>
      </c>
      <c r="C209" s="75" t="s">
        <v>34</v>
      </c>
      <c r="D209" s="32" t="s">
        <v>13</v>
      </c>
      <c r="E209" s="75" t="s">
        <v>243</v>
      </c>
      <c r="F209" s="98" t="s">
        <v>302</v>
      </c>
      <c r="G209" s="98" t="s">
        <v>281</v>
      </c>
      <c r="H209" s="5">
        <f>H208-B209</f>
        <v>-4000</v>
      </c>
      <c r="I209" s="22">
        <f t="shared" si="13"/>
        <v>4</v>
      </c>
      <c r="K209" s="80" t="s">
        <v>293</v>
      </c>
      <c r="L209">
        <v>5</v>
      </c>
      <c r="M209" s="2">
        <v>500</v>
      </c>
    </row>
    <row r="210" spans="2:13" ht="12.75">
      <c r="B210" s="432">
        <v>2000</v>
      </c>
      <c r="C210" s="75" t="s">
        <v>34</v>
      </c>
      <c r="D210" s="32" t="s">
        <v>13</v>
      </c>
      <c r="E210" s="75" t="s">
        <v>243</v>
      </c>
      <c r="F210" s="98" t="s">
        <v>302</v>
      </c>
      <c r="G210" s="98" t="s">
        <v>297</v>
      </c>
      <c r="H210" s="5">
        <f>H209-B210</f>
        <v>-6000</v>
      </c>
      <c r="I210" s="22">
        <f t="shared" si="13"/>
        <v>4</v>
      </c>
      <c r="K210" s="80" t="s">
        <v>293</v>
      </c>
      <c r="L210">
        <v>5</v>
      </c>
      <c r="M210" s="2">
        <v>500</v>
      </c>
    </row>
    <row r="211" spans="1:13" s="106" customFormat="1" ht="12.75">
      <c r="A211" s="101"/>
      <c r="B211" s="172">
        <f>SUM(B208:B210)</f>
        <v>6000</v>
      </c>
      <c r="C211" s="101" t="s">
        <v>34</v>
      </c>
      <c r="D211" s="101"/>
      <c r="E211" s="103"/>
      <c r="F211" s="104"/>
      <c r="G211" s="104"/>
      <c r="H211" s="102">
        <v>0</v>
      </c>
      <c r="I211" s="105">
        <f t="shared" si="13"/>
        <v>12</v>
      </c>
      <c r="M211" s="107">
        <v>500</v>
      </c>
    </row>
    <row r="212" spans="2:13" ht="12.75">
      <c r="B212" s="432"/>
      <c r="D212" s="12"/>
      <c r="H212" s="5">
        <f>H211-B212</f>
        <v>0</v>
      </c>
      <c r="I212" s="22">
        <f t="shared" si="13"/>
        <v>0</v>
      </c>
      <c r="M212" s="2">
        <v>500</v>
      </c>
    </row>
    <row r="213" spans="2:13" ht="12.75">
      <c r="B213" s="432"/>
      <c r="D213" s="12"/>
      <c r="H213" s="5">
        <f>H212-B213</f>
        <v>0</v>
      </c>
      <c r="I213" s="22">
        <f t="shared" si="13"/>
        <v>0</v>
      </c>
      <c r="M213" s="2">
        <v>500</v>
      </c>
    </row>
    <row r="214" spans="2:13" ht="12.75">
      <c r="B214" s="432">
        <v>1000</v>
      </c>
      <c r="C214" s="75" t="s">
        <v>276</v>
      </c>
      <c r="D214" s="32" t="s">
        <v>13</v>
      </c>
      <c r="E214" s="75" t="s">
        <v>304</v>
      </c>
      <c r="F214" s="98" t="s">
        <v>302</v>
      </c>
      <c r="G214" s="98" t="s">
        <v>281</v>
      </c>
      <c r="H214" s="5">
        <f>H213-B214</f>
        <v>-1000</v>
      </c>
      <c r="I214" s="22">
        <f aca="true" t="shared" si="15" ref="I214:I277">+B214/M214</f>
        <v>2</v>
      </c>
      <c r="K214" s="80" t="s">
        <v>293</v>
      </c>
      <c r="L214">
        <v>5</v>
      </c>
      <c r="M214" s="2">
        <v>500</v>
      </c>
    </row>
    <row r="215" spans="2:13" ht="12.75">
      <c r="B215" s="432">
        <v>1000</v>
      </c>
      <c r="C215" s="75" t="s">
        <v>276</v>
      </c>
      <c r="D215" s="32" t="s">
        <v>13</v>
      </c>
      <c r="E215" s="75" t="s">
        <v>304</v>
      </c>
      <c r="F215" s="98" t="s">
        <v>302</v>
      </c>
      <c r="G215" s="98" t="s">
        <v>297</v>
      </c>
      <c r="H215" s="5">
        <f>H214-B215</f>
        <v>-2000</v>
      </c>
      <c r="I215" s="22">
        <f t="shared" si="15"/>
        <v>2</v>
      </c>
      <c r="K215" s="80" t="s">
        <v>293</v>
      </c>
      <c r="L215">
        <v>5</v>
      </c>
      <c r="M215" s="2">
        <v>500</v>
      </c>
    </row>
    <row r="216" spans="1:13" s="106" customFormat="1" ht="12.75">
      <c r="A216" s="101"/>
      <c r="B216" s="172">
        <f>SUM(B214:B215)</f>
        <v>2000</v>
      </c>
      <c r="C216" s="101"/>
      <c r="D216" s="101"/>
      <c r="E216" s="103" t="s">
        <v>304</v>
      </c>
      <c r="F216" s="104"/>
      <c r="G216" s="104"/>
      <c r="H216" s="102">
        <v>0</v>
      </c>
      <c r="I216" s="105">
        <f t="shared" si="15"/>
        <v>4</v>
      </c>
      <c r="M216" s="107">
        <v>500</v>
      </c>
    </row>
    <row r="217" spans="2:13" ht="12.75">
      <c r="B217" s="432"/>
      <c r="D217" s="12"/>
      <c r="H217" s="5">
        <f>H216-B217</f>
        <v>0</v>
      </c>
      <c r="I217" s="22">
        <f t="shared" si="15"/>
        <v>0</v>
      </c>
      <c r="M217" s="2">
        <v>500</v>
      </c>
    </row>
    <row r="218" spans="2:13" ht="12.75">
      <c r="B218" s="432"/>
      <c r="D218" s="12"/>
      <c r="H218" s="5">
        <f>H217-B218</f>
        <v>0</v>
      </c>
      <c r="I218" s="22">
        <f t="shared" si="15"/>
        <v>0</v>
      </c>
      <c r="M218" s="2">
        <v>500</v>
      </c>
    </row>
    <row r="219" spans="2:13" ht="12.75">
      <c r="B219" s="7"/>
      <c r="H219" s="5">
        <f>H218-B219</f>
        <v>0</v>
      </c>
      <c r="I219" s="22">
        <f t="shared" si="15"/>
        <v>0</v>
      </c>
      <c r="M219" s="2">
        <v>500</v>
      </c>
    </row>
    <row r="220" spans="2:13" ht="12.75">
      <c r="B220" s="7"/>
      <c r="H220" s="5">
        <f>H219-B220</f>
        <v>0</v>
      </c>
      <c r="I220" s="22">
        <f t="shared" si="15"/>
        <v>0</v>
      </c>
      <c r="M220" s="2">
        <v>500</v>
      </c>
    </row>
    <row r="221" spans="1:13" s="90" customFormat="1" ht="12.75">
      <c r="A221" s="86"/>
      <c r="B221" s="180">
        <f>+B227+B237+B244+B250+B257+B262</f>
        <v>65700</v>
      </c>
      <c r="C221" s="86" t="s">
        <v>50</v>
      </c>
      <c r="D221" s="86" t="s">
        <v>54</v>
      </c>
      <c r="E221" s="86" t="s">
        <v>37</v>
      </c>
      <c r="F221" s="88" t="s">
        <v>52</v>
      </c>
      <c r="G221" s="88" t="s">
        <v>32</v>
      </c>
      <c r="H221" s="87"/>
      <c r="I221" s="89">
        <f t="shared" si="15"/>
        <v>131.4</v>
      </c>
      <c r="M221" s="91">
        <v>500</v>
      </c>
    </row>
    <row r="222" spans="2:13" ht="12.75">
      <c r="B222" s="7"/>
      <c r="H222" s="5">
        <f>H221-B222</f>
        <v>0</v>
      </c>
      <c r="I222" s="22">
        <f t="shared" si="15"/>
        <v>0</v>
      </c>
      <c r="M222" s="2">
        <v>500</v>
      </c>
    </row>
    <row r="223" spans="2:13" ht="12.75">
      <c r="B223" s="7">
        <v>2500</v>
      </c>
      <c r="C223" s="1" t="s">
        <v>29</v>
      </c>
      <c r="D223" s="1" t="s">
        <v>13</v>
      </c>
      <c r="E223" s="1" t="s">
        <v>235</v>
      </c>
      <c r="F223" s="27" t="s">
        <v>305</v>
      </c>
      <c r="G223" s="27" t="s">
        <v>281</v>
      </c>
      <c r="H223" s="5">
        <f>H222-B223</f>
        <v>-2500</v>
      </c>
      <c r="I223" s="22">
        <f t="shared" si="15"/>
        <v>5</v>
      </c>
      <c r="K223" t="s">
        <v>29</v>
      </c>
      <c r="L223">
        <v>6</v>
      </c>
      <c r="M223" s="2">
        <v>500</v>
      </c>
    </row>
    <row r="224" spans="2:13" ht="12.75">
      <c r="B224" s="7">
        <v>2500</v>
      </c>
      <c r="C224" s="1" t="s">
        <v>29</v>
      </c>
      <c r="D224" s="1" t="s">
        <v>13</v>
      </c>
      <c r="E224" s="1" t="s">
        <v>235</v>
      </c>
      <c r="F224" s="27" t="s">
        <v>306</v>
      </c>
      <c r="G224" s="27" t="s">
        <v>297</v>
      </c>
      <c r="H224" s="5">
        <f>H223-B224</f>
        <v>-5000</v>
      </c>
      <c r="I224" s="22">
        <f t="shared" si="15"/>
        <v>5</v>
      </c>
      <c r="K224" t="s">
        <v>29</v>
      </c>
      <c r="L224">
        <v>6</v>
      </c>
      <c r="M224" s="2">
        <v>500</v>
      </c>
    </row>
    <row r="225" spans="2:13" ht="12.75">
      <c r="B225" s="7">
        <v>2500</v>
      </c>
      <c r="C225" s="1" t="s">
        <v>29</v>
      </c>
      <c r="D225" s="1" t="s">
        <v>13</v>
      </c>
      <c r="E225" s="1" t="s">
        <v>235</v>
      </c>
      <c r="F225" s="27" t="s">
        <v>307</v>
      </c>
      <c r="G225" s="27" t="s">
        <v>308</v>
      </c>
      <c r="H225" s="5">
        <f>H224-B225</f>
        <v>-7500</v>
      </c>
      <c r="I225" s="22">
        <f t="shared" si="15"/>
        <v>5</v>
      </c>
      <c r="K225" t="s">
        <v>29</v>
      </c>
      <c r="L225">
        <v>6</v>
      </c>
      <c r="M225" s="2">
        <v>500</v>
      </c>
    </row>
    <row r="226" spans="2:13" ht="12.75">
      <c r="B226" s="7">
        <v>2500</v>
      </c>
      <c r="C226" s="1" t="s">
        <v>29</v>
      </c>
      <c r="D226" s="1" t="s">
        <v>13</v>
      </c>
      <c r="E226" s="1" t="s">
        <v>235</v>
      </c>
      <c r="F226" s="27" t="s">
        <v>309</v>
      </c>
      <c r="G226" s="27" t="s">
        <v>310</v>
      </c>
      <c r="H226" s="5">
        <f>H225-B226</f>
        <v>-10000</v>
      </c>
      <c r="I226" s="22">
        <f t="shared" si="15"/>
        <v>5</v>
      </c>
      <c r="K226" t="s">
        <v>29</v>
      </c>
      <c r="L226">
        <v>6</v>
      </c>
      <c r="M226" s="2">
        <v>500</v>
      </c>
    </row>
    <row r="227" spans="1:13" s="84" customFormat="1" ht="12.75">
      <c r="A227" s="11"/>
      <c r="B227" s="181">
        <f>SUM(B223:B226)</f>
        <v>10000</v>
      </c>
      <c r="C227" s="11" t="s">
        <v>29</v>
      </c>
      <c r="D227" s="11"/>
      <c r="E227" s="11"/>
      <c r="F227" s="18"/>
      <c r="G227" s="18"/>
      <c r="H227" s="82">
        <v>0</v>
      </c>
      <c r="I227" s="83">
        <f t="shared" si="15"/>
        <v>20</v>
      </c>
      <c r="M227" s="85">
        <v>500</v>
      </c>
    </row>
    <row r="228" spans="2:13" ht="12.75">
      <c r="B228" s="7"/>
      <c r="H228" s="5">
        <f aca="true" t="shared" si="16" ref="H228:H235">H227-B228</f>
        <v>0</v>
      </c>
      <c r="I228" s="22">
        <f t="shared" si="15"/>
        <v>0</v>
      </c>
      <c r="M228" s="2">
        <v>500</v>
      </c>
    </row>
    <row r="229" spans="2:13" ht="12.75">
      <c r="B229" s="7"/>
      <c r="H229" s="5">
        <f t="shared" si="16"/>
        <v>0</v>
      </c>
      <c r="I229" s="22">
        <f t="shared" si="15"/>
        <v>0</v>
      </c>
      <c r="M229" s="2">
        <v>500</v>
      </c>
    </row>
    <row r="230" spans="2:13" ht="12.75">
      <c r="B230" s="171">
        <v>5500</v>
      </c>
      <c r="C230" s="32" t="s">
        <v>311</v>
      </c>
      <c r="D230" s="12" t="s">
        <v>13</v>
      </c>
      <c r="E230" s="32" t="s">
        <v>243</v>
      </c>
      <c r="F230" s="27" t="s">
        <v>312</v>
      </c>
      <c r="G230" s="99" t="s">
        <v>297</v>
      </c>
      <c r="H230" s="5">
        <f t="shared" si="16"/>
        <v>-5500</v>
      </c>
      <c r="I230" s="22">
        <f t="shared" si="15"/>
        <v>11</v>
      </c>
      <c r="K230" t="s">
        <v>235</v>
      </c>
      <c r="L230">
        <v>6</v>
      </c>
      <c r="M230" s="2">
        <v>500</v>
      </c>
    </row>
    <row r="231" spans="2:13" ht="12.75">
      <c r="B231" s="171">
        <v>5000</v>
      </c>
      <c r="C231" s="32" t="s">
        <v>313</v>
      </c>
      <c r="D231" s="12" t="s">
        <v>13</v>
      </c>
      <c r="E231" s="32" t="s">
        <v>243</v>
      </c>
      <c r="F231" s="27" t="s">
        <v>314</v>
      </c>
      <c r="G231" s="99" t="s">
        <v>308</v>
      </c>
      <c r="H231" s="5">
        <f t="shared" si="16"/>
        <v>-10500</v>
      </c>
      <c r="I231" s="22">
        <f t="shared" si="15"/>
        <v>10</v>
      </c>
      <c r="K231" t="s">
        <v>235</v>
      </c>
      <c r="L231">
        <v>6</v>
      </c>
      <c r="M231" s="2">
        <v>500</v>
      </c>
    </row>
    <row r="232" spans="2:13" ht="12.75">
      <c r="B232" s="171">
        <v>3000</v>
      </c>
      <c r="C232" s="32" t="s">
        <v>315</v>
      </c>
      <c r="D232" s="12" t="s">
        <v>13</v>
      </c>
      <c r="E232" s="32" t="s">
        <v>243</v>
      </c>
      <c r="F232" s="27" t="s">
        <v>314</v>
      </c>
      <c r="G232" s="99" t="s">
        <v>310</v>
      </c>
      <c r="H232" s="5">
        <f t="shared" si="16"/>
        <v>-13500</v>
      </c>
      <c r="I232" s="22">
        <f t="shared" si="15"/>
        <v>6</v>
      </c>
      <c r="K232" t="s">
        <v>235</v>
      </c>
      <c r="L232">
        <v>6</v>
      </c>
      <c r="M232" s="2">
        <v>500</v>
      </c>
    </row>
    <row r="233" spans="1:13" s="15" customFormat="1" ht="12.75">
      <c r="A233" s="12"/>
      <c r="B233" s="171">
        <v>3000</v>
      </c>
      <c r="C233" s="32" t="s">
        <v>316</v>
      </c>
      <c r="D233" s="12" t="s">
        <v>13</v>
      </c>
      <c r="E233" s="32" t="s">
        <v>243</v>
      </c>
      <c r="F233" s="27" t="s">
        <v>314</v>
      </c>
      <c r="G233" s="99" t="s">
        <v>310</v>
      </c>
      <c r="H233" s="5">
        <f t="shared" si="16"/>
        <v>-16500</v>
      </c>
      <c r="I233" s="22">
        <f t="shared" si="15"/>
        <v>6</v>
      </c>
      <c r="K233" t="s">
        <v>235</v>
      </c>
      <c r="L233">
        <v>6</v>
      </c>
      <c r="M233" s="2">
        <v>500</v>
      </c>
    </row>
    <row r="234" spans="2:13" ht="12.75">
      <c r="B234" s="171">
        <v>5000</v>
      </c>
      <c r="C234" s="32" t="s">
        <v>317</v>
      </c>
      <c r="D234" s="12" t="s">
        <v>13</v>
      </c>
      <c r="E234" s="32" t="s">
        <v>243</v>
      </c>
      <c r="F234" s="27" t="s">
        <v>314</v>
      </c>
      <c r="G234" s="99" t="s">
        <v>318</v>
      </c>
      <c r="H234" s="5">
        <f t="shared" si="16"/>
        <v>-21500</v>
      </c>
      <c r="I234" s="22">
        <f t="shared" si="15"/>
        <v>10</v>
      </c>
      <c r="K234" t="s">
        <v>235</v>
      </c>
      <c r="L234">
        <v>6</v>
      </c>
      <c r="M234" s="2">
        <v>500</v>
      </c>
    </row>
    <row r="235" spans="2:13" ht="12.75">
      <c r="B235" s="171">
        <v>3000</v>
      </c>
      <c r="C235" s="32" t="s">
        <v>319</v>
      </c>
      <c r="D235" s="12" t="s">
        <v>13</v>
      </c>
      <c r="E235" s="32" t="s">
        <v>243</v>
      </c>
      <c r="F235" s="27" t="s">
        <v>314</v>
      </c>
      <c r="G235" s="99" t="s">
        <v>318</v>
      </c>
      <c r="H235" s="5">
        <f t="shared" si="16"/>
        <v>-24500</v>
      </c>
      <c r="I235" s="22">
        <f t="shared" si="15"/>
        <v>6</v>
      </c>
      <c r="K235" t="s">
        <v>235</v>
      </c>
      <c r="L235">
        <v>6</v>
      </c>
      <c r="M235" s="2">
        <v>500</v>
      </c>
    </row>
    <row r="236" spans="2:13" ht="12.75">
      <c r="B236" s="171">
        <v>2500</v>
      </c>
      <c r="C236" s="32" t="s">
        <v>320</v>
      </c>
      <c r="D236" s="12" t="s">
        <v>13</v>
      </c>
      <c r="E236" s="32" t="s">
        <v>243</v>
      </c>
      <c r="F236" s="27" t="s">
        <v>321</v>
      </c>
      <c r="G236" s="99" t="s">
        <v>318</v>
      </c>
      <c r="H236" s="5">
        <v>-28000</v>
      </c>
      <c r="I236" s="22">
        <f t="shared" si="15"/>
        <v>5</v>
      </c>
      <c r="K236" t="s">
        <v>235</v>
      </c>
      <c r="L236">
        <v>6</v>
      </c>
      <c r="M236" s="35">
        <v>500</v>
      </c>
    </row>
    <row r="237" spans="1:13" s="106" customFormat="1" ht="12.75">
      <c r="A237" s="101"/>
      <c r="B237" s="172">
        <f>SUM(B230:B236)</f>
        <v>27000</v>
      </c>
      <c r="C237" s="103" t="s">
        <v>135</v>
      </c>
      <c r="D237" s="101"/>
      <c r="E237" s="101"/>
      <c r="F237" s="104"/>
      <c r="G237" s="104"/>
      <c r="H237" s="102">
        <v>0</v>
      </c>
      <c r="I237" s="105">
        <f t="shared" si="15"/>
        <v>54</v>
      </c>
      <c r="M237" s="107">
        <v>500</v>
      </c>
    </row>
    <row r="238" spans="2:14" ht="12.75">
      <c r="B238" s="416"/>
      <c r="C238" s="32"/>
      <c r="D238" s="12"/>
      <c r="E238" s="417"/>
      <c r="H238" s="5">
        <f aca="true" t="shared" si="17" ref="H238:H243">H237-B238</f>
        <v>0</v>
      </c>
      <c r="I238" s="22">
        <f t="shared" si="15"/>
        <v>0</v>
      </c>
      <c r="J238" s="418"/>
      <c r="L238" s="418"/>
      <c r="M238" s="2">
        <v>500</v>
      </c>
      <c r="N238" s="419"/>
    </row>
    <row r="239" spans="2:13" ht="12.75">
      <c r="B239" s="7"/>
      <c r="C239" s="32"/>
      <c r="D239" s="12"/>
      <c r="H239" s="5">
        <f t="shared" si="17"/>
        <v>0</v>
      </c>
      <c r="I239" s="22">
        <f t="shared" si="15"/>
        <v>0</v>
      </c>
      <c r="M239" s="2">
        <v>500</v>
      </c>
    </row>
    <row r="240" spans="2:13" ht="12.75">
      <c r="B240" s="7">
        <v>800</v>
      </c>
      <c r="C240" s="32" t="s">
        <v>229</v>
      </c>
      <c r="D240" s="12" t="s">
        <v>254</v>
      </c>
      <c r="E240" s="1" t="s">
        <v>49</v>
      </c>
      <c r="F240" s="27" t="s">
        <v>314</v>
      </c>
      <c r="G240" s="27" t="s">
        <v>281</v>
      </c>
      <c r="H240" s="5">
        <f t="shared" si="17"/>
        <v>-800</v>
      </c>
      <c r="I240" s="22">
        <f t="shared" si="15"/>
        <v>1.6</v>
      </c>
      <c r="K240" t="s">
        <v>235</v>
      </c>
      <c r="L240">
        <v>6</v>
      </c>
      <c r="M240" s="2">
        <v>500</v>
      </c>
    </row>
    <row r="241" spans="2:13" ht="12.75">
      <c r="B241" s="7">
        <v>1500</v>
      </c>
      <c r="C241" s="32" t="s">
        <v>229</v>
      </c>
      <c r="D241" s="12" t="s">
        <v>254</v>
      </c>
      <c r="E241" s="1" t="s">
        <v>49</v>
      </c>
      <c r="F241" s="27" t="s">
        <v>314</v>
      </c>
      <c r="G241" s="27" t="s">
        <v>297</v>
      </c>
      <c r="H241" s="5">
        <f t="shared" si="17"/>
        <v>-2300</v>
      </c>
      <c r="I241" s="22">
        <f t="shared" si="15"/>
        <v>3</v>
      </c>
      <c r="K241" t="s">
        <v>235</v>
      </c>
      <c r="L241">
        <v>6</v>
      </c>
      <c r="M241" s="2">
        <v>500</v>
      </c>
    </row>
    <row r="242" spans="2:13" ht="12.75">
      <c r="B242" s="7">
        <v>1400</v>
      </c>
      <c r="C242" s="32" t="s">
        <v>229</v>
      </c>
      <c r="D242" s="12" t="s">
        <v>254</v>
      </c>
      <c r="E242" s="1" t="s">
        <v>49</v>
      </c>
      <c r="F242" s="27" t="s">
        <v>314</v>
      </c>
      <c r="G242" s="27" t="s">
        <v>308</v>
      </c>
      <c r="H242" s="5">
        <f t="shared" si="17"/>
        <v>-3700</v>
      </c>
      <c r="I242" s="22">
        <f t="shared" si="15"/>
        <v>2.8</v>
      </c>
      <c r="K242" t="s">
        <v>235</v>
      </c>
      <c r="L242">
        <v>6</v>
      </c>
      <c r="M242" s="2">
        <v>500</v>
      </c>
    </row>
    <row r="243" spans="2:13" ht="12.75">
      <c r="B243" s="7">
        <v>1500</v>
      </c>
      <c r="C243" s="32" t="s">
        <v>229</v>
      </c>
      <c r="D243" s="12" t="s">
        <v>254</v>
      </c>
      <c r="E243" s="1" t="s">
        <v>49</v>
      </c>
      <c r="F243" s="27" t="s">
        <v>314</v>
      </c>
      <c r="G243" s="27" t="s">
        <v>318</v>
      </c>
      <c r="H243" s="5">
        <f t="shared" si="17"/>
        <v>-5200</v>
      </c>
      <c r="I243" s="22">
        <f t="shared" si="15"/>
        <v>3</v>
      </c>
      <c r="K243" t="s">
        <v>235</v>
      </c>
      <c r="L243">
        <v>6</v>
      </c>
      <c r="M243" s="35">
        <v>500</v>
      </c>
    </row>
    <row r="244" spans="1:13" s="106" customFormat="1" ht="12.75">
      <c r="A244" s="101"/>
      <c r="B244" s="172">
        <f>SUM(B240:B243)</f>
        <v>5200</v>
      </c>
      <c r="C244" s="103"/>
      <c r="D244" s="101"/>
      <c r="E244" s="101" t="s">
        <v>49</v>
      </c>
      <c r="F244" s="104"/>
      <c r="G244" s="104"/>
      <c r="H244" s="102">
        <v>0</v>
      </c>
      <c r="I244" s="105">
        <f t="shared" si="15"/>
        <v>10.4</v>
      </c>
      <c r="M244" s="107">
        <v>500</v>
      </c>
    </row>
    <row r="245" spans="2:13" ht="12.75">
      <c r="B245" s="7"/>
      <c r="C245" s="32"/>
      <c r="D245" s="12"/>
      <c r="H245" s="5">
        <f>H244-B245</f>
        <v>0</v>
      </c>
      <c r="I245" s="22">
        <f t="shared" si="15"/>
        <v>0</v>
      </c>
      <c r="M245" s="2">
        <v>500</v>
      </c>
    </row>
    <row r="246" spans="2:13" ht="12.75">
      <c r="B246" s="7"/>
      <c r="D246" s="12"/>
      <c r="H246" s="5">
        <f>H245-B246</f>
        <v>0</v>
      </c>
      <c r="I246" s="22">
        <f t="shared" si="15"/>
        <v>0</v>
      </c>
      <c r="M246" s="2">
        <v>500</v>
      </c>
    </row>
    <row r="247" spans="2:13" ht="12.75">
      <c r="B247" s="7">
        <v>5000</v>
      </c>
      <c r="C247" s="1" t="s">
        <v>33</v>
      </c>
      <c r="D247" s="12" t="s">
        <v>254</v>
      </c>
      <c r="E247" s="1" t="s">
        <v>243</v>
      </c>
      <c r="F247" s="27" t="s">
        <v>322</v>
      </c>
      <c r="G247" s="27" t="s">
        <v>297</v>
      </c>
      <c r="H247" s="5">
        <f>H246-B247</f>
        <v>-5000</v>
      </c>
      <c r="I247" s="22">
        <f t="shared" si="15"/>
        <v>10</v>
      </c>
      <c r="K247" t="s">
        <v>235</v>
      </c>
      <c r="L247">
        <v>6</v>
      </c>
      <c r="M247" s="2">
        <v>500</v>
      </c>
    </row>
    <row r="248" spans="1:13" ht="12.75">
      <c r="A248" s="12"/>
      <c r="B248" s="7">
        <v>4000</v>
      </c>
      <c r="C248" s="1" t="s">
        <v>33</v>
      </c>
      <c r="D248" s="12" t="s">
        <v>254</v>
      </c>
      <c r="E248" s="1" t="s">
        <v>243</v>
      </c>
      <c r="F248" s="27" t="s">
        <v>323</v>
      </c>
      <c r="G248" s="27" t="s">
        <v>308</v>
      </c>
      <c r="H248" s="5">
        <f>H247-B248</f>
        <v>-9000</v>
      </c>
      <c r="I248" s="22">
        <f t="shared" si="15"/>
        <v>8</v>
      </c>
      <c r="K248" t="s">
        <v>235</v>
      </c>
      <c r="L248">
        <v>6</v>
      </c>
      <c r="M248" s="35">
        <v>500</v>
      </c>
    </row>
    <row r="249" spans="2:13" ht="12.75">
      <c r="B249" s="7">
        <v>4000</v>
      </c>
      <c r="C249" s="1" t="s">
        <v>33</v>
      </c>
      <c r="D249" s="12" t="s">
        <v>254</v>
      </c>
      <c r="E249" s="1" t="s">
        <v>243</v>
      </c>
      <c r="F249" s="27" t="s">
        <v>323</v>
      </c>
      <c r="G249" s="27" t="s">
        <v>310</v>
      </c>
      <c r="H249" s="5">
        <f>H248-B249</f>
        <v>-13000</v>
      </c>
      <c r="I249" s="22">
        <f t="shared" si="15"/>
        <v>8</v>
      </c>
      <c r="K249" t="s">
        <v>235</v>
      </c>
      <c r="L249">
        <v>6</v>
      </c>
      <c r="M249" s="35">
        <v>500</v>
      </c>
    </row>
    <row r="250" spans="1:13" s="106" customFormat="1" ht="12.75">
      <c r="A250" s="101"/>
      <c r="B250" s="172">
        <f>SUM(B247:B249)</f>
        <v>13000</v>
      </c>
      <c r="C250" s="101" t="s">
        <v>33</v>
      </c>
      <c r="D250" s="101"/>
      <c r="E250" s="101"/>
      <c r="F250" s="104"/>
      <c r="G250" s="104"/>
      <c r="H250" s="102">
        <v>0</v>
      </c>
      <c r="I250" s="105">
        <f t="shared" si="15"/>
        <v>26</v>
      </c>
      <c r="M250" s="107">
        <v>500</v>
      </c>
    </row>
    <row r="251" spans="2:13" ht="12.75">
      <c r="B251" s="7"/>
      <c r="D251" s="12"/>
      <c r="H251" s="5">
        <f aca="true" t="shared" si="18" ref="H251:H256">H250-B251</f>
        <v>0</v>
      </c>
      <c r="I251" s="22">
        <f t="shared" si="15"/>
        <v>0</v>
      </c>
      <c r="M251" s="2">
        <v>500</v>
      </c>
    </row>
    <row r="252" spans="2:13" ht="12.75">
      <c r="B252" s="7"/>
      <c r="D252" s="12"/>
      <c r="H252" s="5">
        <f t="shared" si="18"/>
        <v>0</v>
      </c>
      <c r="I252" s="22">
        <f t="shared" si="15"/>
        <v>0</v>
      </c>
      <c r="M252" s="2">
        <v>500</v>
      </c>
    </row>
    <row r="253" spans="2:13" ht="12.75">
      <c r="B253" s="7">
        <v>2000</v>
      </c>
      <c r="C253" s="1" t="s">
        <v>34</v>
      </c>
      <c r="D253" s="12" t="s">
        <v>13</v>
      </c>
      <c r="E253" s="1" t="s">
        <v>243</v>
      </c>
      <c r="F253" s="27" t="s">
        <v>314</v>
      </c>
      <c r="G253" s="27" t="s">
        <v>297</v>
      </c>
      <c r="H253" s="5">
        <f t="shared" si="18"/>
        <v>-2000</v>
      </c>
      <c r="I253" s="22">
        <f t="shared" si="15"/>
        <v>4</v>
      </c>
      <c r="K253" t="s">
        <v>235</v>
      </c>
      <c r="L253">
        <v>6</v>
      </c>
      <c r="M253" s="2">
        <v>500</v>
      </c>
    </row>
    <row r="254" spans="2:13" ht="12.75">
      <c r="B254" s="7">
        <v>2000</v>
      </c>
      <c r="C254" s="1" t="s">
        <v>34</v>
      </c>
      <c r="D254" s="12" t="s">
        <v>13</v>
      </c>
      <c r="E254" s="1" t="s">
        <v>243</v>
      </c>
      <c r="F254" s="27" t="s">
        <v>314</v>
      </c>
      <c r="G254" s="27" t="s">
        <v>308</v>
      </c>
      <c r="H254" s="5">
        <f t="shared" si="18"/>
        <v>-4000</v>
      </c>
      <c r="I254" s="22">
        <f t="shared" si="15"/>
        <v>4</v>
      </c>
      <c r="K254" t="s">
        <v>235</v>
      </c>
      <c r="L254">
        <v>6</v>
      </c>
      <c r="M254" s="2">
        <v>500</v>
      </c>
    </row>
    <row r="255" spans="2:13" ht="12.75">
      <c r="B255" s="7">
        <v>2000</v>
      </c>
      <c r="C255" s="1" t="s">
        <v>34</v>
      </c>
      <c r="D255" s="12" t="s">
        <v>13</v>
      </c>
      <c r="E255" s="1" t="s">
        <v>243</v>
      </c>
      <c r="F255" s="27" t="s">
        <v>314</v>
      </c>
      <c r="G255" s="27" t="s">
        <v>310</v>
      </c>
      <c r="H255" s="5">
        <f t="shared" si="18"/>
        <v>-6000</v>
      </c>
      <c r="I255" s="22">
        <f t="shared" si="15"/>
        <v>4</v>
      </c>
      <c r="K255" t="s">
        <v>235</v>
      </c>
      <c r="L255">
        <v>6</v>
      </c>
      <c r="M255" s="35">
        <v>500</v>
      </c>
    </row>
    <row r="256" spans="2:13" ht="12.75">
      <c r="B256" s="7">
        <v>2000</v>
      </c>
      <c r="C256" s="1" t="s">
        <v>34</v>
      </c>
      <c r="D256" s="12" t="s">
        <v>13</v>
      </c>
      <c r="E256" s="1" t="s">
        <v>243</v>
      </c>
      <c r="F256" s="27" t="s">
        <v>314</v>
      </c>
      <c r="G256" s="27" t="s">
        <v>318</v>
      </c>
      <c r="H256" s="5">
        <f t="shared" si="18"/>
        <v>-8000</v>
      </c>
      <c r="I256" s="22">
        <f t="shared" si="15"/>
        <v>4</v>
      </c>
      <c r="K256" t="s">
        <v>235</v>
      </c>
      <c r="L256">
        <v>6</v>
      </c>
      <c r="M256" s="35">
        <v>500</v>
      </c>
    </row>
    <row r="257" spans="1:13" s="106" customFormat="1" ht="12.75">
      <c r="A257" s="101"/>
      <c r="B257" s="172">
        <f>SUM(B253:B256)</f>
        <v>8000</v>
      </c>
      <c r="C257" s="101" t="s">
        <v>34</v>
      </c>
      <c r="D257" s="101"/>
      <c r="E257" s="101"/>
      <c r="F257" s="104"/>
      <c r="G257" s="104"/>
      <c r="H257" s="102">
        <v>0</v>
      </c>
      <c r="I257" s="105">
        <f t="shared" si="15"/>
        <v>16</v>
      </c>
      <c r="M257" s="107">
        <v>500</v>
      </c>
    </row>
    <row r="258" spans="2:13" ht="12.75">
      <c r="B258" s="7"/>
      <c r="D258" s="12"/>
      <c r="H258" s="5">
        <f>H257-B258</f>
        <v>0</v>
      </c>
      <c r="I258" s="22">
        <f t="shared" si="15"/>
        <v>0</v>
      </c>
      <c r="M258" s="2">
        <v>500</v>
      </c>
    </row>
    <row r="259" spans="2:13" ht="12.75">
      <c r="B259" s="7"/>
      <c r="D259" s="12"/>
      <c r="H259" s="5">
        <f>H258-B259</f>
        <v>0</v>
      </c>
      <c r="I259" s="22">
        <f t="shared" si="15"/>
        <v>0</v>
      </c>
      <c r="M259" s="2">
        <v>500</v>
      </c>
    </row>
    <row r="260" spans="2:13" ht="12.75">
      <c r="B260" s="7">
        <v>1000</v>
      </c>
      <c r="C260" s="1" t="s">
        <v>276</v>
      </c>
      <c r="D260" s="12" t="s">
        <v>13</v>
      </c>
      <c r="E260" s="1" t="s">
        <v>258</v>
      </c>
      <c r="F260" s="27" t="s">
        <v>314</v>
      </c>
      <c r="G260" s="27" t="s">
        <v>297</v>
      </c>
      <c r="H260" s="5">
        <f>H259-B260</f>
        <v>-1000</v>
      </c>
      <c r="I260" s="22">
        <f t="shared" si="15"/>
        <v>2</v>
      </c>
      <c r="K260" t="s">
        <v>235</v>
      </c>
      <c r="L260">
        <v>6</v>
      </c>
      <c r="M260" s="2">
        <v>500</v>
      </c>
    </row>
    <row r="261" spans="2:13" ht="12.75">
      <c r="B261" s="7">
        <v>1500</v>
      </c>
      <c r="C261" s="1" t="s">
        <v>276</v>
      </c>
      <c r="D261" s="12" t="s">
        <v>13</v>
      </c>
      <c r="E261" s="1" t="s">
        <v>258</v>
      </c>
      <c r="F261" s="27" t="s">
        <v>314</v>
      </c>
      <c r="G261" s="27" t="s">
        <v>308</v>
      </c>
      <c r="H261" s="5">
        <f>H260-B261</f>
        <v>-2500</v>
      </c>
      <c r="I261" s="22">
        <f t="shared" si="15"/>
        <v>3</v>
      </c>
      <c r="K261" t="s">
        <v>235</v>
      </c>
      <c r="L261">
        <v>6</v>
      </c>
      <c r="M261" s="2">
        <v>500</v>
      </c>
    </row>
    <row r="262" spans="1:13" s="106" customFormat="1" ht="12.75">
      <c r="A262" s="101"/>
      <c r="B262" s="172">
        <f>SUM(B260:B261)</f>
        <v>2500</v>
      </c>
      <c r="C262" s="101"/>
      <c r="D262" s="101"/>
      <c r="E262" s="101" t="s">
        <v>258</v>
      </c>
      <c r="F262" s="104"/>
      <c r="G262" s="104"/>
      <c r="H262" s="102">
        <v>0</v>
      </c>
      <c r="I262" s="105">
        <f t="shared" si="15"/>
        <v>5</v>
      </c>
      <c r="M262" s="107">
        <v>500</v>
      </c>
    </row>
    <row r="263" spans="2:13" ht="12.75">
      <c r="B263" s="7"/>
      <c r="D263" s="12"/>
      <c r="H263" s="5">
        <f>H262-B263</f>
        <v>0</v>
      </c>
      <c r="I263" s="22">
        <f t="shared" si="15"/>
        <v>0</v>
      </c>
      <c r="M263" s="2">
        <v>500</v>
      </c>
    </row>
    <row r="264" spans="2:13" ht="12.75">
      <c r="B264" s="7"/>
      <c r="H264" s="5">
        <f>H263-B264</f>
        <v>0</v>
      </c>
      <c r="I264" s="22">
        <f t="shared" si="15"/>
        <v>0</v>
      </c>
      <c r="M264" s="2">
        <v>500</v>
      </c>
    </row>
    <row r="265" spans="2:13" ht="12.75">
      <c r="B265" s="7"/>
      <c r="H265" s="5">
        <f>H264-B265</f>
        <v>0</v>
      </c>
      <c r="I265" s="22">
        <f t="shared" si="15"/>
        <v>0</v>
      </c>
      <c r="M265" s="2">
        <v>500</v>
      </c>
    </row>
    <row r="266" spans="2:13" ht="12.75">
      <c r="B266" s="7"/>
      <c r="H266" s="5">
        <f>H265-B266</f>
        <v>0</v>
      </c>
      <c r="I266" s="22">
        <f t="shared" si="15"/>
        <v>0</v>
      </c>
      <c r="M266" s="2">
        <v>500</v>
      </c>
    </row>
    <row r="267" spans="1:13" s="113" customFormat="1" ht="12.75">
      <c r="A267" s="108"/>
      <c r="B267" s="170">
        <f>+B275+B285+B293+B299+B306+B313</f>
        <v>84800</v>
      </c>
      <c r="C267" s="108" t="s">
        <v>53</v>
      </c>
      <c r="D267" s="108" t="s">
        <v>54</v>
      </c>
      <c r="E267" s="108" t="s">
        <v>41</v>
      </c>
      <c r="F267" s="111" t="s">
        <v>55</v>
      </c>
      <c r="G267" s="111" t="s">
        <v>39</v>
      </c>
      <c r="H267" s="109"/>
      <c r="I267" s="112">
        <f t="shared" si="15"/>
        <v>169.6</v>
      </c>
      <c r="M267" s="114">
        <v>500</v>
      </c>
    </row>
    <row r="268" spans="2:13" ht="12.75">
      <c r="B268" s="7"/>
      <c r="H268" s="5">
        <f aca="true" t="shared" si="19" ref="H268:H274">H267-B268</f>
        <v>0</v>
      </c>
      <c r="I268" s="22">
        <f t="shared" si="15"/>
        <v>0</v>
      </c>
      <c r="M268" s="2">
        <v>500</v>
      </c>
    </row>
    <row r="269" spans="2:13" ht="12.75">
      <c r="B269" s="7">
        <v>2500</v>
      </c>
      <c r="C269" s="1" t="s">
        <v>29</v>
      </c>
      <c r="D269" s="1" t="s">
        <v>13</v>
      </c>
      <c r="E269" s="1" t="s">
        <v>259</v>
      </c>
      <c r="F269" s="66" t="s">
        <v>324</v>
      </c>
      <c r="G269" s="27" t="s">
        <v>281</v>
      </c>
      <c r="H269" s="5">
        <f t="shared" si="19"/>
        <v>-2500</v>
      </c>
      <c r="I269" s="22">
        <f t="shared" si="15"/>
        <v>5</v>
      </c>
      <c r="K269" t="s">
        <v>29</v>
      </c>
      <c r="L269">
        <v>7</v>
      </c>
      <c r="M269" s="2">
        <v>500</v>
      </c>
    </row>
    <row r="270" spans="2:13" ht="12.75">
      <c r="B270" s="7">
        <v>2500</v>
      </c>
      <c r="C270" s="1" t="s">
        <v>29</v>
      </c>
      <c r="D270" s="1" t="s">
        <v>13</v>
      </c>
      <c r="E270" s="1" t="s">
        <v>259</v>
      </c>
      <c r="F270" s="66" t="s">
        <v>325</v>
      </c>
      <c r="G270" s="27" t="s">
        <v>297</v>
      </c>
      <c r="H270" s="5">
        <f t="shared" si="19"/>
        <v>-5000</v>
      </c>
      <c r="I270" s="22">
        <f t="shared" si="15"/>
        <v>5</v>
      </c>
      <c r="K270" t="s">
        <v>29</v>
      </c>
      <c r="L270">
        <v>7</v>
      </c>
      <c r="M270" s="2">
        <v>500</v>
      </c>
    </row>
    <row r="271" spans="2:13" ht="12.75">
      <c r="B271" s="7">
        <v>2500</v>
      </c>
      <c r="C271" s="1" t="s">
        <v>29</v>
      </c>
      <c r="D271" s="1" t="s">
        <v>13</v>
      </c>
      <c r="E271" s="1" t="s">
        <v>259</v>
      </c>
      <c r="F271" s="66" t="s">
        <v>326</v>
      </c>
      <c r="G271" s="27" t="s">
        <v>308</v>
      </c>
      <c r="H271" s="5">
        <f t="shared" si="19"/>
        <v>-7500</v>
      </c>
      <c r="I271" s="22">
        <f t="shared" si="15"/>
        <v>5</v>
      </c>
      <c r="K271" t="s">
        <v>29</v>
      </c>
      <c r="L271">
        <v>7</v>
      </c>
      <c r="M271" s="2">
        <v>500</v>
      </c>
    </row>
    <row r="272" spans="2:13" ht="12.75">
      <c r="B272" s="7">
        <v>2000</v>
      </c>
      <c r="C272" s="1" t="s">
        <v>29</v>
      </c>
      <c r="D272" s="1" t="s">
        <v>13</v>
      </c>
      <c r="E272" s="1" t="s">
        <v>233</v>
      </c>
      <c r="F272" s="65" t="s">
        <v>327</v>
      </c>
      <c r="G272" s="27" t="s">
        <v>310</v>
      </c>
      <c r="H272" s="5">
        <f t="shared" si="19"/>
        <v>-9500</v>
      </c>
      <c r="I272" s="22">
        <f t="shared" si="15"/>
        <v>4</v>
      </c>
      <c r="K272" t="s">
        <v>29</v>
      </c>
      <c r="L272">
        <v>7</v>
      </c>
      <c r="M272" s="2">
        <v>500</v>
      </c>
    </row>
    <row r="273" spans="2:13" ht="12.75">
      <c r="B273" s="7">
        <v>2500</v>
      </c>
      <c r="C273" s="1" t="s">
        <v>29</v>
      </c>
      <c r="D273" s="1" t="s">
        <v>13</v>
      </c>
      <c r="E273" s="1" t="s">
        <v>259</v>
      </c>
      <c r="F273" s="66" t="s">
        <v>328</v>
      </c>
      <c r="G273" s="27" t="s">
        <v>310</v>
      </c>
      <c r="H273" s="5">
        <f t="shared" si="19"/>
        <v>-12000</v>
      </c>
      <c r="I273" s="22">
        <f t="shared" si="15"/>
        <v>5</v>
      </c>
      <c r="K273" t="s">
        <v>29</v>
      </c>
      <c r="L273">
        <v>7</v>
      </c>
      <c r="M273" s="2">
        <v>500</v>
      </c>
    </row>
    <row r="274" spans="2:13" ht="12.75">
      <c r="B274" s="7">
        <v>2500</v>
      </c>
      <c r="C274" s="1" t="s">
        <v>29</v>
      </c>
      <c r="D274" s="1" t="s">
        <v>13</v>
      </c>
      <c r="E274" s="1" t="s">
        <v>259</v>
      </c>
      <c r="F274" s="66" t="s">
        <v>329</v>
      </c>
      <c r="G274" s="27" t="s">
        <v>318</v>
      </c>
      <c r="H274" s="5">
        <f t="shared" si="19"/>
        <v>-14500</v>
      </c>
      <c r="I274" s="22">
        <f t="shared" si="15"/>
        <v>5</v>
      </c>
      <c r="K274" t="s">
        <v>29</v>
      </c>
      <c r="L274">
        <v>7</v>
      </c>
      <c r="M274" s="2">
        <v>500</v>
      </c>
    </row>
    <row r="275" spans="1:13" s="84" customFormat="1" ht="12.75">
      <c r="A275" s="11"/>
      <c r="B275" s="181">
        <f>SUM(B269:B274)</f>
        <v>14500</v>
      </c>
      <c r="C275" s="11" t="s">
        <v>29</v>
      </c>
      <c r="D275" s="11"/>
      <c r="E275" s="11"/>
      <c r="F275" s="18"/>
      <c r="G275" s="18"/>
      <c r="H275" s="82">
        <v>0</v>
      </c>
      <c r="I275" s="83">
        <f t="shared" si="15"/>
        <v>29</v>
      </c>
      <c r="M275" s="85">
        <v>500</v>
      </c>
    </row>
    <row r="276" spans="2:13" ht="12.75">
      <c r="B276" s="7"/>
      <c r="H276" s="5">
        <f aca="true" t="shared" si="20" ref="H276:H284">H275-B276</f>
        <v>0</v>
      </c>
      <c r="I276" s="22">
        <f t="shared" si="15"/>
        <v>0</v>
      </c>
      <c r="M276" s="2">
        <v>500</v>
      </c>
    </row>
    <row r="277" spans="2:13" ht="12.75">
      <c r="B277" s="7"/>
      <c r="H277" s="5">
        <f t="shared" si="20"/>
        <v>0</v>
      </c>
      <c r="I277" s="22">
        <f t="shared" si="15"/>
        <v>0</v>
      </c>
      <c r="M277" s="2">
        <v>500</v>
      </c>
    </row>
    <row r="278" spans="2:13" ht="12.75">
      <c r="B278" s="7">
        <v>2000</v>
      </c>
      <c r="C278" s="1" t="s">
        <v>282</v>
      </c>
      <c r="D278" s="1" t="s">
        <v>13</v>
      </c>
      <c r="E278" s="1" t="s">
        <v>243</v>
      </c>
      <c r="F278" s="98" t="s">
        <v>330</v>
      </c>
      <c r="G278" s="27" t="s">
        <v>297</v>
      </c>
      <c r="H278" s="5">
        <f t="shared" si="20"/>
        <v>-2000</v>
      </c>
      <c r="I278" s="22">
        <f aca="true" t="shared" si="21" ref="I278:I341">+B278/M278</f>
        <v>4</v>
      </c>
      <c r="K278" t="s">
        <v>259</v>
      </c>
      <c r="L278">
        <v>7</v>
      </c>
      <c r="M278" s="2">
        <v>500</v>
      </c>
    </row>
    <row r="279" spans="2:13" ht="12.75">
      <c r="B279" s="7">
        <v>2000</v>
      </c>
      <c r="C279" s="1" t="s">
        <v>331</v>
      </c>
      <c r="D279" s="1" t="s">
        <v>13</v>
      </c>
      <c r="E279" s="1" t="s">
        <v>243</v>
      </c>
      <c r="F279" s="98" t="s">
        <v>332</v>
      </c>
      <c r="G279" s="27" t="s">
        <v>308</v>
      </c>
      <c r="H279" s="5">
        <f t="shared" si="20"/>
        <v>-4000</v>
      </c>
      <c r="I279" s="22">
        <f t="shared" si="21"/>
        <v>4</v>
      </c>
      <c r="K279" t="s">
        <v>259</v>
      </c>
      <c r="L279">
        <v>7</v>
      </c>
      <c r="M279" s="2">
        <v>500</v>
      </c>
    </row>
    <row r="280" spans="2:13" ht="12.75">
      <c r="B280" s="7">
        <v>10000</v>
      </c>
      <c r="C280" s="1" t="s">
        <v>333</v>
      </c>
      <c r="D280" s="1" t="s">
        <v>13</v>
      </c>
      <c r="E280" s="1" t="s">
        <v>243</v>
      </c>
      <c r="F280" s="98" t="s">
        <v>332</v>
      </c>
      <c r="G280" s="27" t="s">
        <v>308</v>
      </c>
      <c r="H280" s="5">
        <f t="shared" si="20"/>
        <v>-14000</v>
      </c>
      <c r="I280" s="22">
        <f t="shared" si="21"/>
        <v>20</v>
      </c>
      <c r="K280" t="s">
        <v>259</v>
      </c>
      <c r="L280">
        <v>7</v>
      </c>
      <c r="M280" s="2">
        <v>500</v>
      </c>
    </row>
    <row r="281" spans="2:13" ht="12.75">
      <c r="B281" s="7">
        <v>10000</v>
      </c>
      <c r="C281" s="1" t="s">
        <v>334</v>
      </c>
      <c r="D281" s="1" t="s">
        <v>13</v>
      </c>
      <c r="E281" s="1" t="s">
        <v>243</v>
      </c>
      <c r="F281" s="98" t="s">
        <v>332</v>
      </c>
      <c r="G281" s="27" t="s">
        <v>308</v>
      </c>
      <c r="H281" s="5">
        <f t="shared" si="20"/>
        <v>-24000</v>
      </c>
      <c r="I281" s="22">
        <f t="shared" si="21"/>
        <v>20</v>
      </c>
      <c r="K281" t="s">
        <v>259</v>
      </c>
      <c r="L281">
        <v>7</v>
      </c>
      <c r="M281" s="2">
        <v>500</v>
      </c>
    </row>
    <row r="282" spans="2:13" ht="12.75">
      <c r="B282" s="7">
        <v>2000</v>
      </c>
      <c r="C282" s="1" t="s">
        <v>335</v>
      </c>
      <c r="D282" s="1" t="s">
        <v>13</v>
      </c>
      <c r="E282" s="1" t="s">
        <v>243</v>
      </c>
      <c r="F282" s="98" t="s">
        <v>332</v>
      </c>
      <c r="G282" s="27" t="s">
        <v>308</v>
      </c>
      <c r="H282" s="5">
        <f t="shared" si="20"/>
        <v>-26000</v>
      </c>
      <c r="I282" s="22">
        <f t="shared" si="21"/>
        <v>4</v>
      </c>
      <c r="K282" t="s">
        <v>259</v>
      </c>
      <c r="L282">
        <v>7</v>
      </c>
      <c r="M282" s="2">
        <v>500</v>
      </c>
    </row>
    <row r="283" spans="2:13" ht="12.75">
      <c r="B283" s="7">
        <v>3000</v>
      </c>
      <c r="C283" s="1" t="s">
        <v>336</v>
      </c>
      <c r="D283" s="1" t="s">
        <v>13</v>
      </c>
      <c r="E283" s="1" t="s">
        <v>243</v>
      </c>
      <c r="F283" s="98" t="s">
        <v>332</v>
      </c>
      <c r="G283" s="27" t="s">
        <v>310</v>
      </c>
      <c r="H283" s="5">
        <f t="shared" si="20"/>
        <v>-29000</v>
      </c>
      <c r="I283" s="22">
        <f t="shared" si="21"/>
        <v>6</v>
      </c>
      <c r="K283" t="s">
        <v>259</v>
      </c>
      <c r="L283">
        <v>7</v>
      </c>
      <c r="M283" s="2">
        <v>500</v>
      </c>
    </row>
    <row r="284" spans="1:13" ht="12.75">
      <c r="A284" s="12"/>
      <c r="B284" s="7">
        <v>3000</v>
      </c>
      <c r="C284" s="1" t="s">
        <v>337</v>
      </c>
      <c r="D284" s="1" t="s">
        <v>13</v>
      </c>
      <c r="E284" s="1" t="s">
        <v>243</v>
      </c>
      <c r="F284" s="98" t="s">
        <v>332</v>
      </c>
      <c r="G284" s="27" t="s">
        <v>310</v>
      </c>
      <c r="H284" s="5">
        <f t="shared" si="20"/>
        <v>-32000</v>
      </c>
      <c r="I284" s="22">
        <f t="shared" si="21"/>
        <v>6</v>
      </c>
      <c r="K284" t="s">
        <v>259</v>
      </c>
      <c r="L284">
        <v>7</v>
      </c>
      <c r="M284" s="2">
        <v>500</v>
      </c>
    </row>
    <row r="285" spans="1:13" s="106" customFormat="1" ht="12.75">
      <c r="A285" s="101"/>
      <c r="B285" s="172">
        <f>SUM(B278:B284)</f>
        <v>32000</v>
      </c>
      <c r="C285" s="101" t="s">
        <v>135</v>
      </c>
      <c r="D285" s="101"/>
      <c r="E285" s="101"/>
      <c r="F285" s="104"/>
      <c r="G285" s="104"/>
      <c r="H285" s="102">
        <v>0</v>
      </c>
      <c r="I285" s="105">
        <f t="shared" si="21"/>
        <v>64</v>
      </c>
      <c r="M285" s="107">
        <v>500</v>
      </c>
    </row>
    <row r="286" spans="1:13" ht="12.75">
      <c r="A286" s="12"/>
      <c r="B286" s="7"/>
      <c r="H286" s="5">
        <f aca="true" t="shared" si="22" ref="H286:H292">H285-B286</f>
        <v>0</v>
      </c>
      <c r="I286" s="22">
        <f t="shared" si="21"/>
        <v>0</v>
      </c>
      <c r="M286" s="2">
        <v>500</v>
      </c>
    </row>
    <row r="287" spans="2:13" ht="12.75">
      <c r="B287" s="7"/>
      <c r="H287" s="5">
        <f t="shared" si="22"/>
        <v>0</v>
      </c>
      <c r="I287" s="22">
        <f t="shared" si="21"/>
        <v>0</v>
      </c>
      <c r="M287" s="2">
        <v>500</v>
      </c>
    </row>
    <row r="288" spans="2:13" ht="12.75">
      <c r="B288" s="7">
        <v>1400</v>
      </c>
      <c r="C288" s="1" t="s">
        <v>229</v>
      </c>
      <c r="D288" s="1" t="s">
        <v>13</v>
      </c>
      <c r="E288" s="1" t="s">
        <v>49</v>
      </c>
      <c r="F288" s="98" t="s">
        <v>332</v>
      </c>
      <c r="G288" s="27" t="s">
        <v>281</v>
      </c>
      <c r="H288" s="5">
        <f t="shared" si="22"/>
        <v>-1400</v>
      </c>
      <c r="I288" s="22">
        <f t="shared" si="21"/>
        <v>2.8</v>
      </c>
      <c r="K288" t="s">
        <v>259</v>
      </c>
      <c r="L288">
        <v>7</v>
      </c>
      <c r="M288" s="2">
        <v>500</v>
      </c>
    </row>
    <row r="289" spans="2:13" ht="12.75">
      <c r="B289" s="7">
        <v>1000</v>
      </c>
      <c r="C289" s="1" t="s">
        <v>229</v>
      </c>
      <c r="D289" s="1" t="s">
        <v>13</v>
      </c>
      <c r="E289" s="1" t="s">
        <v>49</v>
      </c>
      <c r="F289" s="98" t="s">
        <v>332</v>
      </c>
      <c r="G289" s="27" t="s">
        <v>297</v>
      </c>
      <c r="H289" s="5">
        <f t="shared" si="22"/>
        <v>-2400</v>
      </c>
      <c r="I289" s="22">
        <f t="shared" si="21"/>
        <v>2</v>
      </c>
      <c r="K289" t="s">
        <v>259</v>
      </c>
      <c r="L289">
        <v>7</v>
      </c>
      <c r="M289" s="2">
        <v>500</v>
      </c>
    </row>
    <row r="290" spans="2:13" ht="12.75">
      <c r="B290" s="7">
        <v>1400</v>
      </c>
      <c r="C290" s="1" t="s">
        <v>229</v>
      </c>
      <c r="D290" s="1" t="s">
        <v>13</v>
      </c>
      <c r="E290" s="1" t="s">
        <v>49</v>
      </c>
      <c r="F290" s="98" t="s">
        <v>332</v>
      </c>
      <c r="G290" s="27" t="s">
        <v>308</v>
      </c>
      <c r="H290" s="5">
        <f t="shared" si="22"/>
        <v>-3800</v>
      </c>
      <c r="I290" s="22">
        <f t="shared" si="21"/>
        <v>2.8</v>
      </c>
      <c r="K290" t="s">
        <v>259</v>
      </c>
      <c r="L290">
        <v>7</v>
      </c>
      <c r="M290" s="2">
        <v>500</v>
      </c>
    </row>
    <row r="291" spans="2:13" ht="12.75">
      <c r="B291" s="7">
        <v>1000</v>
      </c>
      <c r="C291" s="1" t="s">
        <v>229</v>
      </c>
      <c r="D291" s="1" t="s">
        <v>13</v>
      </c>
      <c r="E291" s="1" t="s">
        <v>49</v>
      </c>
      <c r="F291" s="98" t="s">
        <v>332</v>
      </c>
      <c r="G291" s="27" t="s">
        <v>310</v>
      </c>
      <c r="H291" s="5">
        <f t="shared" si="22"/>
        <v>-4800</v>
      </c>
      <c r="I291" s="22">
        <f t="shared" si="21"/>
        <v>2</v>
      </c>
      <c r="K291" t="s">
        <v>259</v>
      </c>
      <c r="L291">
        <v>7</v>
      </c>
      <c r="M291" s="2">
        <v>500</v>
      </c>
    </row>
    <row r="292" spans="2:13" ht="12.75">
      <c r="B292" s="7">
        <v>1500</v>
      </c>
      <c r="C292" s="1" t="s">
        <v>229</v>
      </c>
      <c r="D292" s="1" t="s">
        <v>13</v>
      </c>
      <c r="E292" s="1" t="s">
        <v>49</v>
      </c>
      <c r="F292" s="98" t="s">
        <v>332</v>
      </c>
      <c r="G292" s="27" t="s">
        <v>318</v>
      </c>
      <c r="H292" s="5">
        <f t="shared" si="22"/>
        <v>-6300</v>
      </c>
      <c r="I292" s="22">
        <f t="shared" si="21"/>
        <v>3</v>
      </c>
      <c r="K292" t="s">
        <v>259</v>
      </c>
      <c r="L292">
        <v>7</v>
      </c>
      <c r="M292" s="2">
        <v>500</v>
      </c>
    </row>
    <row r="293" spans="1:13" s="106" customFormat="1" ht="12.75">
      <c r="A293" s="101"/>
      <c r="B293" s="172">
        <f>SUM(B288:B292)</f>
        <v>6300</v>
      </c>
      <c r="C293" s="101"/>
      <c r="D293" s="101"/>
      <c r="E293" s="101" t="s">
        <v>49</v>
      </c>
      <c r="F293" s="104"/>
      <c r="G293" s="104"/>
      <c r="H293" s="102">
        <v>0</v>
      </c>
      <c r="I293" s="105">
        <f t="shared" si="21"/>
        <v>12.6</v>
      </c>
      <c r="M293" s="107">
        <v>500</v>
      </c>
    </row>
    <row r="294" spans="2:13" ht="12.75">
      <c r="B294" s="7"/>
      <c r="H294" s="5">
        <f>H293-B294</f>
        <v>0</v>
      </c>
      <c r="I294" s="22">
        <f t="shared" si="21"/>
        <v>0</v>
      </c>
      <c r="M294" s="2">
        <v>500</v>
      </c>
    </row>
    <row r="295" spans="2:13" ht="12.75">
      <c r="B295" s="7"/>
      <c r="H295" s="5">
        <f>H294-B295</f>
        <v>0</v>
      </c>
      <c r="I295" s="22">
        <f t="shared" si="21"/>
        <v>0</v>
      </c>
      <c r="M295" s="2">
        <v>500</v>
      </c>
    </row>
    <row r="296" spans="1:13" ht="12.75">
      <c r="A296" s="12"/>
      <c r="B296" s="7">
        <v>7000</v>
      </c>
      <c r="C296" s="1" t="s">
        <v>33</v>
      </c>
      <c r="D296" s="1" t="s">
        <v>13</v>
      </c>
      <c r="E296" s="1" t="s">
        <v>243</v>
      </c>
      <c r="F296" s="98" t="s">
        <v>338</v>
      </c>
      <c r="G296" s="27" t="s">
        <v>297</v>
      </c>
      <c r="H296" s="5">
        <f>H295-B296</f>
        <v>-7000</v>
      </c>
      <c r="I296" s="22">
        <f t="shared" si="21"/>
        <v>14</v>
      </c>
      <c r="K296" t="s">
        <v>259</v>
      </c>
      <c r="L296">
        <v>7</v>
      </c>
      <c r="M296" s="2">
        <v>500</v>
      </c>
    </row>
    <row r="297" spans="2:13" ht="12.75">
      <c r="B297" s="7">
        <v>7000</v>
      </c>
      <c r="C297" s="1" t="s">
        <v>33</v>
      </c>
      <c r="D297" s="1" t="s">
        <v>13</v>
      </c>
      <c r="E297" s="1" t="s">
        <v>243</v>
      </c>
      <c r="F297" s="98" t="s">
        <v>338</v>
      </c>
      <c r="G297" s="27" t="s">
        <v>308</v>
      </c>
      <c r="H297" s="5">
        <f>H296-B297</f>
        <v>-14000</v>
      </c>
      <c r="I297" s="22">
        <f t="shared" si="21"/>
        <v>14</v>
      </c>
      <c r="K297" t="s">
        <v>259</v>
      </c>
      <c r="L297">
        <v>7</v>
      </c>
      <c r="M297" s="2">
        <v>500</v>
      </c>
    </row>
    <row r="298" spans="2:13" ht="12.75">
      <c r="B298" s="7">
        <v>7000</v>
      </c>
      <c r="C298" s="1" t="s">
        <v>33</v>
      </c>
      <c r="D298" s="1" t="s">
        <v>13</v>
      </c>
      <c r="E298" s="1" t="s">
        <v>243</v>
      </c>
      <c r="F298" s="98" t="s">
        <v>338</v>
      </c>
      <c r="G298" s="27" t="s">
        <v>310</v>
      </c>
      <c r="H298" s="5">
        <f>H297-B298</f>
        <v>-21000</v>
      </c>
      <c r="I298" s="22">
        <f t="shared" si="21"/>
        <v>14</v>
      </c>
      <c r="K298" t="s">
        <v>259</v>
      </c>
      <c r="L298">
        <v>7</v>
      </c>
      <c r="M298" s="2">
        <v>500</v>
      </c>
    </row>
    <row r="299" spans="1:13" s="106" customFormat="1" ht="12.75">
      <c r="A299" s="101"/>
      <c r="B299" s="172">
        <f>SUM(B296:B298)</f>
        <v>21000</v>
      </c>
      <c r="C299" s="101" t="s">
        <v>33</v>
      </c>
      <c r="D299" s="101"/>
      <c r="E299" s="101"/>
      <c r="F299" s="104"/>
      <c r="G299" s="104"/>
      <c r="H299" s="102">
        <v>0</v>
      </c>
      <c r="I299" s="105">
        <f t="shared" si="21"/>
        <v>42</v>
      </c>
      <c r="M299" s="107">
        <v>500</v>
      </c>
    </row>
    <row r="300" spans="2:13" ht="12.75">
      <c r="B300" s="7"/>
      <c r="H300" s="5">
        <f aca="true" t="shared" si="23" ref="H300:H305">H299-B300</f>
        <v>0</v>
      </c>
      <c r="I300" s="22">
        <f t="shared" si="21"/>
        <v>0</v>
      </c>
      <c r="M300" s="2">
        <v>500</v>
      </c>
    </row>
    <row r="301" spans="2:13" ht="12.75">
      <c r="B301" s="7"/>
      <c r="H301" s="5">
        <f t="shared" si="23"/>
        <v>0</v>
      </c>
      <c r="I301" s="22">
        <f t="shared" si="21"/>
        <v>0</v>
      </c>
      <c r="M301" s="2">
        <v>500</v>
      </c>
    </row>
    <row r="302" spans="2:13" ht="12.75">
      <c r="B302" s="7">
        <v>2000</v>
      </c>
      <c r="C302" s="1" t="s">
        <v>34</v>
      </c>
      <c r="D302" s="1" t="s">
        <v>13</v>
      </c>
      <c r="E302" s="1" t="s">
        <v>243</v>
      </c>
      <c r="F302" s="98" t="s">
        <v>332</v>
      </c>
      <c r="G302" s="27" t="s">
        <v>297</v>
      </c>
      <c r="H302" s="5">
        <f t="shared" si="23"/>
        <v>-2000</v>
      </c>
      <c r="I302" s="22">
        <f t="shared" si="21"/>
        <v>4</v>
      </c>
      <c r="K302" t="s">
        <v>259</v>
      </c>
      <c r="L302">
        <v>7</v>
      </c>
      <c r="M302" s="2">
        <v>500</v>
      </c>
    </row>
    <row r="303" spans="2:13" ht="12.75">
      <c r="B303" s="7">
        <v>2000</v>
      </c>
      <c r="C303" s="1" t="s">
        <v>34</v>
      </c>
      <c r="D303" s="1" t="s">
        <v>13</v>
      </c>
      <c r="E303" s="1" t="s">
        <v>243</v>
      </c>
      <c r="F303" s="98" t="s">
        <v>332</v>
      </c>
      <c r="G303" s="27" t="s">
        <v>308</v>
      </c>
      <c r="H303" s="5">
        <f t="shared" si="23"/>
        <v>-4000</v>
      </c>
      <c r="I303" s="22">
        <f t="shared" si="21"/>
        <v>4</v>
      </c>
      <c r="K303" t="s">
        <v>259</v>
      </c>
      <c r="L303">
        <v>7</v>
      </c>
      <c r="M303" s="2">
        <v>500</v>
      </c>
    </row>
    <row r="304" spans="2:13" ht="12.75">
      <c r="B304" s="7">
        <v>2000</v>
      </c>
      <c r="C304" s="1" t="s">
        <v>34</v>
      </c>
      <c r="D304" s="1" t="s">
        <v>13</v>
      </c>
      <c r="E304" s="1" t="s">
        <v>243</v>
      </c>
      <c r="F304" s="98" t="s">
        <v>332</v>
      </c>
      <c r="G304" s="27" t="s">
        <v>310</v>
      </c>
      <c r="H304" s="5">
        <f t="shared" si="23"/>
        <v>-6000</v>
      </c>
      <c r="I304" s="22">
        <f t="shared" si="21"/>
        <v>4</v>
      </c>
      <c r="K304" t="s">
        <v>259</v>
      </c>
      <c r="L304">
        <v>7</v>
      </c>
      <c r="M304" s="2">
        <v>500</v>
      </c>
    </row>
    <row r="305" spans="2:13" ht="12.75">
      <c r="B305" s="7">
        <v>2000</v>
      </c>
      <c r="C305" s="1" t="s">
        <v>34</v>
      </c>
      <c r="D305" s="1" t="s">
        <v>13</v>
      </c>
      <c r="E305" s="1" t="s">
        <v>243</v>
      </c>
      <c r="F305" s="98" t="s">
        <v>332</v>
      </c>
      <c r="G305" s="27" t="s">
        <v>318</v>
      </c>
      <c r="H305" s="5">
        <f t="shared" si="23"/>
        <v>-8000</v>
      </c>
      <c r="I305" s="22">
        <f t="shared" si="21"/>
        <v>4</v>
      </c>
      <c r="K305" t="s">
        <v>259</v>
      </c>
      <c r="L305">
        <v>7</v>
      </c>
      <c r="M305" s="2">
        <v>500</v>
      </c>
    </row>
    <row r="306" spans="1:13" s="106" customFormat="1" ht="12.75">
      <c r="A306" s="101"/>
      <c r="B306" s="172">
        <f>SUM(B302:B305)</f>
        <v>8000</v>
      </c>
      <c r="C306" s="101" t="s">
        <v>34</v>
      </c>
      <c r="D306" s="101"/>
      <c r="E306" s="101"/>
      <c r="F306" s="104"/>
      <c r="G306" s="104"/>
      <c r="H306" s="102">
        <v>0</v>
      </c>
      <c r="I306" s="105">
        <f t="shared" si="21"/>
        <v>16</v>
      </c>
      <c r="M306" s="107">
        <v>500</v>
      </c>
    </row>
    <row r="307" spans="2:13" ht="12.75">
      <c r="B307" s="7"/>
      <c r="H307" s="5">
        <f aca="true" t="shared" si="24" ref="H307:H312">H306-B307</f>
        <v>0</v>
      </c>
      <c r="I307" s="22">
        <f t="shared" si="21"/>
        <v>0</v>
      </c>
      <c r="M307" s="2">
        <v>500</v>
      </c>
    </row>
    <row r="308" spans="2:13" ht="12.75">
      <c r="B308" s="7"/>
      <c r="H308" s="5">
        <f t="shared" si="24"/>
        <v>0</v>
      </c>
      <c r="I308" s="22">
        <f t="shared" si="21"/>
        <v>0</v>
      </c>
      <c r="M308" s="2">
        <v>500</v>
      </c>
    </row>
    <row r="309" spans="2:13" ht="12.75">
      <c r="B309" s="7">
        <v>500</v>
      </c>
      <c r="C309" s="1" t="s">
        <v>276</v>
      </c>
      <c r="D309" s="1" t="s">
        <v>13</v>
      </c>
      <c r="E309" s="1" t="s">
        <v>258</v>
      </c>
      <c r="F309" s="98" t="s">
        <v>332</v>
      </c>
      <c r="G309" s="27" t="s">
        <v>297</v>
      </c>
      <c r="H309" s="5">
        <f t="shared" si="24"/>
        <v>-500</v>
      </c>
      <c r="I309" s="22">
        <f t="shared" si="21"/>
        <v>1</v>
      </c>
      <c r="K309" t="s">
        <v>259</v>
      </c>
      <c r="L309">
        <v>7</v>
      </c>
      <c r="M309" s="2">
        <v>500</v>
      </c>
    </row>
    <row r="310" spans="1:13" ht="12.75">
      <c r="A310" s="12"/>
      <c r="B310" s="7">
        <v>1000</v>
      </c>
      <c r="C310" s="1" t="s">
        <v>276</v>
      </c>
      <c r="D310" s="1" t="s">
        <v>13</v>
      </c>
      <c r="E310" s="1" t="s">
        <v>258</v>
      </c>
      <c r="F310" s="98" t="s">
        <v>332</v>
      </c>
      <c r="G310" s="27" t="s">
        <v>308</v>
      </c>
      <c r="H310" s="5">
        <f t="shared" si="24"/>
        <v>-1500</v>
      </c>
      <c r="I310" s="22">
        <f t="shared" si="21"/>
        <v>2</v>
      </c>
      <c r="K310" t="s">
        <v>259</v>
      </c>
      <c r="L310">
        <v>7</v>
      </c>
      <c r="M310" s="2">
        <v>500</v>
      </c>
    </row>
    <row r="311" spans="2:13" ht="12.75">
      <c r="B311" s="7">
        <v>500</v>
      </c>
      <c r="C311" s="1" t="s">
        <v>276</v>
      </c>
      <c r="D311" s="1" t="s">
        <v>13</v>
      </c>
      <c r="E311" s="1" t="s">
        <v>258</v>
      </c>
      <c r="F311" s="98" t="s">
        <v>332</v>
      </c>
      <c r="G311" s="27" t="s">
        <v>310</v>
      </c>
      <c r="H311" s="5">
        <f t="shared" si="24"/>
        <v>-2000</v>
      </c>
      <c r="I311" s="22">
        <f t="shared" si="21"/>
        <v>1</v>
      </c>
      <c r="K311" t="s">
        <v>259</v>
      </c>
      <c r="L311">
        <v>7</v>
      </c>
      <c r="M311" s="2">
        <v>500</v>
      </c>
    </row>
    <row r="312" spans="2:13" ht="12.75">
      <c r="B312" s="7">
        <v>1000</v>
      </c>
      <c r="C312" s="1" t="s">
        <v>276</v>
      </c>
      <c r="D312" s="1" t="s">
        <v>13</v>
      </c>
      <c r="E312" s="1" t="s">
        <v>258</v>
      </c>
      <c r="F312" s="98" t="s">
        <v>332</v>
      </c>
      <c r="G312" s="27" t="s">
        <v>318</v>
      </c>
      <c r="H312" s="5">
        <f t="shared" si="24"/>
        <v>-3000</v>
      </c>
      <c r="I312" s="22">
        <f t="shared" si="21"/>
        <v>2</v>
      </c>
      <c r="K312" t="s">
        <v>259</v>
      </c>
      <c r="L312">
        <v>7</v>
      </c>
      <c r="M312" s="2">
        <v>500</v>
      </c>
    </row>
    <row r="313" spans="1:13" s="106" customFormat="1" ht="12.75">
      <c r="A313" s="101"/>
      <c r="B313" s="172">
        <f>SUM(B309:B312)</f>
        <v>3000</v>
      </c>
      <c r="C313" s="101"/>
      <c r="D313" s="101"/>
      <c r="E313" s="101" t="s">
        <v>258</v>
      </c>
      <c r="F313" s="104"/>
      <c r="G313" s="104"/>
      <c r="H313" s="82">
        <v>0</v>
      </c>
      <c r="I313" s="83">
        <f t="shared" si="21"/>
        <v>6</v>
      </c>
      <c r="M313" s="107">
        <v>500</v>
      </c>
    </row>
    <row r="314" spans="2:13" ht="12.75">
      <c r="B314" s="7"/>
      <c r="H314" s="5">
        <f>H313-B314</f>
        <v>0</v>
      </c>
      <c r="I314" s="22">
        <f t="shared" si="21"/>
        <v>0</v>
      </c>
      <c r="M314" s="2">
        <v>500</v>
      </c>
    </row>
    <row r="315" spans="2:13" ht="12.75">
      <c r="B315" s="7"/>
      <c r="H315" s="5">
        <f>H314-B315</f>
        <v>0</v>
      </c>
      <c r="I315" s="22">
        <f t="shared" si="21"/>
        <v>0</v>
      </c>
      <c r="M315" s="2">
        <v>500</v>
      </c>
    </row>
    <row r="316" spans="2:13" ht="12.75">
      <c r="B316" s="7"/>
      <c r="H316" s="5">
        <f>H315-B316</f>
        <v>0</v>
      </c>
      <c r="I316" s="22">
        <f t="shared" si="21"/>
        <v>0</v>
      </c>
      <c r="M316" s="2">
        <v>500</v>
      </c>
    </row>
    <row r="317" spans="2:13" ht="12.75">
      <c r="B317" s="7"/>
      <c r="H317" s="5">
        <f>H316-B317</f>
        <v>0</v>
      </c>
      <c r="I317" s="22">
        <f t="shared" si="21"/>
        <v>0</v>
      </c>
      <c r="M317" s="2">
        <v>500</v>
      </c>
    </row>
    <row r="318" spans="1:13" s="90" customFormat="1" ht="12.75">
      <c r="A318" s="86"/>
      <c r="B318" s="180">
        <f>+B327+B339+B350+B359+B378+B383</f>
        <v>108100</v>
      </c>
      <c r="C318" s="86" t="s">
        <v>56</v>
      </c>
      <c r="D318" s="86" t="s">
        <v>51</v>
      </c>
      <c r="E318" s="86" t="s">
        <v>41</v>
      </c>
      <c r="F318" s="88" t="s">
        <v>42</v>
      </c>
      <c r="G318" s="88" t="s">
        <v>39</v>
      </c>
      <c r="H318" s="82"/>
      <c r="I318" s="83">
        <f t="shared" si="21"/>
        <v>216.2</v>
      </c>
      <c r="M318" s="91">
        <v>500</v>
      </c>
    </row>
    <row r="319" spans="2:13" ht="12.75">
      <c r="B319" s="7"/>
      <c r="H319" s="5">
        <f aca="true" t="shared" si="25" ref="H319:H326">H318-B319</f>
        <v>0</v>
      </c>
      <c r="I319" s="22">
        <f t="shared" si="21"/>
        <v>0</v>
      </c>
      <c r="M319" s="2">
        <v>500</v>
      </c>
    </row>
    <row r="320" spans="2:13" ht="12.75">
      <c r="B320" s="7">
        <v>2500</v>
      </c>
      <c r="C320" s="1" t="s">
        <v>29</v>
      </c>
      <c r="D320" s="1" t="s">
        <v>13</v>
      </c>
      <c r="E320" s="1" t="s">
        <v>220</v>
      </c>
      <c r="F320" s="65" t="s">
        <v>339</v>
      </c>
      <c r="G320" s="27" t="s">
        <v>297</v>
      </c>
      <c r="H320" s="5">
        <f t="shared" si="25"/>
        <v>-2500</v>
      </c>
      <c r="I320" s="22">
        <f t="shared" si="21"/>
        <v>5</v>
      </c>
      <c r="K320" t="s">
        <v>29</v>
      </c>
      <c r="L320">
        <v>8</v>
      </c>
      <c r="M320" s="2">
        <v>500</v>
      </c>
    </row>
    <row r="321" spans="2:13" ht="12.75">
      <c r="B321" s="7">
        <v>2500</v>
      </c>
      <c r="C321" s="1" t="s">
        <v>29</v>
      </c>
      <c r="D321" s="1" t="s">
        <v>13</v>
      </c>
      <c r="E321" s="1" t="s">
        <v>340</v>
      </c>
      <c r="F321" s="65" t="s">
        <v>341</v>
      </c>
      <c r="G321" s="27" t="s">
        <v>297</v>
      </c>
      <c r="H321" s="5">
        <f t="shared" si="25"/>
        <v>-5000</v>
      </c>
      <c r="I321" s="22">
        <f t="shared" si="21"/>
        <v>5</v>
      </c>
      <c r="K321" t="s">
        <v>29</v>
      </c>
      <c r="L321">
        <v>8</v>
      </c>
      <c r="M321" s="2">
        <v>500</v>
      </c>
    </row>
    <row r="322" spans="2:13" ht="12.75">
      <c r="B322" s="7">
        <v>2500</v>
      </c>
      <c r="C322" s="1" t="s">
        <v>29</v>
      </c>
      <c r="D322" s="1" t="s">
        <v>13</v>
      </c>
      <c r="E322" s="1" t="s">
        <v>220</v>
      </c>
      <c r="F322" s="65" t="s">
        <v>342</v>
      </c>
      <c r="G322" s="27" t="s">
        <v>308</v>
      </c>
      <c r="H322" s="5">
        <f t="shared" si="25"/>
        <v>-7500</v>
      </c>
      <c r="I322" s="22">
        <f t="shared" si="21"/>
        <v>5</v>
      </c>
      <c r="K322" t="s">
        <v>29</v>
      </c>
      <c r="L322">
        <v>8</v>
      </c>
      <c r="M322" s="2">
        <v>500</v>
      </c>
    </row>
    <row r="323" spans="2:13" ht="12.75">
      <c r="B323" s="7">
        <v>2500</v>
      </c>
      <c r="C323" s="1" t="s">
        <v>29</v>
      </c>
      <c r="D323" s="1" t="s">
        <v>13</v>
      </c>
      <c r="E323" s="1" t="s">
        <v>340</v>
      </c>
      <c r="F323" s="65" t="s">
        <v>343</v>
      </c>
      <c r="G323" s="27" t="s">
        <v>308</v>
      </c>
      <c r="H323" s="5">
        <f t="shared" si="25"/>
        <v>-10000</v>
      </c>
      <c r="I323" s="22">
        <f t="shared" si="21"/>
        <v>5</v>
      </c>
      <c r="K323" t="s">
        <v>29</v>
      </c>
      <c r="L323">
        <v>8</v>
      </c>
      <c r="M323" s="2">
        <v>500</v>
      </c>
    </row>
    <row r="324" spans="2:13" ht="12.75">
      <c r="B324" s="7">
        <v>2500</v>
      </c>
      <c r="C324" s="1" t="s">
        <v>29</v>
      </c>
      <c r="D324" s="1" t="s">
        <v>13</v>
      </c>
      <c r="E324" s="1" t="s">
        <v>220</v>
      </c>
      <c r="F324" s="65" t="s">
        <v>344</v>
      </c>
      <c r="G324" s="27" t="s">
        <v>310</v>
      </c>
      <c r="H324" s="5">
        <f t="shared" si="25"/>
        <v>-12500</v>
      </c>
      <c r="I324" s="22">
        <f t="shared" si="21"/>
        <v>5</v>
      </c>
      <c r="K324" t="s">
        <v>29</v>
      </c>
      <c r="L324">
        <v>8</v>
      </c>
      <c r="M324" s="2">
        <v>500</v>
      </c>
    </row>
    <row r="325" spans="2:13" ht="12.75">
      <c r="B325" s="7">
        <v>2500</v>
      </c>
      <c r="C325" s="1" t="s">
        <v>29</v>
      </c>
      <c r="D325" s="1" t="s">
        <v>13</v>
      </c>
      <c r="E325" s="1" t="s">
        <v>340</v>
      </c>
      <c r="F325" s="65" t="s">
        <v>345</v>
      </c>
      <c r="G325" s="27" t="s">
        <v>310</v>
      </c>
      <c r="H325" s="5">
        <f t="shared" si="25"/>
        <v>-15000</v>
      </c>
      <c r="I325" s="22">
        <f t="shared" si="21"/>
        <v>5</v>
      </c>
      <c r="K325" t="s">
        <v>29</v>
      </c>
      <c r="L325">
        <v>8</v>
      </c>
      <c r="M325" s="2">
        <v>500</v>
      </c>
    </row>
    <row r="326" spans="2:13" ht="12.75">
      <c r="B326" s="7">
        <v>2500</v>
      </c>
      <c r="C326" s="1" t="s">
        <v>29</v>
      </c>
      <c r="D326" s="1" t="s">
        <v>13</v>
      </c>
      <c r="E326" s="1" t="s">
        <v>220</v>
      </c>
      <c r="F326" s="65" t="s">
        <v>346</v>
      </c>
      <c r="G326" s="27" t="s">
        <v>318</v>
      </c>
      <c r="H326" s="5">
        <f t="shared" si="25"/>
        <v>-17500</v>
      </c>
      <c r="I326" s="22">
        <f t="shared" si="21"/>
        <v>5</v>
      </c>
      <c r="K326" t="s">
        <v>29</v>
      </c>
      <c r="L326">
        <v>8</v>
      </c>
      <c r="M326" s="2">
        <v>500</v>
      </c>
    </row>
    <row r="327" spans="1:13" s="84" customFormat="1" ht="12.75">
      <c r="A327" s="11"/>
      <c r="B327" s="181">
        <f>SUM(B320:B326)</f>
        <v>17500</v>
      </c>
      <c r="C327" s="11" t="s">
        <v>29</v>
      </c>
      <c r="D327" s="11"/>
      <c r="E327" s="11"/>
      <c r="F327" s="18"/>
      <c r="G327" s="18"/>
      <c r="H327" s="82">
        <v>0</v>
      </c>
      <c r="I327" s="83">
        <f t="shared" si="21"/>
        <v>35</v>
      </c>
      <c r="M327" s="85">
        <v>500</v>
      </c>
    </row>
    <row r="328" spans="2:13" ht="12.75">
      <c r="B328" s="7"/>
      <c r="H328" s="5">
        <f>H327-B328</f>
        <v>0</v>
      </c>
      <c r="I328" s="22">
        <f t="shared" si="21"/>
        <v>0</v>
      </c>
      <c r="M328" s="2">
        <v>500</v>
      </c>
    </row>
    <row r="329" spans="2:13" ht="12.75">
      <c r="B329" s="7"/>
      <c r="H329" s="5">
        <f>H328-B329</f>
        <v>0</v>
      </c>
      <c r="I329" s="22">
        <f t="shared" si="21"/>
        <v>0</v>
      </c>
      <c r="M329" s="2">
        <v>500</v>
      </c>
    </row>
    <row r="330" spans="2:13" ht="12.75">
      <c r="B330" s="7">
        <v>2500</v>
      </c>
      <c r="C330" s="1" t="s">
        <v>282</v>
      </c>
      <c r="D330" s="12" t="s">
        <v>13</v>
      </c>
      <c r="E330" s="1" t="s">
        <v>243</v>
      </c>
      <c r="F330" s="415" t="s">
        <v>347</v>
      </c>
      <c r="G330" s="415" t="s">
        <v>297</v>
      </c>
      <c r="H330" s="5">
        <f>H329-B330</f>
        <v>-2500</v>
      </c>
      <c r="I330" s="429">
        <f t="shared" si="21"/>
        <v>5</v>
      </c>
      <c r="K330" t="s">
        <v>220</v>
      </c>
      <c r="L330">
        <v>8</v>
      </c>
      <c r="M330" s="2">
        <v>500</v>
      </c>
    </row>
    <row r="331" spans="1:13" ht="12.75">
      <c r="A331" s="12"/>
      <c r="B331" s="7">
        <v>2500</v>
      </c>
      <c r="C331" s="1" t="s">
        <v>284</v>
      </c>
      <c r="D331" s="12" t="s">
        <v>13</v>
      </c>
      <c r="E331" s="1" t="s">
        <v>243</v>
      </c>
      <c r="F331" s="415" t="s">
        <v>348</v>
      </c>
      <c r="G331" s="27" t="s">
        <v>308</v>
      </c>
      <c r="H331" s="5">
        <f>H330-B331</f>
        <v>-5000</v>
      </c>
      <c r="I331" s="429">
        <f t="shared" si="21"/>
        <v>5</v>
      </c>
      <c r="K331" t="s">
        <v>220</v>
      </c>
      <c r="L331">
        <v>8</v>
      </c>
      <c r="M331" s="2">
        <v>500</v>
      </c>
    </row>
    <row r="332" spans="2:13" ht="12.75">
      <c r="B332" s="7">
        <v>15000</v>
      </c>
      <c r="C332" s="12" t="s">
        <v>349</v>
      </c>
      <c r="D332" s="12" t="s">
        <v>13</v>
      </c>
      <c r="E332" s="1" t="s">
        <v>243</v>
      </c>
      <c r="F332" s="415" t="s">
        <v>350</v>
      </c>
      <c r="G332" s="27" t="s">
        <v>310</v>
      </c>
      <c r="H332" s="5">
        <f>H331-B332</f>
        <v>-20000</v>
      </c>
      <c r="I332" s="429">
        <f t="shared" si="21"/>
        <v>30</v>
      </c>
      <c r="K332" t="s">
        <v>220</v>
      </c>
      <c r="L332">
        <v>8</v>
      </c>
      <c r="M332" s="2">
        <v>500</v>
      </c>
    </row>
    <row r="333" spans="2:13" ht="12.75">
      <c r="B333" s="7">
        <v>2500</v>
      </c>
      <c r="C333" s="1" t="s">
        <v>288</v>
      </c>
      <c r="D333" s="12" t="s">
        <v>13</v>
      </c>
      <c r="E333" s="1" t="s">
        <v>243</v>
      </c>
      <c r="F333" s="415" t="s">
        <v>351</v>
      </c>
      <c r="G333" s="27" t="s">
        <v>318</v>
      </c>
      <c r="H333" s="5">
        <f>H331-B333</f>
        <v>-7500</v>
      </c>
      <c r="I333" s="429">
        <f t="shared" si="21"/>
        <v>5</v>
      </c>
      <c r="K333" t="s">
        <v>220</v>
      </c>
      <c r="L333">
        <v>8</v>
      </c>
      <c r="M333" s="2">
        <v>500</v>
      </c>
    </row>
    <row r="334" spans="2:13" ht="12.75">
      <c r="B334" s="7">
        <v>2500</v>
      </c>
      <c r="C334" s="1" t="s">
        <v>290</v>
      </c>
      <c r="D334" s="12" t="s">
        <v>13</v>
      </c>
      <c r="E334" s="1" t="s">
        <v>243</v>
      </c>
      <c r="F334" s="415" t="s">
        <v>352</v>
      </c>
      <c r="G334" s="27" t="s">
        <v>318</v>
      </c>
      <c r="H334" s="5">
        <f>H333-B334</f>
        <v>-10000</v>
      </c>
      <c r="I334" s="429">
        <f t="shared" si="21"/>
        <v>5</v>
      </c>
      <c r="K334" t="s">
        <v>220</v>
      </c>
      <c r="L334">
        <v>8</v>
      </c>
      <c r="M334" s="2">
        <v>500</v>
      </c>
    </row>
    <row r="335" spans="2:13" ht="12.75">
      <c r="B335" s="7">
        <v>2500</v>
      </c>
      <c r="C335" s="1" t="s">
        <v>282</v>
      </c>
      <c r="D335" s="12" t="s">
        <v>13</v>
      </c>
      <c r="E335" s="1" t="s">
        <v>243</v>
      </c>
      <c r="F335" s="415" t="s">
        <v>353</v>
      </c>
      <c r="G335" s="415" t="s">
        <v>297</v>
      </c>
      <c r="H335" s="5">
        <f>H334-B335</f>
        <v>-12500</v>
      </c>
      <c r="I335" s="429">
        <f t="shared" si="21"/>
        <v>5</v>
      </c>
      <c r="K335" t="s">
        <v>354</v>
      </c>
      <c r="L335">
        <v>8</v>
      </c>
      <c r="M335" s="2">
        <v>500</v>
      </c>
    </row>
    <row r="336" spans="2:13" ht="12.75">
      <c r="B336" s="7">
        <v>2500</v>
      </c>
      <c r="C336" s="12" t="s">
        <v>284</v>
      </c>
      <c r="D336" s="12" t="s">
        <v>13</v>
      </c>
      <c r="E336" s="1" t="s">
        <v>243</v>
      </c>
      <c r="F336" s="415" t="s">
        <v>355</v>
      </c>
      <c r="G336" s="27" t="s">
        <v>308</v>
      </c>
      <c r="H336" s="5">
        <f>H335-B336</f>
        <v>-15000</v>
      </c>
      <c r="I336" s="429">
        <f t="shared" si="21"/>
        <v>5</v>
      </c>
      <c r="K336" t="s">
        <v>354</v>
      </c>
      <c r="L336">
        <v>8</v>
      </c>
      <c r="M336" s="2">
        <v>500</v>
      </c>
    </row>
    <row r="337" spans="2:13" ht="12.75">
      <c r="B337" s="7">
        <v>2500</v>
      </c>
      <c r="C337" s="1" t="s">
        <v>288</v>
      </c>
      <c r="D337" s="12" t="s">
        <v>13</v>
      </c>
      <c r="E337" s="1" t="s">
        <v>243</v>
      </c>
      <c r="F337" s="415" t="s">
        <v>356</v>
      </c>
      <c r="G337" s="27" t="s">
        <v>318</v>
      </c>
      <c r="H337" s="5">
        <f>H336-B337</f>
        <v>-17500</v>
      </c>
      <c r="I337" s="429">
        <f t="shared" si="21"/>
        <v>5</v>
      </c>
      <c r="K337" t="s">
        <v>354</v>
      </c>
      <c r="L337">
        <v>8</v>
      </c>
      <c r="M337" s="2">
        <v>500</v>
      </c>
    </row>
    <row r="338" spans="2:13" ht="12.75">
      <c r="B338" s="7">
        <v>2500</v>
      </c>
      <c r="C338" s="1" t="s">
        <v>290</v>
      </c>
      <c r="D338" s="12" t="s">
        <v>13</v>
      </c>
      <c r="E338" s="1" t="s">
        <v>243</v>
      </c>
      <c r="F338" s="415" t="s">
        <v>357</v>
      </c>
      <c r="G338" s="27" t="s">
        <v>318</v>
      </c>
      <c r="H338" s="5">
        <f>H337-B338</f>
        <v>-20000</v>
      </c>
      <c r="I338" s="429">
        <f t="shared" si="21"/>
        <v>5</v>
      </c>
      <c r="K338" t="s">
        <v>354</v>
      </c>
      <c r="L338">
        <v>8</v>
      </c>
      <c r="M338" s="2">
        <v>500</v>
      </c>
    </row>
    <row r="339" spans="1:13" s="84" customFormat="1" ht="12.75">
      <c r="A339" s="11"/>
      <c r="B339" s="181">
        <f>SUM(B330:B338)</f>
        <v>35000</v>
      </c>
      <c r="C339" s="11" t="s">
        <v>135</v>
      </c>
      <c r="D339" s="11"/>
      <c r="E339" s="11"/>
      <c r="F339" s="18"/>
      <c r="G339" s="18"/>
      <c r="H339" s="82">
        <v>0</v>
      </c>
      <c r="I339" s="430">
        <f t="shared" si="21"/>
        <v>70</v>
      </c>
      <c r="M339" s="85">
        <v>500</v>
      </c>
    </row>
    <row r="340" spans="2:13" ht="12.75">
      <c r="B340" s="7"/>
      <c r="D340" s="12"/>
      <c r="H340" s="5">
        <f>H339-B340</f>
        <v>0</v>
      </c>
      <c r="I340" s="429">
        <f t="shared" si="21"/>
        <v>0</v>
      </c>
      <c r="M340" s="2">
        <v>500</v>
      </c>
    </row>
    <row r="341" spans="2:13" ht="12.75">
      <c r="B341" s="7"/>
      <c r="D341" s="12"/>
      <c r="H341" s="5">
        <f>H340-B341</f>
        <v>0</v>
      </c>
      <c r="I341" s="429">
        <f t="shared" si="21"/>
        <v>0</v>
      </c>
      <c r="M341" s="2">
        <v>500</v>
      </c>
    </row>
    <row r="342" spans="1:13" ht="12.75">
      <c r="A342" s="75"/>
      <c r="B342" s="7">
        <v>1300</v>
      </c>
      <c r="C342" s="75" t="s">
        <v>229</v>
      </c>
      <c r="D342" s="12" t="s">
        <v>13</v>
      </c>
      <c r="E342" s="75" t="s">
        <v>49</v>
      </c>
      <c r="F342" s="415" t="s">
        <v>358</v>
      </c>
      <c r="G342" s="415" t="s">
        <v>297</v>
      </c>
      <c r="H342" s="5">
        <f>H341-B342</f>
        <v>-1300</v>
      </c>
      <c r="I342" s="429">
        <f aca="true" t="shared" si="26" ref="I342:I387">+B342/M342</f>
        <v>2.6</v>
      </c>
      <c r="J342" s="80"/>
      <c r="K342" s="80" t="s">
        <v>220</v>
      </c>
      <c r="L342">
        <v>8</v>
      </c>
      <c r="M342" s="93">
        <v>500</v>
      </c>
    </row>
    <row r="343" spans="1:13" s="38" customFormat="1" ht="12.75">
      <c r="A343" s="32"/>
      <c r="B343" s="171">
        <v>1000</v>
      </c>
      <c r="C343" s="32" t="s">
        <v>229</v>
      </c>
      <c r="D343" s="12" t="s">
        <v>13</v>
      </c>
      <c r="E343" s="32" t="s">
        <v>49</v>
      </c>
      <c r="F343" s="415" t="s">
        <v>358</v>
      </c>
      <c r="G343" s="27" t="s">
        <v>308</v>
      </c>
      <c r="H343" s="5">
        <f>H340-B343</f>
        <v>-1000</v>
      </c>
      <c r="I343" s="429">
        <f t="shared" si="26"/>
        <v>2</v>
      </c>
      <c r="J343" s="92"/>
      <c r="K343" s="92" t="s">
        <v>220</v>
      </c>
      <c r="L343">
        <v>8</v>
      </c>
      <c r="M343" s="93">
        <v>500</v>
      </c>
    </row>
    <row r="344" spans="1:13" s="38" customFormat="1" ht="12.75">
      <c r="A344" s="32"/>
      <c r="B344" s="171">
        <v>1500</v>
      </c>
      <c r="C344" s="32" t="s">
        <v>229</v>
      </c>
      <c r="D344" s="12" t="s">
        <v>13</v>
      </c>
      <c r="E344" s="32" t="s">
        <v>49</v>
      </c>
      <c r="F344" s="415" t="s">
        <v>358</v>
      </c>
      <c r="G344" s="27" t="s">
        <v>310</v>
      </c>
      <c r="H344" s="5">
        <f>H341-B344</f>
        <v>-1500</v>
      </c>
      <c r="I344" s="429">
        <f t="shared" si="26"/>
        <v>3</v>
      </c>
      <c r="J344" s="92"/>
      <c r="K344" s="92" t="s">
        <v>220</v>
      </c>
      <c r="L344">
        <v>8</v>
      </c>
      <c r="M344" s="93">
        <v>500</v>
      </c>
    </row>
    <row r="345" spans="1:13" s="38" customFormat="1" ht="12.75">
      <c r="A345" s="32"/>
      <c r="B345" s="171">
        <v>1000</v>
      </c>
      <c r="C345" s="32" t="s">
        <v>229</v>
      </c>
      <c r="D345" s="12" t="s">
        <v>13</v>
      </c>
      <c r="E345" s="32" t="s">
        <v>49</v>
      </c>
      <c r="F345" s="415" t="s">
        <v>358</v>
      </c>
      <c r="G345" s="27" t="s">
        <v>318</v>
      </c>
      <c r="H345" s="5">
        <f>H341-B345</f>
        <v>-1000</v>
      </c>
      <c r="I345" s="429">
        <f t="shared" si="26"/>
        <v>2</v>
      </c>
      <c r="J345" s="92"/>
      <c r="K345" s="92" t="s">
        <v>220</v>
      </c>
      <c r="L345">
        <v>8</v>
      </c>
      <c r="M345" s="93">
        <v>500</v>
      </c>
    </row>
    <row r="346" spans="1:13" ht="12.75">
      <c r="A346" s="75"/>
      <c r="B346" s="7">
        <v>1300</v>
      </c>
      <c r="C346" s="75" t="s">
        <v>229</v>
      </c>
      <c r="D346" s="12" t="s">
        <v>13</v>
      </c>
      <c r="E346" s="75" t="s">
        <v>49</v>
      </c>
      <c r="F346" s="415" t="s">
        <v>359</v>
      </c>
      <c r="G346" s="415" t="s">
        <v>297</v>
      </c>
      <c r="H346" s="5">
        <f>H345-B346</f>
        <v>-2300</v>
      </c>
      <c r="I346" s="429">
        <f t="shared" si="26"/>
        <v>2.6</v>
      </c>
      <c r="J346" s="80"/>
      <c r="K346" s="80" t="s">
        <v>340</v>
      </c>
      <c r="L346">
        <v>8</v>
      </c>
      <c r="M346" s="93">
        <v>500</v>
      </c>
    </row>
    <row r="347" spans="1:13" s="38" customFormat="1" ht="12.75">
      <c r="A347" s="32"/>
      <c r="B347" s="171">
        <v>1000</v>
      </c>
      <c r="C347" s="32" t="s">
        <v>229</v>
      </c>
      <c r="D347" s="12" t="s">
        <v>13</v>
      </c>
      <c r="E347" s="32" t="s">
        <v>49</v>
      </c>
      <c r="F347" s="415" t="s">
        <v>359</v>
      </c>
      <c r="G347" s="27" t="s">
        <v>308</v>
      </c>
      <c r="H347" s="5">
        <f>H344-B347</f>
        <v>-2500</v>
      </c>
      <c r="I347" s="429">
        <f t="shared" si="26"/>
        <v>2</v>
      </c>
      <c r="J347" s="92"/>
      <c r="K347" s="80" t="s">
        <v>340</v>
      </c>
      <c r="L347">
        <v>8</v>
      </c>
      <c r="M347" s="93">
        <v>500</v>
      </c>
    </row>
    <row r="348" spans="1:13" s="38" customFormat="1" ht="12.75">
      <c r="A348" s="32"/>
      <c r="B348" s="171">
        <v>1500</v>
      </c>
      <c r="C348" s="32" t="s">
        <v>229</v>
      </c>
      <c r="D348" s="12" t="s">
        <v>13</v>
      </c>
      <c r="E348" s="32" t="s">
        <v>49</v>
      </c>
      <c r="F348" s="415" t="s">
        <v>359</v>
      </c>
      <c r="G348" s="27" t="s">
        <v>310</v>
      </c>
      <c r="H348" s="5">
        <f>H345-B348</f>
        <v>-2500</v>
      </c>
      <c r="I348" s="429">
        <f t="shared" si="26"/>
        <v>3</v>
      </c>
      <c r="J348" s="92"/>
      <c r="K348" s="80" t="s">
        <v>340</v>
      </c>
      <c r="L348">
        <v>8</v>
      </c>
      <c r="M348" s="93">
        <v>500</v>
      </c>
    </row>
    <row r="349" spans="1:13" s="38" customFormat="1" ht="12.75">
      <c r="A349" s="32"/>
      <c r="B349" s="171">
        <v>1000</v>
      </c>
      <c r="C349" s="32" t="s">
        <v>229</v>
      </c>
      <c r="D349" s="12" t="s">
        <v>13</v>
      </c>
      <c r="E349" s="32" t="s">
        <v>49</v>
      </c>
      <c r="F349" s="415" t="s">
        <v>359</v>
      </c>
      <c r="G349" s="27" t="s">
        <v>318</v>
      </c>
      <c r="H349" s="5">
        <f>H345-B349</f>
        <v>-2000</v>
      </c>
      <c r="I349" s="429">
        <f t="shared" si="26"/>
        <v>2</v>
      </c>
      <c r="J349" s="92"/>
      <c r="K349" s="80" t="s">
        <v>340</v>
      </c>
      <c r="L349">
        <v>8</v>
      </c>
      <c r="M349" s="93">
        <v>500</v>
      </c>
    </row>
    <row r="350" spans="1:13" s="84" customFormat="1" ht="12.75">
      <c r="A350" s="95"/>
      <c r="B350" s="181">
        <f>SUM(B342:B349)</f>
        <v>9600</v>
      </c>
      <c r="C350" s="95"/>
      <c r="D350" s="95"/>
      <c r="E350" s="95" t="s">
        <v>49</v>
      </c>
      <c r="F350" s="96"/>
      <c r="G350" s="96"/>
      <c r="H350" s="82">
        <v>0</v>
      </c>
      <c r="I350" s="430">
        <f t="shared" si="26"/>
        <v>19.2</v>
      </c>
      <c r="J350" s="115"/>
      <c r="K350" s="115"/>
      <c r="L350" s="115"/>
      <c r="M350" s="116">
        <v>500</v>
      </c>
    </row>
    <row r="351" spans="1:13" ht="12.75">
      <c r="A351" s="75"/>
      <c r="B351" s="7"/>
      <c r="C351" s="75"/>
      <c r="D351" s="32"/>
      <c r="E351" s="75"/>
      <c r="F351" s="98"/>
      <c r="G351" s="98"/>
      <c r="H351" s="5">
        <f>H350-B351</f>
        <v>0</v>
      </c>
      <c r="I351" s="429">
        <f t="shared" si="26"/>
        <v>0</v>
      </c>
      <c r="J351" s="80"/>
      <c r="K351" s="80"/>
      <c r="L351" s="80"/>
      <c r="M351" s="93">
        <v>500</v>
      </c>
    </row>
    <row r="352" spans="1:13" ht="12.75">
      <c r="A352" s="75"/>
      <c r="B352" s="7"/>
      <c r="C352" s="75"/>
      <c r="D352" s="32"/>
      <c r="E352" s="75"/>
      <c r="F352" s="98"/>
      <c r="G352" s="98"/>
      <c r="H352" s="5">
        <f>H351-B352</f>
        <v>0</v>
      </c>
      <c r="I352" s="429">
        <f t="shared" si="26"/>
        <v>0</v>
      </c>
      <c r="J352" s="80"/>
      <c r="K352" s="80"/>
      <c r="L352" s="80"/>
      <c r="M352" s="93">
        <v>500</v>
      </c>
    </row>
    <row r="353" spans="1:13" ht="12.75">
      <c r="A353" s="32"/>
      <c r="B353" s="7">
        <v>4000</v>
      </c>
      <c r="C353" s="32" t="s">
        <v>33</v>
      </c>
      <c r="D353" s="12" t="s">
        <v>13</v>
      </c>
      <c r="E353" s="75" t="s">
        <v>243</v>
      </c>
      <c r="F353" s="415" t="s">
        <v>360</v>
      </c>
      <c r="G353" s="415" t="s">
        <v>297</v>
      </c>
      <c r="H353" s="5">
        <f>H352-B353</f>
        <v>-4000</v>
      </c>
      <c r="I353" s="429">
        <f t="shared" si="26"/>
        <v>8</v>
      </c>
      <c r="J353" s="80"/>
      <c r="K353" s="80" t="s">
        <v>220</v>
      </c>
      <c r="L353">
        <v>8</v>
      </c>
      <c r="M353" s="93">
        <v>500</v>
      </c>
    </row>
    <row r="354" spans="1:13" ht="12.75">
      <c r="A354" s="75"/>
      <c r="B354" s="7">
        <v>4000</v>
      </c>
      <c r="C354" s="32" t="s">
        <v>33</v>
      </c>
      <c r="D354" s="12" t="s">
        <v>13</v>
      </c>
      <c r="E354" s="75" t="s">
        <v>243</v>
      </c>
      <c r="F354" s="415" t="s">
        <v>361</v>
      </c>
      <c r="G354" s="27" t="s">
        <v>308</v>
      </c>
      <c r="H354" s="5">
        <f>H351-B354</f>
        <v>-4000</v>
      </c>
      <c r="I354" s="429">
        <f t="shared" si="26"/>
        <v>8</v>
      </c>
      <c r="J354" s="80"/>
      <c r="K354" s="80" t="s">
        <v>220</v>
      </c>
      <c r="L354">
        <v>8</v>
      </c>
      <c r="M354" s="93">
        <v>500</v>
      </c>
    </row>
    <row r="355" spans="1:13" ht="12.75">
      <c r="A355" s="75"/>
      <c r="B355" s="7">
        <v>4000</v>
      </c>
      <c r="C355" s="32" t="s">
        <v>33</v>
      </c>
      <c r="D355" s="12" t="s">
        <v>13</v>
      </c>
      <c r="E355" s="75" t="s">
        <v>243</v>
      </c>
      <c r="F355" s="415" t="s">
        <v>362</v>
      </c>
      <c r="G355" s="27" t="s">
        <v>310</v>
      </c>
      <c r="H355" s="5">
        <f>H352-B355</f>
        <v>-4000</v>
      </c>
      <c r="I355" s="429">
        <f t="shared" si="26"/>
        <v>8</v>
      </c>
      <c r="J355" s="80"/>
      <c r="K355" s="80" t="s">
        <v>220</v>
      </c>
      <c r="L355">
        <v>8</v>
      </c>
      <c r="M355" s="93">
        <v>500</v>
      </c>
    </row>
    <row r="356" spans="1:13" ht="12.75">
      <c r="A356" s="75"/>
      <c r="B356" s="7">
        <v>4000</v>
      </c>
      <c r="C356" s="32" t="s">
        <v>33</v>
      </c>
      <c r="D356" s="12" t="s">
        <v>13</v>
      </c>
      <c r="E356" s="75" t="s">
        <v>243</v>
      </c>
      <c r="F356" s="415" t="s">
        <v>363</v>
      </c>
      <c r="G356" s="415" t="s">
        <v>297</v>
      </c>
      <c r="H356" s="5">
        <f>H355-B356</f>
        <v>-8000</v>
      </c>
      <c r="I356" s="429">
        <f t="shared" si="26"/>
        <v>8</v>
      </c>
      <c r="J356" s="80"/>
      <c r="K356" s="80" t="s">
        <v>340</v>
      </c>
      <c r="L356">
        <v>8</v>
      </c>
      <c r="M356" s="93">
        <v>500</v>
      </c>
    </row>
    <row r="357" spans="1:13" ht="12.75">
      <c r="A357" s="75"/>
      <c r="B357" s="7">
        <v>4000</v>
      </c>
      <c r="C357" s="75" t="s">
        <v>33</v>
      </c>
      <c r="D357" s="12" t="s">
        <v>13</v>
      </c>
      <c r="E357" s="75" t="s">
        <v>243</v>
      </c>
      <c r="F357" s="415" t="s">
        <v>364</v>
      </c>
      <c r="G357" s="27" t="s">
        <v>308</v>
      </c>
      <c r="H357" s="5">
        <f>H354-B357</f>
        <v>-8000</v>
      </c>
      <c r="I357" s="429">
        <f t="shared" si="26"/>
        <v>8</v>
      </c>
      <c r="J357" s="80"/>
      <c r="K357" s="80" t="s">
        <v>340</v>
      </c>
      <c r="L357">
        <v>8</v>
      </c>
      <c r="M357" s="93">
        <v>500</v>
      </c>
    </row>
    <row r="358" spans="1:13" ht="12.75">
      <c r="A358" s="75"/>
      <c r="B358" s="7">
        <v>4000</v>
      </c>
      <c r="C358" s="75" t="s">
        <v>33</v>
      </c>
      <c r="D358" s="12" t="s">
        <v>13</v>
      </c>
      <c r="E358" s="75" t="s">
        <v>243</v>
      </c>
      <c r="F358" s="415" t="s">
        <v>364</v>
      </c>
      <c r="G358" s="27" t="s">
        <v>310</v>
      </c>
      <c r="H358" s="5">
        <f>H355-B358</f>
        <v>-8000</v>
      </c>
      <c r="I358" s="429">
        <f t="shared" si="26"/>
        <v>8</v>
      </c>
      <c r="J358" s="80"/>
      <c r="K358" s="80" t="s">
        <v>340</v>
      </c>
      <c r="L358">
        <v>8</v>
      </c>
      <c r="M358" s="93">
        <v>500</v>
      </c>
    </row>
    <row r="359" spans="1:13" s="84" customFormat="1" ht="12.75">
      <c r="A359" s="95"/>
      <c r="B359" s="181">
        <f>SUM(B353:B358)</f>
        <v>24000</v>
      </c>
      <c r="C359" s="95" t="s">
        <v>33</v>
      </c>
      <c r="D359" s="95"/>
      <c r="E359" s="95"/>
      <c r="F359" s="96"/>
      <c r="G359" s="96"/>
      <c r="H359" s="82">
        <v>0</v>
      </c>
      <c r="I359" s="430">
        <f t="shared" si="26"/>
        <v>48</v>
      </c>
      <c r="J359" s="115"/>
      <c r="K359" s="115"/>
      <c r="L359" s="115"/>
      <c r="M359" s="116">
        <v>500</v>
      </c>
    </row>
    <row r="360" spans="1:13" ht="12.75">
      <c r="A360" s="75"/>
      <c r="B360" s="7"/>
      <c r="C360" s="75"/>
      <c r="D360" s="32"/>
      <c r="E360" s="75"/>
      <c r="F360" s="98"/>
      <c r="G360" s="98"/>
      <c r="H360" s="5">
        <f aca="true" t="shared" si="27" ref="H360:H377">H359-B360</f>
        <v>0</v>
      </c>
      <c r="I360" s="429">
        <f t="shared" si="26"/>
        <v>0</v>
      </c>
      <c r="J360" s="80"/>
      <c r="K360" s="80"/>
      <c r="L360" s="80"/>
      <c r="M360" s="93">
        <v>500</v>
      </c>
    </row>
    <row r="361" spans="1:13" ht="12.75">
      <c r="A361" s="75"/>
      <c r="B361" s="7"/>
      <c r="C361" s="75"/>
      <c r="D361" s="32"/>
      <c r="E361" s="75"/>
      <c r="F361" s="98"/>
      <c r="G361" s="98"/>
      <c r="H361" s="5">
        <f t="shared" si="27"/>
        <v>0</v>
      </c>
      <c r="I361" s="429">
        <f t="shared" si="26"/>
        <v>0</v>
      </c>
      <c r="J361" s="80"/>
      <c r="K361" s="80"/>
      <c r="L361" s="80"/>
      <c r="M361" s="93">
        <v>500</v>
      </c>
    </row>
    <row r="362" spans="1:13" ht="12.75">
      <c r="A362" s="75"/>
      <c r="B362" s="7">
        <v>2000</v>
      </c>
      <c r="C362" s="75" t="s">
        <v>34</v>
      </c>
      <c r="D362" s="12" t="s">
        <v>13</v>
      </c>
      <c r="E362" s="75" t="s">
        <v>243</v>
      </c>
      <c r="F362" s="415" t="s">
        <v>358</v>
      </c>
      <c r="G362" s="415" t="s">
        <v>297</v>
      </c>
      <c r="H362" s="5">
        <f t="shared" si="27"/>
        <v>-2000</v>
      </c>
      <c r="I362" s="429">
        <f t="shared" si="26"/>
        <v>4</v>
      </c>
      <c r="J362" s="80"/>
      <c r="K362" s="80" t="s">
        <v>220</v>
      </c>
      <c r="L362">
        <v>8</v>
      </c>
      <c r="M362" s="93">
        <v>500</v>
      </c>
    </row>
    <row r="363" spans="1:13" ht="12.75">
      <c r="A363" s="75"/>
      <c r="B363" s="7">
        <v>500</v>
      </c>
      <c r="C363" s="75" t="s">
        <v>34</v>
      </c>
      <c r="D363" s="12" t="s">
        <v>13</v>
      </c>
      <c r="E363" s="75" t="s">
        <v>243</v>
      </c>
      <c r="F363" s="415" t="s">
        <v>358</v>
      </c>
      <c r="G363" s="415" t="s">
        <v>297</v>
      </c>
      <c r="H363" s="5">
        <f t="shared" si="27"/>
        <v>-2500</v>
      </c>
      <c r="I363" s="429">
        <f t="shared" si="26"/>
        <v>1</v>
      </c>
      <c r="J363" s="80"/>
      <c r="K363" s="80" t="s">
        <v>220</v>
      </c>
      <c r="L363">
        <v>8</v>
      </c>
      <c r="M363" s="93">
        <v>500</v>
      </c>
    </row>
    <row r="364" spans="1:13" ht="12.75">
      <c r="A364" s="75"/>
      <c r="B364" s="7">
        <v>2000</v>
      </c>
      <c r="C364" s="75" t="s">
        <v>34</v>
      </c>
      <c r="D364" s="12" t="s">
        <v>13</v>
      </c>
      <c r="E364" s="75" t="s">
        <v>243</v>
      </c>
      <c r="F364" s="415" t="s">
        <v>358</v>
      </c>
      <c r="G364" s="415" t="s">
        <v>308</v>
      </c>
      <c r="H364" s="5">
        <f t="shared" si="27"/>
        <v>-4500</v>
      </c>
      <c r="I364" s="429">
        <f t="shared" si="26"/>
        <v>4</v>
      </c>
      <c r="J364" s="80"/>
      <c r="K364" s="80" t="s">
        <v>220</v>
      </c>
      <c r="L364">
        <v>8</v>
      </c>
      <c r="M364" s="93">
        <v>500</v>
      </c>
    </row>
    <row r="365" spans="1:13" ht="12.75">
      <c r="A365" s="75"/>
      <c r="B365" s="7">
        <v>500</v>
      </c>
      <c r="C365" s="75" t="s">
        <v>34</v>
      </c>
      <c r="D365" s="12" t="s">
        <v>13</v>
      </c>
      <c r="E365" s="75" t="s">
        <v>243</v>
      </c>
      <c r="F365" s="415" t="s">
        <v>358</v>
      </c>
      <c r="G365" s="415" t="s">
        <v>308</v>
      </c>
      <c r="H365" s="5">
        <f t="shared" si="27"/>
        <v>-5000</v>
      </c>
      <c r="I365" s="429">
        <f t="shared" si="26"/>
        <v>1</v>
      </c>
      <c r="J365" s="80"/>
      <c r="K365" s="80" t="s">
        <v>220</v>
      </c>
      <c r="L365">
        <v>8</v>
      </c>
      <c r="M365" s="93">
        <v>500</v>
      </c>
    </row>
    <row r="366" spans="1:13" ht="12.75">
      <c r="A366" s="75"/>
      <c r="B366" s="7">
        <v>2000</v>
      </c>
      <c r="C366" s="75" t="s">
        <v>34</v>
      </c>
      <c r="D366" s="12" t="s">
        <v>13</v>
      </c>
      <c r="E366" s="75" t="s">
        <v>243</v>
      </c>
      <c r="F366" s="415" t="s">
        <v>358</v>
      </c>
      <c r="G366" s="415" t="s">
        <v>310</v>
      </c>
      <c r="H366" s="5">
        <f t="shared" si="27"/>
        <v>-7000</v>
      </c>
      <c r="I366" s="429">
        <f t="shared" si="26"/>
        <v>4</v>
      </c>
      <c r="J366" s="80"/>
      <c r="K366" s="80" t="s">
        <v>220</v>
      </c>
      <c r="L366">
        <v>8</v>
      </c>
      <c r="M366" s="93">
        <v>500</v>
      </c>
    </row>
    <row r="367" spans="1:13" ht="12.75">
      <c r="A367" s="75"/>
      <c r="B367" s="7">
        <v>500</v>
      </c>
      <c r="C367" s="75" t="s">
        <v>34</v>
      </c>
      <c r="D367" s="12" t="s">
        <v>13</v>
      </c>
      <c r="E367" s="75" t="s">
        <v>243</v>
      </c>
      <c r="F367" s="415" t="s">
        <v>358</v>
      </c>
      <c r="G367" s="415" t="s">
        <v>310</v>
      </c>
      <c r="H367" s="5">
        <f t="shared" si="27"/>
        <v>-7500</v>
      </c>
      <c r="I367" s="429">
        <f t="shared" si="26"/>
        <v>1</v>
      </c>
      <c r="J367" s="80"/>
      <c r="K367" s="80" t="s">
        <v>220</v>
      </c>
      <c r="L367">
        <v>8</v>
      </c>
      <c r="M367" s="93">
        <v>500</v>
      </c>
    </row>
    <row r="368" spans="1:13" ht="12.75">
      <c r="A368" s="75"/>
      <c r="B368" s="7">
        <v>2000</v>
      </c>
      <c r="C368" s="75" t="s">
        <v>34</v>
      </c>
      <c r="D368" s="12" t="s">
        <v>13</v>
      </c>
      <c r="E368" s="75" t="s">
        <v>243</v>
      </c>
      <c r="F368" s="415" t="s">
        <v>358</v>
      </c>
      <c r="G368" s="415" t="s">
        <v>318</v>
      </c>
      <c r="H368" s="5">
        <f t="shared" si="27"/>
        <v>-9500</v>
      </c>
      <c r="I368" s="429">
        <f t="shared" si="26"/>
        <v>4</v>
      </c>
      <c r="J368" s="80"/>
      <c r="K368" s="80" t="s">
        <v>220</v>
      </c>
      <c r="L368">
        <v>8</v>
      </c>
      <c r="M368" s="93">
        <v>500</v>
      </c>
    </row>
    <row r="369" spans="1:13" ht="12.75">
      <c r="A369" s="75"/>
      <c r="B369" s="7">
        <v>500</v>
      </c>
      <c r="C369" s="75" t="s">
        <v>34</v>
      </c>
      <c r="D369" s="12" t="s">
        <v>13</v>
      </c>
      <c r="E369" s="75" t="s">
        <v>243</v>
      </c>
      <c r="F369" s="415" t="s">
        <v>358</v>
      </c>
      <c r="G369" s="415" t="s">
        <v>318</v>
      </c>
      <c r="H369" s="5">
        <f t="shared" si="27"/>
        <v>-10000</v>
      </c>
      <c r="I369" s="429">
        <f t="shared" si="26"/>
        <v>1</v>
      </c>
      <c r="J369" s="80"/>
      <c r="K369" s="80" t="s">
        <v>220</v>
      </c>
      <c r="L369">
        <v>8</v>
      </c>
      <c r="M369" s="93">
        <v>500</v>
      </c>
    </row>
    <row r="370" spans="1:13" ht="12.75">
      <c r="A370" s="75"/>
      <c r="B370" s="7">
        <v>2000</v>
      </c>
      <c r="C370" s="75" t="s">
        <v>34</v>
      </c>
      <c r="D370" s="12" t="s">
        <v>13</v>
      </c>
      <c r="E370" s="75" t="s">
        <v>243</v>
      </c>
      <c r="F370" s="415" t="s">
        <v>359</v>
      </c>
      <c r="G370" s="415" t="s">
        <v>297</v>
      </c>
      <c r="H370" s="5">
        <f t="shared" si="27"/>
        <v>-12000</v>
      </c>
      <c r="I370" s="429">
        <f t="shared" si="26"/>
        <v>4</v>
      </c>
      <c r="J370" s="80"/>
      <c r="K370" s="80" t="s">
        <v>354</v>
      </c>
      <c r="L370">
        <v>8</v>
      </c>
      <c r="M370" s="93">
        <v>500</v>
      </c>
    </row>
    <row r="371" spans="1:13" ht="12.75">
      <c r="A371" s="75"/>
      <c r="B371" s="7">
        <v>500</v>
      </c>
      <c r="C371" s="75" t="s">
        <v>34</v>
      </c>
      <c r="D371" s="12" t="s">
        <v>13</v>
      </c>
      <c r="E371" s="75" t="s">
        <v>243</v>
      </c>
      <c r="F371" s="415" t="s">
        <v>359</v>
      </c>
      <c r="G371" s="415" t="s">
        <v>297</v>
      </c>
      <c r="H371" s="5">
        <f t="shared" si="27"/>
        <v>-12500</v>
      </c>
      <c r="I371" s="429">
        <f t="shared" si="26"/>
        <v>1</v>
      </c>
      <c r="J371" s="80"/>
      <c r="K371" s="80" t="s">
        <v>354</v>
      </c>
      <c r="L371">
        <v>8</v>
      </c>
      <c r="M371" s="93">
        <v>500</v>
      </c>
    </row>
    <row r="372" spans="1:13" ht="12.75">
      <c r="A372" s="75"/>
      <c r="B372" s="7">
        <v>2000</v>
      </c>
      <c r="C372" s="75" t="s">
        <v>34</v>
      </c>
      <c r="D372" s="12" t="s">
        <v>13</v>
      </c>
      <c r="E372" s="75" t="s">
        <v>243</v>
      </c>
      <c r="F372" s="415" t="s">
        <v>359</v>
      </c>
      <c r="G372" s="415" t="s">
        <v>308</v>
      </c>
      <c r="H372" s="5">
        <f t="shared" si="27"/>
        <v>-14500</v>
      </c>
      <c r="I372" s="429">
        <f t="shared" si="26"/>
        <v>4</v>
      </c>
      <c r="J372" s="80"/>
      <c r="K372" s="80" t="s">
        <v>354</v>
      </c>
      <c r="L372">
        <v>8</v>
      </c>
      <c r="M372" s="93">
        <v>500</v>
      </c>
    </row>
    <row r="373" spans="1:13" ht="12.75">
      <c r="A373" s="75"/>
      <c r="B373" s="7">
        <v>500</v>
      </c>
      <c r="C373" s="75" t="s">
        <v>34</v>
      </c>
      <c r="D373" s="12" t="s">
        <v>13</v>
      </c>
      <c r="E373" s="75" t="s">
        <v>243</v>
      </c>
      <c r="F373" s="415" t="s">
        <v>359</v>
      </c>
      <c r="G373" s="415" t="s">
        <v>308</v>
      </c>
      <c r="H373" s="5">
        <f t="shared" si="27"/>
        <v>-15000</v>
      </c>
      <c r="I373" s="429">
        <f t="shared" si="26"/>
        <v>1</v>
      </c>
      <c r="J373" s="80"/>
      <c r="K373" s="80" t="s">
        <v>354</v>
      </c>
      <c r="L373">
        <v>8</v>
      </c>
      <c r="M373" s="93">
        <v>500</v>
      </c>
    </row>
    <row r="374" spans="1:13" ht="12.75">
      <c r="A374" s="75"/>
      <c r="B374" s="7">
        <v>2000</v>
      </c>
      <c r="C374" s="75" t="s">
        <v>34</v>
      </c>
      <c r="D374" s="12" t="s">
        <v>13</v>
      </c>
      <c r="E374" s="75" t="s">
        <v>243</v>
      </c>
      <c r="F374" s="415" t="s">
        <v>359</v>
      </c>
      <c r="G374" s="415" t="s">
        <v>310</v>
      </c>
      <c r="H374" s="5">
        <f t="shared" si="27"/>
        <v>-17000</v>
      </c>
      <c r="I374" s="429">
        <f t="shared" si="26"/>
        <v>4</v>
      </c>
      <c r="J374" s="80"/>
      <c r="K374" s="80" t="s">
        <v>354</v>
      </c>
      <c r="L374">
        <v>8</v>
      </c>
      <c r="M374" s="93">
        <v>500</v>
      </c>
    </row>
    <row r="375" spans="1:13" ht="12.75">
      <c r="A375" s="75"/>
      <c r="B375" s="7">
        <v>500</v>
      </c>
      <c r="C375" s="75" t="s">
        <v>34</v>
      </c>
      <c r="D375" s="12" t="s">
        <v>13</v>
      </c>
      <c r="E375" s="75" t="s">
        <v>243</v>
      </c>
      <c r="F375" s="415" t="s">
        <v>359</v>
      </c>
      <c r="G375" s="415" t="s">
        <v>310</v>
      </c>
      <c r="H375" s="5">
        <f t="shared" si="27"/>
        <v>-17500</v>
      </c>
      <c r="I375" s="429">
        <f t="shared" si="26"/>
        <v>1</v>
      </c>
      <c r="J375" s="80"/>
      <c r="K375" s="80" t="s">
        <v>354</v>
      </c>
      <c r="L375">
        <v>8</v>
      </c>
      <c r="M375" s="93">
        <v>500</v>
      </c>
    </row>
    <row r="376" spans="1:13" ht="12.75">
      <c r="A376" s="75"/>
      <c r="B376" s="7">
        <v>2000</v>
      </c>
      <c r="C376" s="75" t="s">
        <v>34</v>
      </c>
      <c r="D376" s="12" t="s">
        <v>13</v>
      </c>
      <c r="E376" s="75" t="s">
        <v>243</v>
      </c>
      <c r="F376" s="415" t="s">
        <v>359</v>
      </c>
      <c r="G376" s="415" t="s">
        <v>318</v>
      </c>
      <c r="H376" s="5">
        <f t="shared" si="27"/>
        <v>-19500</v>
      </c>
      <c r="I376" s="429">
        <f t="shared" si="26"/>
        <v>4</v>
      </c>
      <c r="J376" s="80"/>
      <c r="K376" s="80" t="s">
        <v>354</v>
      </c>
      <c r="L376">
        <v>8</v>
      </c>
      <c r="M376" s="93">
        <v>500</v>
      </c>
    </row>
    <row r="377" spans="1:13" ht="12.75">
      <c r="A377" s="75"/>
      <c r="B377" s="7">
        <v>500</v>
      </c>
      <c r="C377" s="75" t="s">
        <v>34</v>
      </c>
      <c r="D377" s="12" t="s">
        <v>13</v>
      </c>
      <c r="E377" s="75" t="s">
        <v>243</v>
      </c>
      <c r="F377" s="415" t="s">
        <v>359</v>
      </c>
      <c r="G377" s="415" t="s">
        <v>318</v>
      </c>
      <c r="H377" s="5">
        <f t="shared" si="27"/>
        <v>-20000</v>
      </c>
      <c r="I377" s="429">
        <f t="shared" si="26"/>
        <v>1</v>
      </c>
      <c r="J377" s="80"/>
      <c r="K377" s="80" t="s">
        <v>354</v>
      </c>
      <c r="L377">
        <v>8</v>
      </c>
      <c r="M377" s="93">
        <v>500</v>
      </c>
    </row>
    <row r="378" spans="1:13" s="84" customFormat="1" ht="12.75">
      <c r="A378" s="95"/>
      <c r="B378" s="181">
        <f>SUM(B362:B377)</f>
        <v>20000</v>
      </c>
      <c r="C378" s="95" t="s">
        <v>34</v>
      </c>
      <c r="D378" s="95"/>
      <c r="E378" s="95"/>
      <c r="F378" s="96"/>
      <c r="G378" s="96"/>
      <c r="H378" s="82">
        <v>0</v>
      </c>
      <c r="I378" s="430">
        <f t="shared" si="26"/>
        <v>40</v>
      </c>
      <c r="J378" s="115"/>
      <c r="K378" s="115"/>
      <c r="L378" s="115"/>
      <c r="M378" s="116">
        <v>500</v>
      </c>
    </row>
    <row r="379" spans="2:13" ht="12.75">
      <c r="B379" s="7"/>
      <c r="H379" s="5">
        <f>H378-B379</f>
        <v>0</v>
      </c>
      <c r="I379" s="431">
        <f t="shared" si="26"/>
        <v>0</v>
      </c>
      <c r="M379" s="2">
        <v>500</v>
      </c>
    </row>
    <row r="380" spans="2:13" ht="12.75">
      <c r="B380" s="7"/>
      <c r="D380" s="12"/>
      <c r="H380" s="5">
        <f>H379-B380</f>
        <v>0</v>
      </c>
      <c r="I380" s="431">
        <f t="shared" si="26"/>
        <v>0</v>
      </c>
      <c r="M380" s="2">
        <v>500</v>
      </c>
    </row>
    <row r="381" spans="2:13" ht="12.75">
      <c r="B381" s="7">
        <v>1000</v>
      </c>
      <c r="C381" s="1" t="s">
        <v>257</v>
      </c>
      <c r="D381" s="12" t="s">
        <v>13</v>
      </c>
      <c r="E381" s="75" t="s">
        <v>258</v>
      </c>
      <c r="F381" s="415" t="s">
        <v>358</v>
      </c>
      <c r="G381" s="415" t="s">
        <v>308</v>
      </c>
      <c r="H381" s="5">
        <f>H380-B381</f>
        <v>-1000</v>
      </c>
      <c r="I381" s="431">
        <f t="shared" si="26"/>
        <v>2</v>
      </c>
      <c r="K381" s="80" t="s">
        <v>220</v>
      </c>
      <c r="L381">
        <v>8</v>
      </c>
      <c r="M381" s="2">
        <v>500</v>
      </c>
    </row>
    <row r="382" spans="2:13" ht="12.75">
      <c r="B382" s="7">
        <v>1000</v>
      </c>
      <c r="C382" s="1" t="s">
        <v>257</v>
      </c>
      <c r="D382" s="12" t="s">
        <v>13</v>
      </c>
      <c r="E382" s="75" t="s">
        <v>258</v>
      </c>
      <c r="F382" s="415" t="s">
        <v>358</v>
      </c>
      <c r="G382" s="415" t="s">
        <v>310</v>
      </c>
      <c r="H382" s="5">
        <f>H381-B382</f>
        <v>-2000</v>
      </c>
      <c r="I382" s="431">
        <f t="shared" si="26"/>
        <v>2</v>
      </c>
      <c r="K382" s="80" t="s">
        <v>220</v>
      </c>
      <c r="L382">
        <v>8</v>
      </c>
      <c r="M382" s="2">
        <v>500</v>
      </c>
    </row>
    <row r="383" spans="1:13" s="84" customFormat="1" ht="12.75">
      <c r="A383" s="11"/>
      <c r="B383" s="181">
        <f>SUM(B381:B382)</f>
        <v>2000</v>
      </c>
      <c r="C383" s="11"/>
      <c r="D383" s="11"/>
      <c r="E383" s="11" t="s">
        <v>258</v>
      </c>
      <c r="F383" s="18"/>
      <c r="G383" s="18"/>
      <c r="H383" s="82">
        <v>0</v>
      </c>
      <c r="I383" s="430">
        <f t="shared" si="26"/>
        <v>4</v>
      </c>
      <c r="M383" s="85">
        <v>500</v>
      </c>
    </row>
    <row r="384" spans="2:13" ht="12.75">
      <c r="B384" s="7"/>
      <c r="H384" s="5">
        <f>H383-B384</f>
        <v>0</v>
      </c>
      <c r="I384" s="431">
        <f t="shared" si="26"/>
        <v>0</v>
      </c>
      <c r="M384" s="2">
        <v>500</v>
      </c>
    </row>
    <row r="385" spans="2:13" ht="12.75">
      <c r="B385" s="7"/>
      <c r="H385" s="5">
        <f>H384-B385</f>
        <v>0</v>
      </c>
      <c r="I385" s="431">
        <f t="shared" si="26"/>
        <v>0</v>
      </c>
      <c r="M385" s="2">
        <v>500</v>
      </c>
    </row>
    <row r="386" spans="2:13" ht="12.75">
      <c r="B386" s="7">
        <v>40000</v>
      </c>
      <c r="C386" s="1" t="s">
        <v>365</v>
      </c>
      <c r="D386" s="12" t="s">
        <v>13</v>
      </c>
      <c r="E386" s="75" t="s">
        <v>366</v>
      </c>
      <c r="F386" s="415" t="s">
        <v>367</v>
      </c>
      <c r="G386" s="415" t="s">
        <v>61</v>
      </c>
      <c r="H386" s="5" t="e">
        <f>#REF!-B386</f>
        <v>#REF!</v>
      </c>
      <c r="I386" s="431">
        <f t="shared" si="26"/>
        <v>80</v>
      </c>
      <c r="K386" s="80" t="s">
        <v>340</v>
      </c>
      <c r="L386">
        <v>8</v>
      </c>
      <c r="M386" s="2">
        <v>500</v>
      </c>
    </row>
    <row r="387" spans="1:13" s="84" customFormat="1" ht="12.75">
      <c r="A387" s="11"/>
      <c r="B387" s="181">
        <f>SUM(B386)</f>
        <v>40000</v>
      </c>
      <c r="C387" s="11"/>
      <c r="D387" s="11"/>
      <c r="E387" s="11" t="s">
        <v>366</v>
      </c>
      <c r="F387" s="18"/>
      <c r="G387" s="18"/>
      <c r="H387" s="82">
        <v>0</v>
      </c>
      <c r="I387" s="430">
        <f t="shared" si="26"/>
        <v>80</v>
      </c>
      <c r="M387" s="85">
        <v>500</v>
      </c>
    </row>
    <row r="388" spans="1:13" s="15" customFormat="1" ht="12.75">
      <c r="A388" s="12"/>
      <c r="B388" s="171"/>
      <c r="C388" s="12"/>
      <c r="D388" s="12"/>
      <c r="E388" s="12"/>
      <c r="F388" s="30"/>
      <c r="G388" s="30"/>
      <c r="H388" s="29"/>
      <c r="I388" s="53"/>
      <c r="M388" s="35"/>
    </row>
    <row r="389" spans="1:13" s="15" customFormat="1" ht="12.75">
      <c r="A389" s="12"/>
      <c r="B389" s="171"/>
      <c r="C389" s="12"/>
      <c r="D389" s="12"/>
      <c r="E389" s="12"/>
      <c r="F389" s="30"/>
      <c r="G389" s="30"/>
      <c r="H389" s="29"/>
      <c r="I389" s="53"/>
      <c r="M389" s="35"/>
    </row>
    <row r="390" spans="1:13" s="15" customFormat="1" ht="12.75">
      <c r="A390" s="12"/>
      <c r="B390" s="171"/>
      <c r="C390" s="12"/>
      <c r="D390" s="12"/>
      <c r="E390" s="12"/>
      <c r="F390" s="30"/>
      <c r="G390" s="30"/>
      <c r="H390" s="29"/>
      <c r="I390" s="53"/>
      <c r="M390" s="35"/>
    </row>
    <row r="391" spans="2:13" ht="12.75">
      <c r="B391" s="7"/>
      <c r="H391" s="5" t="e">
        <f>#REF!-B391</f>
        <v>#REF!</v>
      </c>
      <c r="I391" s="22">
        <f aca="true" t="shared" si="28" ref="I391:I412">+B391/M391</f>
        <v>0</v>
      </c>
      <c r="M391" s="2">
        <v>500</v>
      </c>
    </row>
    <row r="392" spans="1:13" s="90" customFormat="1" ht="12.75">
      <c r="A392" s="86"/>
      <c r="B392" s="180">
        <f>+B396+B403+B408+B412</f>
        <v>12200</v>
      </c>
      <c r="C392" s="86" t="s">
        <v>57</v>
      </c>
      <c r="D392" s="86" t="s">
        <v>148</v>
      </c>
      <c r="E392" s="86" t="s">
        <v>59</v>
      </c>
      <c r="F392" s="97" t="s">
        <v>60</v>
      </c>
      <c r="G392" s="88" t="s">
        <v>32</v>
      </c>
      <c r="H392" s="87"/>
      <c r="I392" s="89">
        <f t="shared" si="28"/>
        <v>24.4</v>
      </c>
      <c r="M392" s="91">
        <v>500</v>
      </c>
    </row>
    <row r="393" spans="2:13" ht="12.75">
      <c r="B393" s="7"/>
      <c r="H393" s="5">
        <f>H392-B393</f>
        <v>0</v>
      </c>
      <c r="I393" s="22">
        <f t="shared" si="28"/>
        <v>0</v>
      </c>
      <c r="M393" s="2">
        <v>500</v>
      </c>
    </row>
    <row r="394" spans="2:13" ht="12.75">
      <c r="B394" s="7">
        <v>2500</v>
      </c>
      <c r="C394" s="1" t="s">
        <v>29</v>
      </c>
      <c r="D394" s="1" t="s">
        <v>13</v>
      </c>
      <c r="E394" s="1" t="s">
        <v>220</v>
      </c>
      <c r="F394" s="66" t="s">
        <v>368</v>
      </c>
      <c r="G394" s="27" t="s">
        <v>61</v>
      </c>
      <c r="H394" s="5">
        <f>H393-B394</f>
        <v>-2500</v>
      </c>
      <c r="I394" s="22">
        <f t="shared" si="28"/>
        <v>5</v>
      </c>
      <c r="K394" t="s">
        <v>29</v>
      </c>
      <c r="L394">
        <v>9</v>
      </c>
      <c r="M394" s="2">
        <v>500</v>
      </c>
    </row>
    <row r="395" spans="2:13" ht="12.75">
      <c r="B395" s="7">
        <v>2500</v>
      </c>
      <c r="C395" s="1" t="s">
        <v>29</v>
      </c>
      <c r="D395" s="1" t="s">
        <v>13</v>
      </c>
      <c r="E395" s="1" t="s">
        <v>235</v>
      </c>
      <c r="F395" s="27" t="s">
        <v>369</v>
      </c>
      <c r="G395" s="27" t="s">
        <v>61</v>
      </c>
      <c r="H395" s="5">
        <f>H394-B395</f>
        <v>-5000</v>
      </c>
      <c r="I395" s="22">
        <f t="shared" si="28"/>
        <v>5</v>
      </c>
      <c r="K395" t="s">
        <v>29</v>
      </c>
      <c r="L395">
        <v>9</v>
      </c>
      <c r="M395" s="2">
        <v>500</v>
      </c>
    </row>
    <row r="396" spans="1:13" s="84" customFormat="1" ht="12.75">
      <c r="A396" s="11"/>
      <c r="B396" s="181">
        <f>SUM(B394:B395)</f>
        <v>5000</v>
      </c>
      <c r="C396" s="11" t="s">
        <v>29</v>
      </c>
      <c r="D396" s="11"/>
      <c r="E396" s="11"/>
      <c r="F396" s="18"/>
      <c r="G396" s="18"/>
      <c r="H396" s="82">
        <v>0</v>
      </c>
      <c r="I396" s="83">
        <f t="shared" si="28"/>
        <v>10</v>
      </c>
      <c r="M396" s="85">
        <v>500</v>
      </c>
    </row>
    <row r="397" spans="2:13" ht="12.75">
      <c r="B397" s="7"/>
      <c r="H397" s="5">
        <f aca="true" t="shared" si="29" ref="H397:H402">H396-B397</f>
        <v>0</v>
      </c>
      <c r="I397" s="22">
        <f t="shared" si="28"/>
        <v>0</v>
      </c>
      <c r="M397" s="2">
        <v>500</v>
      </c>
    </row>
    <row r="398" spans="2:13" ht="12.75">
      <c r="B398" s="7"/>
      <c r="H398" s="5">
        <f t="shared" si="29"/>
        <v>0</v>
      </c>
      <c r="I398" s="22">
        <f t="shared" si="28"/>
        <v>0</v>
      </c>
      <c r="M398" s="2">
        <v>500</v>
      </c>
    </row>
    <row r="399" spans="2:13" ht="12.75">
      <c r="B399" s="171">
        <v>1200</v>
      </c>
      <c r="C399" s="32" t="s">
        <v>370</v>
      </c>
      <c r="D399" s="12" t="s">
        <v>13</v>
      </c>
      <c r="E399" s="32" t="s">
        <v>243</v>
      </c>
      <c r="F399" s="98" t="s">
        <v>371</v>
      </c>
      <c r="G399" s="99" t="s">
        <v>61</v>
      </c>
      <c r="H399" s="5">
        <f t="shared" si="29"/>
        <v>-1200</v>
      </c>
      <c r="I399" s="22">
        <f t="shared" si="28"/>
        <v>2.4</v>
      </c>
      <c r="K399" t="s">
        <v>235</v>
      </c>
      <c r="L399">
        <v>9</v>
      </c>
      <c r="M399" s="2">
        <v>500</v>
      </c>
    </row>
    <row r="400" spans="2:13" ht="12.75">
      <c r="B400" s="171">
        <v>1000</v>
      </c>
      <c r="C400" s="32" t="s">
        <v>372</v>
      </c>
      <c r="D400" s="12" t="s">
        <v>13</v>
      </c>
      <c r="E400" s="32" t="s">
        <v>243</v>
      </c>
      <c r="F400" s="27" t="s">
        <v>371</v>
      </c>
      <c r="G400" s="99" t="s">
        <v>61</v>
      </c>
      <c r="H400" s="5">
        <f t="shared" si="29"/>
        <v>-2200</v>
      </c>
      <c r="I400" s="22">
        <f t="shared" si="28"/>
        <v>2</v>
      </c>
      <c r="K400" t="s">
        <v>235</v>
      </c>
      <c r="L400">
        <v>9</v>
      </c>
      <c r="M400" s="2">
        <v>500</v>
      </c>
    </row>
    <row r="401" spans="2:13" ht="12.75">
      <c r="B401" s="171">
        <v>1000</v>
      </c>
      <c r="C401" s="32" t="s">
        <v>373</v>
      </c>
      <c r="D401" s="12" t="s">
        <v>13</v>
      </c>
      <c r="E401" s="32" t="s">
        <v>243</v>
      </c>
      <c r="F401" s="27" t="s">
        <v>371</v>
      </c>
      <c r="G401" s="99" t="s">
        <v>61</v>
      </c>
      <c r="H401" s="5">
        <f t="shared" si="29"/>
        <v>-3200</v>
      </c>
      <c r="I401" s="22">
        <f t="shared" si="28"/>
        <v>2</v>
      </c>
      <c r="K401" t="s">
        <v>235</v>
      </c>
      <c r="L401">
        <v>9</v>
      </c>
      <c r="M401" s="35">
        <v>500</v>
      </c>
    </row>
    <row r="402" spans="2:13" ht="12.75">
      <c r="B402" s="171">
        <v>1200</v>
      </c>
      <c r="C402" s="32" t="s">
        <v>374</v>
      </c>
      <c r="D402" s="12" t="s">
        <v>13</v>
      </c>
      <c r="E402" s="32" t="s">
        <v>243</v>
      </c>
      <c r="F402" s="27" t="s">
        <v>371</v>
      </c>
      <c r="G402" s="99" t="s">
        <v>61</v>
      </c>
      <c r="H402" s="5">
        <f t="shared" si="29"/>
        <v>-4400</v>
      </c>
      <c r="I402" s="22">
        <f t="shared" si="28"/>
        <v>2.4</v>
      </c>
      <c r="K402" t="s">
        <v>235</v>
      </c>
      <c r="L402">
        <v>9</v>
      </c>
      <c r="M402" s="35">
        <v>500</v>
      </c>
    </row>
    <row r="403" spans="1:13" s="106" customFormat="1" ht="12.75">
      <c r="A403" s="101"/>
      <c r="B403" s="172">
        <f>SUM(B399:B402)</f>
        <v>4400</v>
      </c>
      <c r="C403" s="101" t="s">
        <v>135</v>
      </c>
      <c r="D403" s="103"/>
      <c r="E403" s="101"/>
      <c r="F403" s="104"/>
      <c r="G403" s="104"/>
      <c r="H403" s="102"/>
      <c r="I403" s="105">
        <f t="shared" si="28"/>
        <v>8.8</v>
      </c>
      <c r="M403" s="107">
        <v>500</v>
      </c>
    </row>
    <row r="404" spans="2:13" ht="12.75">
      <c r="B404" s="7"/>
      <c r="I404" s="22">
        <f t="shared" si="28"/>
        <v>0</v>
      </c>
      <c r="M404" s="2">
        <v>500</v>
      </c>
    </row>
    <row r="405" spans="2:13" ht="12.75">
      <c r="B405" s="7"/>
      <c r="I405" s="22">
        <f t="shared" si="28"/>
        <v>0</v>
      </c>
      <c r="M405" s="2">
        <v>500</v>
      </c>
    </row>
    <row r="406" spans="2:13" ht="12.75">
      <c r="B406" s="7">
        <v>800</v>
      </c>
      <c r="C406" s="32" t="s">
        <v>229</v>
      </c>
      <c r="D406" s="12" t="s">
        <v>254</v>
      </c>
      <c r="E406" s="1" t="s">
        <v>49</v>
      </c>
      <c r="F406" s="27" t="s">
        <v>371</v>
      </c>
      <c r="G406" s="27" t="s">
        <v>61</v>
      </c>
      <c r="H406" s="5">
        <v>-800</v>
      </c>
      <c r="I406" s="22">
        <f t="shared" si="28"/>
        <v>1.6</v>
      </c>
      <c r="K406" t="s">
        <v>235</v>
      </c>
      <c r="L406">
        <v>9</v>
      </c>
      <c r="M406" s="2">
        <v>500</v>
      </c>
    </row>
    <row r="407" spans="2:13" ht="12.75">
      <c r="B407" s="7">
        <v>1500</v>
      </c>
      <c r="C407" s="32" t="s">
        <v>229</v>
      </c>
      <c r="D407" s="12" t="s">
        <v>254</v>
      </c>
      <c r="E407" s="1" t="s">
        <v>49</v>
      </c>
      <c r="F407" s="27" t="s">
        <v>371</v>
      </c>
      <c r="G407" s="27" t="s">
        <v>375</v>
      </c>
      <c r="H407" s="5">
        <v>-2300</v>
      </c>
      <c r="I407" s="22">
        <f t="shared" si="28"/>
        <v>3</v>
      </c>
      <c r="K407" t="s">
        <v>235</v>
      </c>
      <c r="L407">
        <v>9</v>
      </c>
      <c r="M407" s="2">
        <v>500</v>
      </c>
    </row>
    <row r="408" spans="1:13" s="106" customFormat="1" ht="12.75">
      <c r="A408" s="101"/>
      <c r="B408" s="172">
        <v>2300</v>
      </c>
      <c r="C408" s="101"/>
      <c r="D408" s="101"/>
      <c r="E408" s="101" t="s">
        <v>49</v>
      </c>
      <c r="F408" s="104"/>
      <c r="G408" s="104"/>
      <c r="H408" s="102"/>
      <c r="I408" s="105">
        <f t="shared" si="28"/>
        <v>4.6</v>
      </c>
      <c r="M408" s="107">
        <v>500</v>
      </c>
    </row>
    <row r="409" spans="2:13" ht="12.75">
      <c r="B409" s="7"/>
      <c r="H409" s="5">
        <f>H408-B409</f>
        <v>0</v>
      </c>
      <c r="I409" s="22">
        <f t="shared" si="28"/>
        <v>0</v>
      </c>
      <c r="M409" s="2">
        <v>500</v>
      </c>
    </row>
    <row r="410" spans="2:13" ht="12.75">
      <c r="B410" s="7"/>
      <c r="H410" s="5">
        <f>H409-B410</f>
        <v>0</v>
      </c>
      <c r="I410" s="22">
        <f t="shared" si="28"/>
        <v>0</v>
      </c>
      <c r="M410" s="2">
        <v>500</v>
      </c>
    </row>
    <row r="411" spans="2:13" ht="12.75">
      <c r="B411" s="7">
        <v>500</v>
      </c>
      <c r="C411" s="1" t="s">
        <v>276</v>
      </c>
      <c r="D411" s="12" t="s">
        <v>13</v>
      </c>
      <c r="E411" s="1" t="s">
        <v>258</v>
      </c>
      <c r="F411" s="27" t="s">
        <v>371</v>
      </c>
      <c r="G411" s="27" t="s">
        <v>61</v>
      </c>
      <c r="H411" s="5">
        <f>H410-B411</f>
        <v>-500</v>
      </c>
      <c r="I411" s="22">
        <f t="shared" si="28"/>
        <v>1</v>
      </c>
      <c r="K411" t="s">
        <v>235</v>
      </c>
      <c r="L411">
        <v>9</v>
      </c>
      <c r="M411" s="2">
        <v>500</v>
      </c>
    </row>
    <row r="412" spans="1:13" s="106" customFormat="1" ht="12.75">
      <c r="A412" s="101"/>
      <c r="B412" s="172">
        <v>500</v>
      </c>
      <c r="C412" s="101"/>
      <c r="D412" s="101"/>
      <c r="E412" s="101" t="s">
        <v>258</v>
      </c>
      <c r="F412" s="104"/>
      <c r="G412" s="104"/>
      <c r="H412" s="102">
        <v>0</v>
      </c>
      <c r="I412" s="105">
        <f t="shared" si="28"/>
        <v>1</v>
      </c>
      <c r="M412" s="107">
        <v>500</v>
      </c>
    </row>
    <row r="413" spans="2:13" ht="12.75">
      <c r="B413" s="7"/>
      <c r="H413" s="5">
        <f>H412-B413</f>
        <v>0</v>
      </c>
      <c r="I413" s="22"/>
      <c r="M413" s="2">
        <v>500</v>
      </c>
    </row>
    <row r="414" spans="2:13" ht="12.75">
      <c r="B414" s="7"/>
      <c r="H414" s="5">
        <f>H413-B414</f>
        <v>0</v>
      </c>
      <c r="I414" s="22">
        <f aca="true" t="shared" si="30" ref="I414:I477">+B414/M414</f>
        <v>0</v>
      </c>
      <c r="M414" s="2">
        <v>500</v>
      </c>
    </row>
    <row r="415" spans="2:13" ht="12.75">
      <c r="B415" s="7"/>
      <c r="H415" s="5">
        <f>H414-B415</f>
        <v>0</v>
      </c>
      <c r="I415" s="22">
        <f t="shared" si="30"/>
        <v>0</v>
      </c>
      <c r="M415" s="2">
        <v>500</v>
      </c>
    </row>
    <row r="416" spans="2:13" ht="12.75">
      <c r="B416" s="7"/>
      <c r="H416" s="5">
        <f>H415-B416</f>
        <v>0</v>
      </c>
      <c r="I416" s="22">
        <f t="shared" si="30"/>
        <v>0</v>
      </c>
      <c r="M416" s="2">
        <v>500</v>
      </c>
    </row>
    <row r="417" spans="1:13" s="113" customFormat="1" ht="12.75">
      <c r="A417" s="108"/>
      <c r="B417" s="170">
        <f>+B421+B426+B430</f>
        <v>8500</v>
      </c>
      <c r="C417" s="108" t="s">
        <v>62</v>
      </c>
      <c r="D417" s="108" t="s">
        <v>58</v>
      </c>
      <c r="E417" s="108" t="s">
        <v>63</v>
      </c>
      <c r="F417" s="111" t="s">
        <v>64</v>
      </c>
      <c r="G417" s="111" t="s">
        <v>39</v>
      </c>
      <c r="H417" s="109"/>
      <c r="I417" s="112">
        <f t="shared" si="30"/>
        <v>17</v>
      </c>
      <c r="M417" s="114">
        <v>500</v>
      </c>
    </row>
    <row r="418" spans="2:13" ht="12.75">
      <c r="B418" s="7"/>
      <c r="H418" s="5">
        <f>H417-B418</f>
        <v>0</v>
      </c>
      <c r="I418" s="22">
        <f t="shared" si="30"/>
        <v>0</v>
      </c>
      <c r="M418" s="2">
        <v>500</v>
      </c>
    </row>
    <row r="419" spans="2:13" ht="12.75">
      <c r="B419" s="7">
        <v>2500</v>
      </c>
      <c r="C419" s="1" t="s">
        <v>29</v>
      </c>
      <c r="D419" s="1" t="s">
        <v>13</v>
      </c>
      <c r="E419" s="1" t="s">
        <v>259</v>
      </c>
      <c r="F419" s="66" t="s">
        <v>376</v>
      </c>
      <c r="G419" s="27" t="s">
        <v>61</v>
      </c>
      <c r="H419" s="5">
        <f>H418-B419</f>
        <v>-2500</v>
      </c>
      <c r="I419" s="22">
        <f t="shared" si="30"/>
        <v>5</v>
      </c>
      <c r="K419" t="s">
        <v>29</v>
      </c>
      <c r="L419">
        <v>10</v>
      </c>
      <c r="M419" s="2">
        <v>500</v>
      </c>
    </row>
    <row r="420" spans="2:13" ht="12.75">
      <c r="B420" s="7">
        <v>2000</v>
      </c>
      <c r="C420" s="1" t="s">
        <v>29</v>
      </c>
      <c r="D420" s="1" t="s">
        <v>13</v>
      </c>
      <c r="E420" s="1" t="s">
        <v>233</v>
      </c>
      <c r="F420" s="65" t="s">
        <v>377</v>
      </c>
      <c r="G420" s="27" t="s">
        <v>61</v>
      </c>
      <c r="H420" s="5">
        <f>H419-B420</f>
        <v>-4500</v>
      </c>
      <c r="I420" s="22">
        <f t="shared" si="30"/>
        <v>4</v>
      </c>
      <c r="K420" t="s">
        <v>29</v>
      </c>
      <c r="L420">
        <v>10</v>
      </c>
      <c r="M420" s="2">
        <v>500</v>
      </c>
    </row>
    <row r="421" spans="1:13" s="84" customFormat="1" ht="12.75">
      <c r="A421" s="11"/>
      <c r="B421" s="181">
        <f>SUM(B419:B420)</f>
        <v>4500</v>
      </c>
      <c r="C421" s="11" t="s">
        <v>29</v>
      </c>
      <c r="D421" s="11"/>
      <c r="E421" s="11"/>
      <c r="F421" s="18"/>
      <c r="G421" s="18"/>
      <c r="H421" s="82">
        <v>0</v>
      </c>
      <c r="I421" s="83">
        <f t="shared" si="30"/>
        <v>9</v>
      </c>
      <c r="M421" s="85">
        <v>500</v>
      </c>
    </row>
    <row r="422" spans="2:13" ht="12.75">
      <c r="B422" s="7"/>
      <c r="H422" s="5">
        <f>H421-B422</f>
        <v>0</v>
      </c>
      <c r="I422" s="22">
        <f t="shared" si="30"/>
        <v>0</v>
      </c>
      <c r="M422" s="2">
        <v>500</v>
      </c>
    </row>
    <row r="423" spans="2:13" ht="12.75">
      <c r="B423" s="7"/>
      <c r="H423" s="5">
        <f>H422-B423</f>
        <v>0</v>
      </c>
      <c r="I423" s="22">
        <f t="shared" si="30"/>
        <v>0</v>
      </c>
      <c r="M423" s="2">
        <v>500</v>
      </c>
    </row>
    <row r="424" spans="2:13" ht="12.75">
      <c r="B424" s="7">
        <v>1500</v>
      </c>
      <c r="C424" s="1" t="s">
        <v>378</v>
      </c>
      <c r="D424" s="1" t="s">
        <v>13</v>
      </c>
      <c r="E424" s="1" t="s">
        <v>243</v>
      </c>
      <c r="F424" s="98" t="s">
        <v>379</v>
      </c>
      <c r="G424" s="27" t="s">
        <v>61</v>
      </c>
      <c r="H424" s="5">
        <f>H423-B424</f>
        <v>-1500</v>
      </c>
      <c r="I424" s="22">
        <f t="shared" si="30"/>
        <v>3</v>
      </c>
      <c r="K424" t="s">
        <v>259</v>
      </c>
      <c r="L424">
        <v>10</v>
      </c>
      <c r="M424" s="2">
        <v>500</v>
      </c>
    </row>
    <row r="425" spans="2:13" ht="12.75">
      <c r="B425" s="7">
        <v>1500</v>
      </c>
      <c r="C425" s="1" t="s">
        <v>380</v>
      </c>
      <c r="D425" s="1" t="s">
        <v>13</v>
      </c>
      <c r="E425" s="1" t="s">
        <v>243</v>
      </c>
      <c r="F425" s="98" t="s">
        <v>379</v>
      </c>
      <c r="G425" s="27" t="s">
        <v>61</v>
      </c>
      <c r="H425" s="5">
        <f>H424-B425</f>
        <v>-3000</v>
      </c>
      <c r="I425" s="22">
        <f t="shared" si="30"/>
        <v>3</v>
      </c>
      <c r="K425" t="s">
        <v>259</v>
      </c>
      <c r="L425">
        <v>10</v>
      </c>
      <c r="M425" s="2">
        <v>500</v>
      </c>
    </row>
    <row r="426" spans="1:13" s="106" customFormat="1" ht="12.75">
      <c r="A426" s="101"/>
      <c r="B426" s="172">
        <f>SUM(B424:B425)</f>
        <v>3000</v>
      </c>
      <c r="C426" s="101" t="s">
        <v>135</v>
      </c>
      <c r="D426" s="101"/>
      <c r="E426" s="101"/>
      <c r="F426" s="104"/>
      <c r="G426" s="104"/>
      <c r="H426" s="102">
        <v>0</v>
      </c>
      <c r="I426" s="105">
        <f t="shared" si="30"/>
        <v>6</v>
      </c>
      <c r="J426" s="434"/>
      <c r="M426" s="107">
        <v>500</v>
      </c>
    </row>
    <row r="427" spans="2:13" ht="12.75">
      <c r="B427" s="7"/>
      <c r="H427" s="5">
        <v>0</v>
      </c>
      <c r="I427" s="22">
        <f t="shared" si="30"/>
        <v>0</v>
      </c>
      <c r="M427" s="2">
        <v>500</v>
      </c>
    </row>
    <row r="428" spans="2:13" ht="12.75">
      <c r="B428" s="7"/>
      <c r="H428" s="5">
        <f>H427-B428</f>
        <v>0</v>
      </c>
      <c r="I428" s="22">
        <f t="shared" si="30"/>
        <v>0</v>
      </c>
      <c r="M428" s="2">
        <v>500</v>
      </c>
    </row>
    <row r="429" spans="2:13" ht="12.75">
      <c r="B429" s="171">
        <v>1000</v>
      </c>
      <c r="C429" s="1" t="s">
        <v>276</v>
      </c>
      <c r="D429" s="1" t="s">
        <v>13</v>
      </c>
      <c r="E429" s="1" t="s">
        <v>258</v>
      </c>
      <c r="F429" s="98" t="s">
        <v>379</v>
      </c>
      <c r="G429" s="27" t="s">
        <v>61</v>
      </c>
      <c r="H429" s="5">
        <f>H428-B429</f>
        <v>-1000</v>
      </c>
      <c r="I429" s="22">
        <f t="shared" si="30"/>
        <v>2</v>
      </c>
      <c r="K429" t="s">
        <v>259</v>
      </c>
      <c r="L429">
        <v>10</v>
      </c>
      <c r="M429" s="2">
        <v>500</v>
      </c>
    </row>
    <row r="430" spans="1:13" s="106" customFormat="1" ht="12.75">
      <c r="A430" s="101"/>
      <c r="B430" s="172">
        <f>SUM(B429)</f>
        <v>1000</v>
      </c>
      <c r="C430" s="101"/>
      <c r="D430" s="101"/>
      <c r="E430" s="101" t="s">
        <v>258</v>
      </c>
      <c r="F430" s="104"/>
      <c r="G430" s="104"/>
      <c r="H430" s="102">
        <v>0</v>
      </c>
      <c r="I430" s="105">
        <f t="shared" si="30"/>
        <v>2</v>
      </c>
      <c r="M430" s="107">
        <v>500</v>
      </c>
    </row>
    <row r="431" spans="2:13" ht="12.75">
      <c r="B431" s="7"/>
      <c r="H431" s="5">
        <f>H430-B431</f>
        <v>0</v>
      </c>
      <c r="I431" s="22">
        <f t="shared" si="30"/>
        <v>0</v>
      </c>
      <c r="M431" s="2">
        <v>500</v>
      </c>
    </row>
    <row r="432" spans="2:13" ht="12.75">
      <c r="B432" s="7"/>
      <c r="H432" s="5">
        <f>H431-B432</f>
        <v>0</v>
      </c>
      <c r="I432" s="22">
        <f t="shared" si="30"/>
        <v>0</v>
      </c>
      <c r="M432" s="2">
        <v>500</v>
      </c>
    </row>
    <row r="433" spans="2:13" ht="12.75">
      <c r="B433" s="7"/>
      <c r="H433" s="5">
        <f>H432-B433</f>
        <v>0</v>
      </c>
      <c r="I433" s="22">
        <f t="shared" si="30"/>
        <v>0</v>
      </c>
      <c r="M433" s="2">
        <v>500</v>
      </c>
    </row>
    <row r="434" spans="2:13" ht="12.75">
      <c r="B434" s="7"/>
      <c r="H434" s="5">
        <f>H433-B434</f>
        <v>0</v>
      </c>
      <c r="I434" s="22">
        <f t="shared" si="30"/>
        <v>0</v>
      </c>
      <c r="M434" s="2">
        <v>500</v>
      </c>
    </row>
    <row r="435" spans="1:13" s="90" customFormat="1" ht="12.75">
      <c r="A435" s="86"/>
      <c r="B435" s="180">
        <f>+B439+B446+B452+B457+B463</f>
        <v>38500</v>
      </c>
      <c r="C435" s="86" t="s">
        <v>65</v>
      </c>
      <c r="D435" s="86" t="s">
        <v>149</v>
      </c>
      <c r="E435" s="86" t="s">
        <v>41</v>
      </c>
      <c r="F435" s="88" t="s">
        <v>67</v>
      </c>
      <c r="G435" s="88" t="s">
        <v>39</v>
      </c>
      <c r="H435" s="87"/>
      <c r="I435" s="89">
        <f t="shared" si="30"/>
        <v>77</v>
      </c>
      <c r="M435" s="91">
        <v>500</v>
      </c>
    </row>
    <row r="436" spans="2:13" ht="12.75">
      <c r="B436" s="7"/>
      <c r="H436" s="5">
        <f>H435-B436</f>
        <v>0</v>
      </c>
      <c r="I436" s="22">
        <f t="shared" si="30"/>
        <v>0</v>
      </c>
      <c r="M436" s="2">
        <v>500</v>
      </c>
    </row>
    <row r="437" spans="2:13" ht="12.75">
      <c r="B437" s="7">
        <v>2500</v>
      </c>
      <c r="C437" s="1" t="s">
        <v>29</v>
      </c>
      <c r="D437" s="1" t="s">
        <v>13</v>
      </c>
      <c r="E437" s="1" t="s">
        <v>223</v>
      </c>
      <c r="F437" s="65" t="s">
        <v>381</v>
      </c>
      <c r="G437" s="27" t="s">
        <v>318</v>
      </c>
      <c r="H437" s="5">
        <f>H436-B437</f>
        <v>-2500</v>
      </c>
      <c r="I437" s="22">
        <f t="shared" si="30"/>
        <v>5</v>
      </c>
      <c r="K437" t="s">
        <v>29</v>
      </c>
      <c r="L437">
        <v>11</v>
      </c>
      <c r="M437" s="2">
        <v>500</v>
      </c>
    </row>
    <row r="438" spans="2:13" ht="12.75">
      <c r="B438" s="7">
        <v>2500</v>
      </c>
      <c r="C438" s="1" t="s">
        <v>29</v>
      </c>
      <c r="D438" s="1" t="s">
        <v>13</v>
      </c>
      <c r="E438" s="1" t="s">
        <v>223</v>
      </c>
      <c r="F438" s="65" t="s">
        <v>382</v>
      </c>
      <c r="G438" s="27" t="s">
        <v>375</v>
      </c>
      <c r="H438" s="5">
        <f>H437-B438</f>
        <v>-5000</v>
      </c>
      <c r="I438" s="22">
        <f t="shared" si="30"/>
        <v>5</v>
      </c>
      <c r="K438" t="s">
        <v>29</v>
      </c>
      <c r="L438">
        <v>11</v>
      </c>
      <c r="M438" s="2">
        <v>500</v>
      </c>
    </row>
    <row r="439" spans="1:13" s="84" customFormat="1" ht="12.75">
      <c r="A439" s="11"/>
      <c r="B439" s="181">
        <f>SUM(B437:B438)</f>
        <v>5000</v>
      </c>
      <c r="C439" s="11" t="s">
        <v>29</v>
      </c>
      <c r="D439" s="11"/>
      <c r="E439" s="11"/>
      <c r="F439" s="18"/>
      <c r="G439" s="18"/>
      <c r="H439" s="82">
        <v>0</v>
      </c>
      <c r="I439" s="83">
        <f t="shared" si="30"/>
        <v>10</v>
      </c>
      <c r="M439" s="85">
        <v>500</v>
      </c>
    </row>
    <row r="440" spans="2:13" ht="12.75">
      <c r="B440" s="7"/>
      <c r="H440" s="5">
        <f>H439-B440</f>
        <v>0</v>
      </c>
      <c r="I440" s="22">
        <f t="shared" si="30"/>
        <v>0</v>
      </c>
      <c r="M440" s="2">
        <v>500</v>
      </c>
    </row>
    <row r="441" spans="2:13" ht="12.75">
      <c r="B441" s="7"/>
      <c r="H441" s="5">
        <f>H440-B441</f>
        <v>0</v>
      </c>
      <c r="I441" s="22">
        <f t="shared" si="30"/>
        <v>0</v>
      </c>
      <c r="M441" s="2">
        <v>500</v>
      </c>
    </row>
    <row r="442" spans="2:13" ht="12.75">
      <c r="B442" s="7">
        <v>2500</v>
      </c>
      <c r="C442" s="1" t="s">
        <v>282</v>
      </c>
      <c r="D442" s="1" t="s">
        <v>13</v>
      </c>
      <c r="E442" s="1" t="s">
        <v>243</v>
      </c>
      <c r="F442" s="415" t="s">
        <v>383</v>
      </c>
      <c r="G442" s="27" t="s">
        <v>375</v>
      </c>
      <c r="H442" s="5">
        <f>H441-B442</f>
        <v>-2500</v>
      </c>
      <c r="I442" s="22">
        <f t="shared" si="30"/>
        <v>5</v>
      </c>
      <c r="K442" t="s">
        <v>223</v>
      </c>
      <c r="L442">
        <v>11</v>
      </c>
      <c r="M442" s="2">
        <v>500</v>
      </c>
    </row>
    <row r="443" spans="2:13" ht="12.75">
      <c r="B443" s="7">
        <v>2000</v>
      </c>
      <c r="C443" s="1" t="s">
        <v>384</v>
      </c>
      <c r="D443" s="1" t="s">
        <v>13</v>
      </c>
      <c r="E443" s="1" t="s">
        <v>243</v>
      </c>
      <c r="F443" s="415" t="s">
        <v>383</v>
      </c>
      <c r="G443" s="27" t="s">
        <v>375</v>
      </c>
      <c r="H443" s="5">
        <f>H441-B443</f>
        <v>-2000</v>
      </c>
      <c r="I443" s="22">
        <f t="shared" si="30"/>
        <v>4</v>
      </c>
      <c r="K443" t="s">
        <v>223</v>
      </c>
      <c r="L443">
        <v>11</v>
      </c>
      <c r="M443" s="2">
        <v>500</v>
      </c>
    </row>
    <row r="444" spans="2:13" ht="12.75">
      <c r="B444" s="7">
        <v>5000</v>
      </c>
      <c r="C444" s="1" t="s">
        <v>385</v>
      </c>
      <c r="D444" s="1" t="s">
        <v>13</v>
      </c>
      <c r="E444" s="1" t="s">
        <v>243</v>
      </c>
      <c r="F444" s="415" t="s">
        <v>383</v>
      </c>
      <c r="G444" s="27" t="s">
        <v>386</v>
      </c>
      <c r="H444" s="5">
        <f>H442-B444</f>
        <v>-7500</v>
      </c>
      <c r="I444" s="22">
        <f t="shared" si="30"/>
        <v>10</v>
      </c>
      <c r="K444" t="s">
        <v>223</v>
      </c>
      <c r="L444">
        <v>11</v>
      </c>
      <c r="M444" s="2">
        <v>500</v>
      </c>
    </row>
    <row r="445" spans="2:13" ht="12.75">
      <c r="B445" s="7">
        <v>4500</v>
      </c>
      <c r="C445" s="12" t="s">
        <v>387</v>
      </c>
      <c r="D445" s="1" t="s">
        <v>13</v>
      </c>
      <c r="E445" s="1" t="s">
        <v>243</v>
      </c>
      <c r="F445" s="415" t="s">
        <v>383</v>
      </c>
      <c r="G445" s="27" t="s">
        <v>388</v>
      </c>
      <c r="H445" s="5">
        <f>H444-B445</f>
        <v>-12000</v>
      </c>
      <c r="I445" s="22">
        <f t="shared" si="30"/>
        <v>9</v>
      </c>
      <c r="K445" t="s">
        <v>223</v>
      </c>
      <c r="L445">
        <v>11</v>
      </c>
      <c r="M445" s="2">
        <v>500</v>
      </c>
    </row>
    <row r="446" spans="1:13" s="84" customFormat="1" ht="12.75">
      <c r="A446" s="11"/>
      <c r="B446" s="181">
        <f>SUM(B442:B445)</f>
        <v>14000</v>
      </c>
      <c r="C446" s="11" t="s">
        <v>135</v>
      </c>
      <c r="D446" s="11"/>
      <c r="E446" s="11"/>
      <c r="F446" s="435"/>
      <c r="G446" s="18"/>
      <c r="H446" s="82">
        <v>0</v>
      </c>
      <c r="I446" s="83">
        <f t="shared" si="30"/>
        <v>28</v>
      </c>
      <c r="M446" s="2">
        <v>500</v>
      </c>
    </row>
    <row r="447" spans="2:13" ht="12.75">
      <c r="B447" s="7"/>
      <c r="D447" s="12"/>
      <c r="F447" s="415"/>
      <c r="H447" s="5">
        <f>H446-B447</f>
        <v>0</v>
      </c>
      <c r="I447" s="22">
        <f t="shared" si="30"/>
        <v>0</v>
      </c>
      <c r="M447" s="2">
        <v>500</v>
      </c>
    </row>
    <row r="448" spans="1:13" s="38" customFormat="1" ht="12.75">
      <c r="A448" s="37"/>
      <c r="B448" s="174"/>
      <c r="C448" s="40"/>
      <c r="D448" s="33"/>
      <c r="E448" s="37"/>
      <c r="F448" s="34"/>
      <c r="G448" s="34"/>
      <c r="H448" s="5">
        <f>H447-B448</f>
        <v>0</v>
      </c>
      <c r="I448" s="22">
        <f t="shared" si="30"/>
        <v>0</v>
      </c>
      <c r="M448" s="2">
        <v>500</v>
      </c>
    </row>
    <row r="449" spans="2:13" ht="12.75">
      <c r="B449" s="7">
        <v>1000</v>
      </c>
      <c r="C449" s="1" t="s">
        <v>229</v>
      </c>
      <c r="D449" s="1" t="s">
        <v>13</v>
      </c>
      <c r="E449" s="1" t="s">
        <v>49</v>
      </c>
      <c r="F449" s="415" t="s">
        <v>383</v>
      </c>
      <c r="G449" s="27" t="s">
        <v>375</v>
      </c>
      <c r="H449" s="5">
        <f>H448-B449</f>
        <v>-1000</v>
      </c>
      <c r="I449" s="22">
        <f t="shared" si="30"/>
        <v>2</v>
      </c>
      <c r="K449" t="s">
        <v>223</v>
      </c>
      <c r="L449">
        <v>11</v>
      </c>
      <c r="M449" s="2">
        <v>500</v>
      </c>
    </row>
    <row r="450" spans="2:13" ht="12.75">
      <c r="B450" s="7">
        <v>1500</v>
      </c>
      <c r="C450" s="1" t="s">
        <v>229</v>
      </c>
      <c r="D450" s="1" t="s">
        <v>13</v>
      </c>
      <c r="E450" s="1" t="s">
        <v>49</v>
      </c>
      <c r="F450" s="415" t="s">
        <v>383</v>
      </c>
      <c r="G450" s="27" t="s">
        <v>386</v>
      </c>
      <c r="H450" s="5">
        <f>H449-B450</f>
        <v>-2500</v>
      </c>
      <c r="I450" s="22">
        <f t="shared" si="30"/>
        <v>3</v>
      </c>
      <c r="K450" t="s">
        <v>223</v>
      </c>
      <c r="L450">
        <v>11</v>
      </c>
      <c r="M450" s="2">
        <v>500</v>
      </c>
    </row>
    <row r="451" spans="2:13" ht="12.75">
      <c r="B451" s="7">
        <v>1000</v>
      </c>
      <c r="C451" s="1" t="s">
        <v>229</v>
      </c>
      <c r="D451" s="1" t="s">
        <v>13</v>
      </c>
      <c r="E451" s="1" t="s">
        <v>49</v>
      </c>
      <c r="F451" s="415" t="s">
        <v>383</v>
      </c>
      <c r="G451" s="27" t="s">
        <v>388</v>
      </c>
      <c r="H451" s="5">
        <f>H450-B451</f>
        <v>-3500</v>
      </c>
      <c r="I451" s="22">
        <f t="shared" si="30"/>
        <v>2</v>
      </c>
      <c r="K451" t="s">
        <v>223</v>
      </c>
      <c r="L451">
        <v>11</v>
      </c>
      <c r="M451" s="2">
        <v>500</v>
      </c>
    </row>
    <row r="452" spans="1:13" s="84" customFormat="1" ht="12.75">
      <c r="A452" s="11"/>
      <c r="B452" s="181">
        <f>SUM(B449:B451)</f>
        <v>3500</v>
      </c>
      <c r="C452" s="11"/>
      <c r="D452" s="11"/>
      <c r="E452" s="11" t="s">
        <v>49</v>
      </c>
      <c r="F452" s="435"/>
      <c r="G452" s="18"/>
      <c r="H452" s="82">
        <v>0</v>
      </c>
      <c r="I452" s="83">
        <f t="shared" si="30"/>
        <v>7</v>
      </c>
      <c r="M452" s="85">
        <v>500</v>
      </c>
    </row>
    <row r="453" spans="2:13" ht="12.75">
      <c r="B453" s="7"/>
      <c r="F453" s="415"/>
      <c r="H453" s="5">
        <f>H452-B453</f>
        <v>0</v>
      </c>
      <c r="I453" s="22">
        <f t="shared" si="30"/>
        <v>0</v>
      </c>
      <c r="M453" s="2">
        <v>500</v>
      </c>
    </row>
    <row r="454" spans="2:13" ht="12.75">
      <c r="B454" s="7"/>
      <c r="F454" s="415"/>
      <c r="H454" s="5">
        <f>H453-B454</f>
        <v>0</v>
      </c>
      <c r="I454" s="22">
        <f t="shared" si="30"/>
        <v>0</v>
      </c>
      <c r="M454" s="2">
        <v>500</v>
      </c>
    </row>
    <row r="455" spans="1:13" ht="12.75">
      <c r="A455" s="12"/>
      <c r="B455" s="7">
        <v>5000</v>
      </c>
      <c r="C455" s="12" t="s">
        <v>33</v>
      </c>
      <c r="D455" s="1" t="s">
        <v>13</v>
      </c>
      <c r="E455" s="1" t="s">
        <v>243</v>
      </c>
      <c r="F455" s="415" t="s">
        <v>389</v>
      </c>
      <c r="G455" s="27" t="s">
        <v>375</v>
      </c>
      <c r="H455" s="5">
        <f>H454-B455</f>
        <v>-5000</v>
      </c>
      <c r="I455" s="22">
        <f t="shared" si="30"/>
        <v>10</v>
      </c>
      <c r="K455" t="s">
        <v>223</v>
      </c>
      <c r="L455">
        <v>11</v>
      </c>
      <c r="M455" s="2">
        <v>500</v>
      </c>
    </row>
    <row r="456" spans="2:13" ht="12.75">
      <c r="B456" s="7">
        <v>5000</v>
      </c>
      <c r="C456" s="12" t="s">
        <v>33</v>
      </c>
      <c r="D456" s="1" t="s">
        <v>13</v>
      </c>
      <c r="E456" s="1" t="s">
        <v>243</v>
      </c>
      <c r="F456" s="415" t="s">
        <v>389</v>
      </c>
      <c r="G456" s="27" t="s">
        <v>386</v>
      </c>
      <c r="H456" s="5">
        <f>H455-B456</f>
        <v>-10000</v>
      </c>
      <c r="I456" s="22">
        <f t="shared" si="30"/>
        <v>10</v>
      </c>
      <c r="K456" t="s">
        <v>223</v>
      </c>
      <c r="L456">
        <v>11</v>
      </c>
      <c r="M456" s="2">
        <v>500</v>
      </c>
    </row>
    <row r="457" spans="1:13" s="84" customFormat="1" ht="12.75">
      <c r="A457" s="11"/>
      <c r="B457" s="181">
        <f>SUM(B455:B456)</f>
        <v>10000</v>
      </c>
      <c r="C457" s="11" t="s">
        <v>33</v>
      </c>
      <c r="D457" s="11"/>
      <c r="E457" s="11"/>
      <c r="F457" s="18"/>
      <c r="G457" s="18"/>
      <c r="H457" s="82">
        <v>0</v>
      </c>
      <c r="I457" s="83">
        <f t="shared" si="30"/>
        <v>20</v>
      </c>
      <c r="M457" s="85">
        <v>500</v>
      </c>
    </row>
    <row r="458" spans="2:13" ht="12.75">
      <c r="B458" s="7"/>
      <c r="H458" s="5">
        <f>H457-B458</f>
        <v>0</v>
      </c>
      <c r="I458" s="22">
        <f t="shared" si="30"/>
        <v>0</v>
      </c>
      <c r="M458" s="2">
        <v>500</v>
      </c>
    </row>
    <row r="459" spans="2:13" ht="12.75">
      <c r="B459" s="7"/>
      <c r="H459" s="5">
        <f>H458-B459</f>
        <v>0</v>
      </c>
      <c r="I459" s="22">
        <f t="shared" si="30"/>
        <v>0</v>
      </c>
      <c r="M459" s="2">
        <v>500</v>
      </c>
    </row>
    <row r="460" spans="2:13" ht="12.75">
      <c r="B460" s="7">
        <v>2000</v>
      </c>
      <c r="C460" s="1" t="s">
        <v>34</v>
      </c>
      <c r="D460" s="1" t="s">
        <v>13</v>
      </c>
      <c r="E460" s="1" t="s">
        <v>243</v>
      </c>
      <c r="F460" s="415" t="s">
        <v>383</v>
      </c>
      <c r="G460" s="27" t="s">
        <v>375</v>
      </c>
      <c r="H460" s="5">
        <f>H459-B460</f>
        <v>-2000</v>
      </c>
      <c r="I460" s="22">
        <f t="shared" si="30"/>
        <v>4</v>
      </c>
      <c r="K460" t="s">
        <v>223</v>
      </c>
      <c r="L460">
        <v>11</v>
      </c>
      <c r="M460" s="2">
        <v>500</v>
      </c>
    </row>
    <row r="461" spans="2:13" ht="12.75">
      <c r="B461" s="7">
        <v>2000</v>
      </c>
      <c r="C461" s="1" t="s">
        <v>34</v>
      </c>
      <c r="D461" s="1" t="s">
        <v>13</v>
      </c>
      <c r="E461" s="1" t="s">
        <v>243</v>
      </c>
      <c r="F461" s="415" t="s">
        <v>383</v>
      </c>
      <c r="G461" s="27" t="s">
        <v>386</v>
      </c>
      <c r="H461" s="5">
        <f>H460-B461</f>
        <v>-4000</v>
      </c>
      <c r="I461" s="22">
        <f t="shared" si="30"/>
        <v>4</v>
      </c>
      <c r="K461" t="s">
        <v>223</v>
      </c>
      <c r="L461">
        <v>11</v>
      </c>
      <c r="M461" s="2">
        <v>500</v>
      </c>
    </row>
    <row r="462" spans="2:13" ht="12.75">
      <c r="B462" s="7">
        <v>2000</v>
      </c>
      <c r="C462" s="1" t="s">
        <v>34</v>
      </c>
      <c r="D462" s="1" t="s">
        <v>13</v>
      </c>
      <c r="E462" s="1" t="s">
        <v>243</v>
      </c>
      <c r="F462" s="415" t="s">
        <v>383</v>
      </c>
      <c r="G462" s="27" t="s">
        <v>388</v>
      </c>
      <c r="H462" s="5">
        <f>H461-B462</f>
        <v>-6000</v>
      </c>
      <c r="I462" s="22">
        <f t="shared" si="30"/>
        <v>4</v>
      </c>
      <c r="K462" t="s">
        <v>223</v>
      </c>
      <c r="L462">
        <v>11</v>
      </c>
      <c r="M462" s="2">
        <v>500</v>
      </c>
    </row>
    <row r="463" spans="1:13" s="84" customFormat="1" ht="12.75">
      <c r="A463" s="11"/>
      <c r="B463" s="181">
        <f>SUM(B460:B462)</f>
        <v>6000</v>
      </c>
      <c r="C463" s="11" t="s">
        <v>34</v>
      </c>
      <c r="D463" s="11"/>
      <c r="E463" s="11"/>
      <c r="F463" s="18"/>
      <c r="G463" s="18"/>
      <c r="H463" s="82">
        <v>0</v>
      </c>
      <c r="I463" s="83">
        <f t="shared" si="30"/>
        <v>12</v>
      </c>
      <c r="M463" s="2">
        <v>500</v>
      </c>
    </row>
    <row r="464" spans="2:13" ht="12.75">
      <c r="B464" s="7"/>
      <c r="H464" s="5">
        <f>H463-B464</f>
        <v>0</v>
      </c>
      <c r="I464" s="22">
        <f t="shared" si="30"/>
        <v>0</v>
      </c>
      <c r="M464" s="2">
        <v>500</v>
      </c>
    </row>
    <row r="465" spans="2:13" ht="12.75">
      <c r="B465" s="7"/>
      <c r="D465" s="12"/>
      <c r="H465" s="5">
        <f>H464-B465</f>
        <v>0</v>
      </c>
      <c r="I465" s="22">
        <f t="shared" si="30"/>
        <v>0</v>
      </c>
      <c r="M465" s="2">
        <v>500</v>
      </c>
    </row>
    <row r="466" spans="2:13" ht="12.75">
      <c r="B466" s="7"/>
      <c r="H466" s="5">
        <f>H465-B466</f>
        <v>0</v>
      </c>
      <c r="I466" s="22">
        <f t="shared" si="30"/>
        <v>0</v>
      </c>
      <c r="M466" s="2">
        <v>500</v>
      </c>
    </row>
    <row r="467" spans="2:13" ht="12.75">
      <c r="B467" s="7"/>
      <c r="H467" s="5">
        <f>H466-B467</f>
        <v>0</v>
      </c>
      <c r="I467" s="22">
        <f t="shared" si="30"/>
        <v>0</v>
      </c>
      <c r="M467" s="2">
        <v>500</v>
      </c>
    </row>
    <row r="468" spans="1:13" s="113" customFormat="1" ht="12.75">
      <c r="A468" s="108"/>
      <c r="B468" s="170">
        <f>+B476+B481+B486+B490</f>
        <v>20800</v>
      </c>
      <c r="C468" s="108" t="s">
        <v>68</v>
      </c>
      <c r="D468" s="108" t="s">
        <v>66</v>
      </c>
      <c r="E468" s="108" t="s">
        <v>63</v>
      </c>
      <c r="F468" s="111" t="s">
        <v>69</v>
      </c>
      <c r="G468" s="111" t="s">
        <v>39</v>
      </c>
      <c r="H468" s="109"/>
      <c r="I468" s="112">
        <f t="shared" si="30"/>
        <v>41.6</v>
      </c>
      <c r="M468" s="114">
        <v>500</v>
      </c>
    </row>
    <row r="469" spans="2:13" ht="12.75">
      <c r="B469" s="7"/>
      <c r="H469" s="5">
        <f aca="true" t="shared" si="31" ref="H469:H475">H468-B469</f>
        <v>0</v>
      </c>
      <c r="I469" s="22">
        <f t="shared" si="30"/>
        <v>0</v>
      </c>
      <c r="M469" s="2">
        <v>500</v>
      </c>
    </row>
    <row r="470" spans="2:13" ht="12.75">
      <c r="B470" s="7">
        <v>2000</v>
      </c>
      <c r="C470" s="1" t="s">
        <v>29</v>
      </c>
      <c r="D470" s="1" t="s">
        <v>13</v>
      </c>
      <c r="E470" s="1" t="s">
        <v>233</v>
      </c>
      <c r="F470" s="65" t="s">
        <v>390</v>
      </c>
      <c r="G470" s="27" t="s">
        <v>375</v>
      </c>
      <c r="H470" s="5">
        <f t="shared" si="31"/>
        <v>-2000</v>
      </c>
      <c r="I470" s="22">
        <f t="shared" si="30"/>
        <v>4</v>
      </c>
      <c r="K470" t="s">
        <v>29</v>
      </c>
      <c r="L470">
        <v>12</v>
      </c>
      <c r="M470" s="2">
        <v>500</v>
      </c>
    </row>
    <row r="471" spans="2:13" ht="12.75">
      <c r="B471" s="7">
        <v>2500</v>
      </c>
      <c r="C471" s="1" t="s">
        <v>29</v>
      </c>
      <c r="D471" s="1" t="s">
        <v>13</v>
      </c>
      <c r="E471" s="1" t="s">
        <v>259</v>
      </c>
      <c r="F471" s="66" t="s">
        <v>391</v>
      </c>
      <c r="G471" s="27" t="s">
        <v>375</v>
      </c>
      <c r="H471" s="5">
        <f t="shared" si="31"/>
        <v>-4500</v>
      </c>
      <c r="I471" s="22">
        <f t="shared" si="30"/>
        <v>5</v>
      </c>
      <c r="K471" t="s">
        <v>29</v>
      </c>
      <c r="L471">
        <v>12</v>
      </c>
      <c r="M471" s="2">
        <v>500</v>
      </c>
    </row>
    <row r="472" spans="2:13" ht="12.75">
      <c r="B472" s="7">
        <v>2500</v>
      </c>
      <c r="C472" s="1" t="s">
        <v>29</v>
      </c>
      <c r="D472" s="1" t="s">
        <v>13</v>
      </c>
      <c r="E472" s="1" t="s">
        <v>220</v>
      </c>
      <c r="F472" s="66" t="s">
        <v>392</v>
      </c>
      <c r="G472" s="27" t="s">
        <v>375</v>
      </c>
      <c r="H472" s="5">
        <f t="shared" si="31"/>
        <v>-7000</v>
      </c>
      <c r="I472" s="22">
        <f t="shared" si="30"/>
        <v>5</v>
      </c>
      <c r="K472" t="s">
        <v>29</v>
      </c>
      <c r="L472">
        <v>12</v>
      </c>
      <c r="M472" s="2">
        <v>500</v>
      </c>
    </row>
    <row r="473" spans="2:13" ht="12.75">
      <c r="B473" s="428">
        <v>2500</v>
      </c>
      <c r="C473" s="1" t="s">
        <v>29</v>
      </c>
      <c r="D473" s="1" t="s">
        <v>13</v>
      </c>
      <c r="E473" s="1" t="s">
        <v>259</v>
      </c>
      <c r="F473" s="66" t="s">
        <v>393</v>
      </c>
      <c r="G473" s="27" t="s">
        <v>386</v>
      </c>
      <c r="H473" s="5">
        <f t="shared" si="31"/>
        <v>-9500</v>
      </c>
      <c r="I473" s="22">
        <f t="shared" si="30"/>
        <v>5</v>
      </c>
      <c r="K473" t="s">
        <v>29</v>
      </c>
      <c r="L473">
        <v>12</v>
      </c>
      <c r="M473" s="2">
        <v>500</v>
      </c>
    </row>
    <row r="474" spans="2:13" ht="12.75">
      <c r="B474" s="428">
        <v>2500</v>
      </c>
      <c r="C474" s="1" t="s">
        <v>29</v>
      </c>
      <c r="D474" s="1" t="s">
        <v>13</v>
      </c>
      <c r="E474" s="1" t="s">
        <v>220</v>
      </c>
      <c r="F474" s="66" t="s">
        <v>394</v>
      </c>
      <c r="G474" s="27" t="s">
        <v>386</v>
      </c>
      <c r="H474" s="5">
        <f t="shared" si="31"/>
        <v>-12000</v>
      </c>
      <c r="I474" s="22">
        <f t="shared" si="30"/>
        <v>5</v>
      </c>
      <c r="K474" t="s">
        <v>29</v>
      </c>
      <c r="L474">
        <v>12</v>
      </c>
      <c r="M474" s="2">
        <v>500</v>
      </c>
    </row>
    <row r="475" spans="2:13" ht="12.75">
      <c r="B475" s="7">
        <v>2000</v>
      </c>
      <c r="C475" s="1" t="s">
        <v>29</v>
      </c>
      <c r="D475" s="1" t="s">
        <v>13</v>
      </c>
      <c r="E475" s="1" t="s">
        <v>233</v>
      </c>
      <c r="F475" s="65" t="s">
        <v>395</v>
      </c>
      <c r="G475" s="27" t="s">
        <v>386</v>
      </c>
      <c r="H475" s="5">
        <f t="shared" si="31"/>
        <v>-14000</v>
      </c>
      <c r="I475" s="22">
        <f t="shared" si="30"/>
        <v>4</v>
      </c>
      <c r="K475" t="s">
        <v>29</v>
      </c>
      <c r="L475">
        <v>12</v>
      </c>
      <c r="M475" s="2">
        <v>500</v>
      </c>
    </row>
    <row r="476" spans="1:13" s="84" customFormat="1" ht="12.75">
      <c r="A476" s="11"/>
      <c r="B476" s="181">
        <f>SUM(B470:B475)</f>
        <v>14000</v>
      </c>
      <c r="C476" s="11" t="s">
        <v>29</v>
      </c>
      <c r="D476" s="11"/>
      <c r="E476" s="11"/>
      <c r="F476" s="18"/>
      <c r="G476" s="18"/>
      <c r="H476" s="82">
        <v>0</v>
      </c>
      <c r="I476" s="83">
        <f t="shared" si="30"/>
        <v>28</v>
      </c>
      <c r="M476" s="85">
        <v>500</v>
      </c>
    </row>
    <row r="477" spans="2:13" ht="12.75">
      <c r="B477" s="7"/>
      <c r="H477" s="5">
        <f>H476-B477</f>
        <v>0</v>
      </c>
      <c r="I477" s="22">
        <f t="shared" si="30"/>
        <v>0</v>
      </c>
      <c r="M477" s="2">
        <v>500</v>
      </c>
    </row>
    <row r="478" spans="2:13" ht="12.75">
      <c r="B478" s="7"/>
      <c r="H478" s="5">
        <f>H477-B478</f>
        <v>0</v>
      </c>
      <c r="I478" s="22">
        <f aca="true" t="shared" si="32" ref="I478:I541">+B478/M478</f>
        <v>0</v>
      </c>
      <c r="M478" s="2">
        <v>500</v>
      </c>
    </row>
    <row r="479" spans="2:13" ht="12.75">
      <c r="B479" s="7">
        <v>1500</v>
      </c>
      <c r="C479" s="75" t="s">
        <v>396</v>
      </c>
      <c r="D479" s="75" t="s">
        <v>13</v>
      </c>
      <c r="E479" s="75" t="s">
        <v>243</v>
      </c>
      <c r="F479" s="98" t="s">
        <v>397</v>
      </c>
      <c r="G479" s="98" t="s">
        <v>388</v>
      </c>
      <c r="H479" s="5">
        <f>H478-B479</f>
        <v>-1500</v>
      </c>
      <c r="I479" s="22">
        <f t="shared" si="32"/>
        <v>3</v>
      </c>
      <c r="K479" s="80" t="s">
        <v>259</v>
      </c>
      <c r="M479" s="2">
        <v>500</v>
      </c>
    </row>
    <row r="480" spans="2:13" ht="12.75">
      <c r="B480" s="7">
        <v>1500</v>
      </c>
      <c r="C480" s="75" t="s">
        <v>398</v>
      </c>
      <c r="D480" s="75" t="s">
        <v>13</v>
      </c>
      <c r="E480" s="75" t="s">
        <v>243</v>
      </c>
      <c r="F480" s="98" t="s">
        <v>397</v>
      </c>
      <c r="G480" s="98" t="s">
        <v>388</v>
      </c>
      <c r="H480" s="5">
        <f>H479-B480</f>
        <v>-3000</v>
      </c>
      <c r="I480" s="22">
        <f t="shared" si="32"/>
        <v>3</v>
      </c>
      <c r="K480" s="80" t="s">
        <v>259</v>
      </c>
      <c r="M480" s="2">
        <v>500</v>
      </c>
    </row>
    <row r="481" spans="1:13" s="106" customFormat="1" ht="12.75">
      <c r="A481" s="101"/>
      <c r="B481" s="172">
        <f>SUM(B479:B480)</f>
        <v>3000</v>
      </c>
      <c r="C481" s="101" t="s">
        <v>135</v>
      </c>
      <c r="D481" s="101"/>
      <c r="E481" s="101"/>
      <c r="F481" s="104"/>
      <c r="G481" s="104"/>
      <c r="H481" s="102">
        <v>0</v>
      </c>
      <c r="I481" s="105">
        <f t="shared" si="32"/>
        <v>6</v>
      </c>
      <c r="M481" s="107">
        <v>500</v>
      </c>
    </row>
    <row r="482" spans="2:13" ht="12.75">
      <c r="B482" s="7"/>
      <c r="H482" s="5">
        <f>H481-B482</f>
        <v>0</v>
      </c>
      <c r="I482" s="22">
        <f t="shared" si="32"/>
        <v>0</v>
      </c>
      <c r="M482" s="2">
        <v>500</v>
      </c>
    </row>
    <row r="483" spans="2:13" ht="12.75">
      <c r="B483" s="7"/>
      <c r="H483" s="5">
        <f>H482-B483</f>
        <v>0</v>
      </c>
      <c r="I483" s="22">
        <f t="shared" si="32"/>
        <v>0</v>
      </c>
      <c r="M483" s="2">
        <v>500</v>
      </c>
    </row>
    <row r="484" spans="2:13" ht="12.75">
      <c r="B484" s="428">
        <v>1400</v>
      </c>
      <c r="C484" s="75" t="s">
        <v>229</v>
      </c>
      <c r="D484" s="75" t="s">
        <v>13</v>
      </c>
      <c r="E484" s="75" t="s">
        <v>49</v>
      </c>
      <c r="F484" s="98" t="s">
        <v>397</v>
      </c>
      <c r="G484" s="98" t="s">
        <v>375</v>
      </c>
      <c r="H484" s="5">
        <f>H483-B484</f>
        <v>-1400</v>
      </c>
      <c r="I484" s="22">
        <f t="shared" si="32"/>
        <v>2.8</v>
      </c>
      <c r="K484" s="80" t="s">
        <v>259</v>
      </c>
      <c r="L484">
        <v>12</v>
      </c>
      <c r="M484" s="2">
        <v>500</v>
      </c>
    </row>
    <row r="485" spans="2:13" ht="12.75">
      <c r="B485" s="7">
        <v>1400</v>
      </c>
      <c r="C485" s="75" t="s">
        <v>229</v>
      </c>
      <c r="D485" s="75" t="s">
        <v>13</v>
      </c>
      <c r="E485" s="75" t="s">
        <v>49</v>
      </c>
      <c r="F485" s="98" t="s">
        <v>397</v>
      </c>
      <c r="G485" s="98" t="s">
        <v>386</v>
      </c>
      <c r="H485" s="5">
        <f>H484-B485</f>
        <v>-2800</v>
      </c>
      <c r="I485" s="22">
        <f t="shared" si="32"/>
        <v>2.8</v>
      </c>
      <c r="K485" s="80" t="s">
        <v>259</v>
      </c>
      <c r="L485">
        <v>12</v>
      </c>
      <c r="M485" s="2">
        <v>500</v>
      </c>
    </row>
    <row r="486" spans="1:13" s="106" customFormat="1" ht="12.75">
      <c r="A486" s="101"/>
      <c r="B486" s="172">
        <f>SUM(B484:B485)</f>
        <v>2800</v>
      </c>
      <c r="C486" s="101"/>
      <c r="D486" s="101"/>
      <c r="E486" s="101" t="s">
        <v>49</v>
      </c>
      <c r="F486" s="104"/>
      <c r="G486" s="104"/>
      <c r="H486" s="102">
        <v>0</v>
      </c>
      <c r="I486" s="105">
        <f t="shared" si="32"/>
        <v>5.6</v>
      </c>
      <c r="M486" s="107">
        <v>500</v>
      </c>
    </row>
    <row r="487" spans="2:13" ht="12.75">
      <c r="B487" s="7"/>
      <c r="H487" s="5">
        <f>H486-B487</f>
        <v>0</v>
      </c>
      <c r="I487" s="22">
        <f t="shared" si="32"/>
        <v>0</v>
      </c>
      <c r="M487" s="2">
        <v>500</v>
      </c>
    </row>
    <row r="488" spans="2:13" ht="12.75">
      <c r="B488" s="7"/>
      <c r="H488" s="5">
        <f>H487-B488</f>
        <v>0</v>
      </c>
      <c r="I488" s="22">
        <f t="shared" si="32"/>
        <v>0</v>
      </c>
      <c r="M488" s="2">
        <v>500</v>
      </c>
    </row>
    <row r="489" spans="2:13" ht="12.75">
      <c r="B489" s="7">
        <v>1000</v>
      </c>
      <c r="C489" s="75" t="s">
        <v>276</v>
      </c>
      <c r="D489" s="75" t="s">
        <v>13</v>
      </c>
      <c r="E489" s="75" t="s">
        <v>258</v>
      </c>
      <c r="F489" s="98" t="s">
        <v>397</v>
      </c>
      <c r="G489" s="98" t="s">
        <v>388</v>
      </c>
      <c r="H489" s="5">
        <f>H488-B489</f>
        <v>-1000</v>
      </c>
      <c r="I489" s="22">
        <f t="shared" si="32"/>
        <v>2</v>
      </c>
      <c r="K489" s="80" t="s">
        <v>259</v>
      </c>
      <c r="L489">
        <v>12</v>
      </c>
      <c r="M489" s="2">
        <v>500</v>
      </c>
    </row>
    <row r="490" spans="1:13" s="106" customFormat="1" ht="12.75">
      <c r="A490" s="101"/>
      <c r="B490" s="172">
        <f>SUM(B489)</f>
        <v>1000</v>
      </c>
      <c r="C490" s="101"/>
      <c r="D490" s="101"/>
      <c r="E490" s="101" t="s">
        <v>258</v>
      </c>
      <c r="F490" s="104"/>
      <c r="G490" s="104"/>
      <c r="H490" s="102">
        <v>0</v>
      </c>
      <c r="I490" s="105">
        <f t="shared" si="32"/>
        <v>2</v>
      </c>
      <c r="M490" s="107">
        <v>500</v>
      </c>
    </row>
    <row r="491" spans="2:13" ht="12.75">
      <c r="B491" s="7"/>
      <c r="H491" s="5">
        <f>H490-B491</f>
        <v>0</v>
      </c>
      <c r="I491" s="22">
        <f t="shared" si="32"/>
        <v>0</v>
      </c>
      <c r="M491" s="2">
        <v>500</v>
      </c>
    </row>
    <row r="492" spans="2:13" ht="12.75">
      <c r="B492" s="7"/>
      <c r="H492" s="5">
        <f>H491-B492</f>
        <v>0</v>
      </c>
      <c r="I492" s="22">
        <f t="shared" si="32"/>
        <v>0</v>
      </c>
      <c r="M492" s="2">
        <v>500</v>
      </c>
    </row>
    <row r="493" spans="2:13" ht="12.75">
      <c r="B493" s="7"/>
      <c r="H493" s="5">
        <f>H492-B493</f>
        <v>0</v>
      </c>
      <c r="I493" s="22">
        <f t="shared" si="32"/>
        <v>0</v>
      </c>
      <c r="M493" s="2">
        <v>500</v>
      </c>
    </row>
    <row r="494" spans="2:13" ht="12.75">
      <c r="B494" s="7"/>
      <c r="H494" s="5">
        <f>H493-B494</f>
        <v>0</v>
      </c>
      <c r="I494" s="22">
        <f t="shared" si="32"/>
        <v>0</v>
      </c>
      <c r="M494" s="2">
        <v>500</v>
      </c>
    </row>
    <row r="495" spans="1:13" s="90" customFormat="1" ht="12.75">
      <c r="A495" s="86"/>
      <c r="B495" s="180">
        <f>+B498+B504+B508+B511+B515</f>
        <v>22800</v>
      </c>
      <c r="C495" s="86" t="s">
        <v>70</v>
      </c>
      <c r="D495" s="86" t="s">
        <v>150</v>
      </c>
      <c r="E495" s="86" t="s">
        <v>71</v>
      </c>
      <c r="F495" s="88" t="s">
        <v>72</v>
      </c>
      <c r="G495" s="88" t="s">
        <v>73</v>
      </c>
      <c r="H495" s="82"/>
      <c r="I495" s="83">
        <f t="shared" si="32"/>
        <v>45.6</v>
      </c>
      <c r="M495" s="91">
        <v>500</v>
      </c>
    </row>
    <row r="496" spans="2:13" ht="12.75">
      <c r="B496" s="7"/>
      <c r="H496" s="5">
        <f>H495-B496</f>
        <v>0</v>
      </c>
      <c r="I496" s="22">
        <f t="shared" si="32"/>
        <v>0</v>
      </c>
      <c r="M496" s="2">
        <v>500</v>
      </c>
    </row>
    <row r="497" spans="2:13" ht="12.75">
      <c r="B497" s="428">
        <v>2500</v>
      </c>
      <c r="C497" s="1" t="s">
        <v>29</v>
      </c>
      <c r="D497" s="1" t="s">
        <v>13</v>
      </c>
      <c r="E497" s="1" t="s">
        <v>220</v>
      </c>
      <c r="F497" s="66" t="s">
        <v>399</v>
      </c>
      <c r="G497" s="27" t="s">
        <v>400</v>
      </c>
      <c r="H497" s="5">
        <f>H496-B497</f>
        <v>-2500</v>
      </c>
      <c r="I497" s="22">
        <f t="shared" si="32"/>
        <v>5</v>
      </c>
      <c r="K497" t="s">
        <v>29</v>
      </c>
      <c r="L497">
        <v>13</v>
      </c>
      <c r="M497" s="2">
        <v>500</v>
      </c>
    </row>
    <row r="498" spans="1:13" s="84" customFormat="1" ht="12.75">
      <c r="A498" s="11"/>
      <c r="B498" s="181">
        <f>SUM(B497)</f>
        <v>2500</v>
      </c>
      <c r="C498" s="11" t="s">
        <v>29</v>
      </c>
      <c r="D498" s="11"/>
      <c r="E498" s="11"/>
      <c r="F498" s="18"/>
      <c r="G498" s="18"/>
      <c r="H498" s="82">
        <v>0</v>
      </c>
      <c r="I498" s="83">
        <f t="shared" si="32"/>
        <v>5</v>
      </c>
      <c r="M498" s="85">
        <v>500</v>
      </c>
    </row>
    <row r="499" spans="2:13" ht="12.75">
      <c r="B499" s="7"/>
      <c r="H499" s="5">
        <f>H498-B499</f>
        <v>0</v>
      </c>
      <c r="I499" s="22">
        <f t="shared" si="32"/>
        <v>0</v>
      </c>
      <c r="M499" s="2">
        <v>500</v>
      </c>
    </row>
    <row r="500" spans="2:13" ht="12.75">
      <c r="B500" s="7"/>
      <c r="H500" s="5">
        <f>H499-B500</f>
        <v>0</v>
      </c>
      <c r="I500" s="22">
        <f t="shared" si="32"/>
        <v>0</v>
      </c>
      <c r="M500" s="2">
        <v>500</v>
      </c>
    </row>
    <row r="501" spans="2:13" ht="12.75">
      <c r="B501" s="7">
        <v>4000</v>
      </c>
      <c r="C501" s="1" t="s">
        <v>401</v>
      </c>
      <c r="D501" s="12" t="s">
        <v>13</v>
      </c>
      <c r="E501" s="1" t="s">
        <v>243</v>
      </c>
      <c r="F501" s="415" t="s">
        <v>402</v>
      </c>
      <c r="G501" s="415" t="s">
        <v>388</v>
      </c>
      <c r="H501" s="5">
        <f>H500-B501</f>
        <v>-4000</v>
      </c>
      <c r="I501" s="429">
        <f t="shared" si="32"/>
        <v>8</v>
      </c>
      <c r="K501" t="s">
        <v>220</v>
      </c>
      <c r="L501">
        <v>13</v>
      </c>
      <c r="M501" s="2">
        <v>500</v>
      </c>
    </row>
    <row r="502" spans="1:13" ht="12.75">
      <c r="A502" s="12"/>
      <c r="B502" s="7">
        <v>4000</v>
      </c>
      <c r="C502" s="12" t="s">
        <v>403</v>
      </c>
      <c r="D502" s="12" t="s">
        <v>13</v>
      </c>
      <c r="E502" s="1" t="s">
        <v>243</v>
      </c>
      <c r="F502" s="415" t="s">
        <v>404</v>
      </c>
      <c r="G502" s="27" t="s">
        <v>388</v>
      </c>
      <c r="H502" s="5">
        <f>H501-B502</f>
        <v>-8000</v>
      </c>
      <c r="I502" s="429">
        <f t="shared" si="32"/>
        <v>8</v>
      </c>
      <c r="K502" t="s">
        <v>220</v>
      </c>
      <c r="L502">
        <v>13</v>
      </c>
      <c r="M502" s="2">
        <v>500</v>
      </c>
    </row>
    <row r="503" spans="2:13" ht="12.75">
      <c r="B503" s="7">
        <v>4000</v>
      </c>
      <c r="C503" s="1" t="s">
        <v>405</v>
      </c>
      <c r="D503" s="12" t="s">
        <v>13</v>
      </c>
      <c r="E503" s="1" t="s">
        <v>243</v>
      </c>
      <c r="F503" s="415" t="s">
        <v>406</v>
      </c>
      <c r="G503" s="27" t="s">
        <v>388</v>
      </c>
      <c r="H503" s="5">
        <f>H502-B503</f>
        <v>-12000</v>
      </c>
      <c r="I503" s="429">
        <f t="shared" si="32"/>
        <v>8</v>
      </c>
      <c r="K503" t="s">
        <v>220</v>
      </c>
      <c r="L503">
        <v>13</v>
      </c>
      <c r="M503" s="2">
        <v>500</v>
      </c>
    </row>
    <row r="504" spans="1:13" s="84" customFormat="1" ht="12.75">
      <c r="A504" s="11"/>
      <c r="B504" s="181">
        <f>SUM(B501:B503)</f>
        <v>12000</v>
      </c>
      <c r="C504" s="11" t="s">
        <v>135</v>
      </c>
      <c r="D504" s="11"/>
      <c r="E504" s="11"/>
      <c r="F504" s="18"/>
      <c r="G504" s="18"/>
      <c r="H504" s="82">
        <v>0</v>
      </c>
      <c r="I504" s="430">
        <f t="shared" si="32"/>
        <v>24</v>
      </c>
      <c r="M504" s="85">
        <v>500</v>
      </c>
    </row>
    <row r="505" spans="2:13" ht="12.75">
      <c r="B505" s="7"/>
      <c r="D505" s="12"/>
      <c r="H505" s="5">
        <f>H504-B505</f>
        <v>0</v>
      </c>
      <c r="I505" s="429">
        <f t="shared" si="32"/>
        <v>0</v>
      </c>
      <c r="M505" s="2">
        <v>500</v>
      </c>
    </row>
    <row r="506" spans="2:13" ht="12.75">
      <c r="B506" s="7"/>
      <c r="D506" s="12"/>
      <c r="H506" s="5">
        <f>H505-B506</f>
        <v>0</v>
      </c>
      <c r="I506" s="429">
        <f t="shared" si="32"/>
        <v>0</v>
      </c>
      <c r="M506" s="2">
        <v>500</v>
      </c>
    </row>
    <row r="507" spans="1:13" ht="12.75">
      <c r="A507" s="75"/>
      <c r="B507" s="7">
        <v>1300</v>
      </c>
      <c r="C507" s="75" t="s">
        <v>229</v>
      </c>
      <c r="D507" s="12" t="s">
        <v>13</v>
      </c>
      <c r="E507" s="75" t="s">
        <v>49</v>
      </c>
      <c r="F507" s="415" t="s">
        <v>404</v>
      </c>
      <c r="G507" s="415" t="s">
        <v>388</v>
      </c>
      <c r="H507" s="5">
        <f>H506-B507</f>
        <v>-1300</v>
      </c>
      <c r="I507" s="429">
        <f t="shared" si="32"/>
        <v>2.6</v>
      </c>
      <c r="J507" s="80"/>
      <c r="K507" s="80" t="s">
        <v>220</v>
      </c>
      <c r="L507">
        <v>13</v>
      </c>
      <c r="M507" s="93">
        <v>500</v>
      </c>
    </row>
    <row r="508" spans="1:13" s="84" customFormat="1" ht="12.75">
      <c r="A508" s="95"/>
      <c r="B508" s="181">
        <f>SUM(B507:B507)</f>
        <v>1300</v>
      </c>
      <c r="C508" s="95"/>
      <c r="D508" s="95"/>
      <c r="E508" s="95" t="s">
        <v>49</v>
      </c>
      <c r="F508" s="96"/>
      <c r="G508" s="96"/>
      <c r="H508" s="82">
        <v>0</v>
      </c>
      <c r="I508" s="430">
        <f t="shared" si="32"/>
        <v>2.6</v>
      </c>
      <c r="J508" s="115"/>
      <c r="K508" s="115"/>
      <c r="L508" s="115"/>
      <c r="M508" s="116">
        <v>500</v>
      </c>
    </row>
    <row r="509" spans="1:13" ht="12.75">
      <c r="A509" s="75"/>
      <c r="B509" s="7"/>
      <c r="C509" s="75"/>
      <c r="D509" s="32"/>
      <c r="E509" s="75"/>
      <c r="F509" s="98"/>
      <c r="G509" s="98"/>
      <c r="H509" s="5">
        <f>H508-B509</f>
        <v>0</v>
      </c>
      <c r="I509" s="429">
        <f t="shared" si="32"/>
        <v>0</v>
      </c>
      <c r="J509" s="80"/>
      <c r="K509" s="80"/>
      <c r="L509" s="80"/>
      <c r="M509" s="93">
        <v>500</v>
      </c>
    </row>
    <row r="510" spans="1:13" ht="12.75">
      <c r="A510" s="75"/>
      <c r="B510" s="7">
        <v>2000</v>
      </c>
      <c r="C510" s="75" t="s">
        <v>34</v>
      </c>
      <c r="D510" s="12" t="s">
        <v>13</v>
      </c>
      <c r="E510" s="75" t="s">
        <v>243</v>
      </c>
      <c r="F510" s="415" t="s">
        <v>404</v>
      </c>
      <c r="G510" s="415" t="s">
        <v>388</v>
      </c>
      <c r="H510" s="5">
        <f>H509-B510</f>
        <v>-2000</v>
      </c>
      <c r="I510" s="429">
        <f t="shared" si="32"/>
        <v>4</v>
      </c>
      <c r="J510" s="80"/>
      <c r="K510" s="80" t="s">
        <v>220</v>
      </c>
      <c r="L510">
        <v>13</v>
      </c>
      <c r="M510" s="93">
        <v>500</v>
      </c>
    </row>
    <row r="511" spans="1:13" s="84" customFormat="1" ht="12.75">
      <c r="A511" s="95"/>
      <c r="B511" s="181">
        <f>SUM(B510:B510)</f>
        <v>2000</v>
      </c>
      <c r="C511" s="95" t="s">
        <v>34</v>
      </c>
      <c r="D511" s="95"/>
      <c r="E511" s="95"/>
      <c r="F511" s="96"/>
      <c r="G511" s="96"/>
      <c r="H511" s="82">
        <v>0</v>
      </c>
      <c r="I511" s="430">
        <f t="shared" si="32"/>
        <v>4</v>
      </c>
      <c r="J511" s="115"/>
      <c r="K511" s="115"/>
      <c r="L511" s="115"/>
      <c r="M511" s="116">
        <v>500</v>
      </c>
    </row>
    <row r="512" spans="2:13" ht="12.75">
      <c r="B512" s="7"/>
      <c r="H512" s="5">
        <f>H511-B512</f>
        <v>0</v>
      </c>
      <c r="I512" s="431">
        <f t="shared" si="32"/>
        <v>0</v>
      </c>
      <c r="M512" s="2">
        <v>500</v>
      </c>
    </row>
    <row r="513" spans="2:13" ht="12.75">
      <c r="B513" s="7"/>
      <c r="D513" s="12"/>
      <c r="H513" s="5">
        <f>H512-B513</f>
        <v>0</v>
      </c>
      <c r="I513" s="431">
        <f t="shared" si="32"/>
        <v>0</v>
      </c>
      <c r="M513" s="2">
        <v>500</v>
      </c>
    </row>
    <row r="514" spans="1:13" ht="12.75">
      <c r="A514" s="12"/>
      <c r="B514" s="171">
        <v>5000</v>
      </c>
      <c r="C514" s="12" t="s">
        <v>257</v>
      </c>
      <c r="D514" s="12" t="s">
        <v>13</v>
      </c>
      <c r="E514" s="75" t="s">
        <v>258</v>
      </c>
      <c r="F514" s="415" t="s">
        <v>404</v>
      </c>
      <c r="G514" s="415" t="s">
        <v>388</v>
      </c>
      <c r="H514" s="5">
        <f>H513-B514</f>
        <v>-5000</v>
      </c>
      <c r="I514" s="431">
        <f t="shared" si="32"/>
        <v>10</v>
      </c>
      <c r="K514" s="80" t="s">
        <v>220</v>
      </c>
      <c r="L514">
        <v>13</v>
      </c>
      <c r="M514" s="2">
        <v>500</v>
      </c>
    </row>
    <row r="515" spans="1:13" s="84" customFormat="1" ht="12.75">
      <c r="A515" s="11"/>
      <c r="B515" s="181">
        <f>SUM(B514:B514)</f>
        <v>5000</v>
      </c>
      <c r="C515" s="11"/>
      <c r="D515" s="11"/>
      <c r="E515" s="11" t="s">
        <v>258</v>
      </c>
      <c r="F515" s="18"/>
      <c r="G515" s="18"/>
      <c r="H515" s="82">
        <v>0</v>
      </c>
      <c r="I515" s="430">
        <f t="shared" si="32"/>
        <v>10</v>
      </c>
      <c r="M515" s="85">
        <v>500</v>
      </c>
    </row>
    <row r="516" spans="2:13" ht="12.75">
      <c r="B516" s="7"/>
      <c r="H516" s="5">
        <f>H515-B516</f>
        <v>0</v>
      </c>
      <c r="I516" s="431">
        <f t="shared" si="32"/>
        <v>0</v>
      </c>
      <c r="M516" s="2">
        <v>500</v>
      </c>
    </row>
    <row r="517" spans="2:13" ht="12.75">
      <c r="B517" s="7"/>
      <c r="H517" s="5">
        <f>H516-B517</f>
        <v>0</v>
      </c>
      <c r="I517" s="22">
        <f t="shared" si="32"/>
        <v>0</v>
      </c>
      <c r="M517" s="2">
        <v>500</v>
      </c>
    </row>
    <row r="518" spans="2:13" ht="12.75">
      <c r="B518" s="7"/>
      <c r="H518" s="5">
        <f>H517-B518</f>
        <v>0</v>
      </c>
      <c r="I518" s="22">
        <f t="shared" si="32"/>
        <v>0</v>
      </c>
      <c r="M518" s="2">
        <v>500</v>
      </c>
    </row>
    <row r="519" spans="2:13" ht="12.75">
      <c r="B519" s="7"/>
      <c r="H519" s="5">
        <f>H518-B519</f>
        <v>0</v>
      </c>
      <c r="I519" s="22">
        <f t="shared" si="32"/>
        <v>0</v>
      </c>
      <c r="M519" s="2">
        <v>500</v>
      </c>
    </row>
    <row r="520" spans="1:13" s="90" customFormat="1" ht="12.75">
      <c r="A520" s="86"/>
      <c r="B520" s="180">
        <f>+B524+B529+B534+B538</f>
        <v>9000</v>
      </c>
      <c r="C520" s="86" t="s">
        <v>74</v>
      </c>
      <c r="D520" s="86" t="s">
        <v>151</v>
      </c>
      <c r="E520" s="86" t="s">
        <v>59</v>
      </c>
      <c r="F520" s="97" t="s">
        <v>69</v>
      </c>
      <c r="G520" s="88" t="s">
        <v>32</v>
      </c>
      <c r="H520" s="87"/>
      <c r="I520" s="89">
        <f t="shared" si="32"/>
        <v>18</v>
      </c>
      <c r="M520" s="91">
        <v>500</v>
      </c>
    </row>
    <row r="521" spans="2:13" ht="12.75">
      <c r="B521" s="7"/>
      <c r="H521" s="5">
        <f>H520-B521</f>
        <v>0</v>
      </c>
      <c r="I521" s="22">
        <f t="shared" si="32"/>
        <v>0</v>
      </c>
      <c r="M521" s="2">
        <v>500</v>
      </c>
    </row>
    <row r="522" spans="2:13" ht="12.75">
      <c r="B522" s="7">
        <v>2500</v>
      </c>
      <c r="C522" s="1" t="s">
        <v>29</v>
      </c>
      <c r="D522" s="1" t="s">
        <v>13</v>
      </c>
      <c r="E522" s="1" t="s">
        <v>235</v>
      </c>
      <c r="F522" s="27" t="s">
        <v>407</v>
      </c>
      <c r="G522" s="27" t="s">
        <v>375</v>
      </c>
      <c r="H522" s="5">
        <f>H521-B522</f>
        <v>-2500</v>
      </c>
      <c r="I522" s="22">
        <f t="shared" si="32"/>
        <v>5</v>
      </c>
      <c r="K522" t="s">
        <v>29</v>
      </c>
      <c r="L522">
        <v>14</v>
      </c>
      <c r="M522" s="2">
        <v>500</v>
      </c>
    </row>
    <row r="523" spans="2:13" ht="12.75">
      <c r="B523" s="428">
        <v>2500</v>
      </c>
      <c r="C523" s="1" t="s">
        <v>29</v>
      </c>
      <c r="D523" s="1" t="s">
        <v>13</v>
      </c>
      <c r="E523" s="1" t="s">
        <v>235</v>
      </c>
      <c r="F523" s="27" t="s">
        <v>408</v>
      </c>
      <c r="G523" s="27" t="s">
        <v>386</v>
      </c>
      <c r="H523" s="5">
        <f>H522-B523</f>
        <v>-5000</v>
      </c>
      <c r="I523" s="22">
        <f t="shared" si="32"/>
        <v>5</v>
      </c>
      <c r="K523" t="s">
        <v>29</v>
      </c>
      <c r="L523">
        <v>14</v>
      </c>
      <c r="M523" s="2">
        <v>500</v>
      </c>
    </row>
    <row r="524" spans="1:13" s="84" customFormat="1" ht="12.75">
      <c r="A524" s="11"/>
      <c r="B524" s="181">
        <f>SUM(B522:B523)</f>
        <v>5000</v>
      </c>
      <c r="C524" s="11" t="s">
        <v>29</v>
      </c>
      <c r="D524" s="11"/>
      <c r="E524" s="11"/>
      <c r="F524" s="18"/>
      <c r="G524" s="18"/>
      <c r="H524" s="82">
        <v>0</v>
      </c>
      <c r="I524" s="83">
        <f t="shared" si="32"/>
        <v>10</v>
      </c>
      <c r="M524" s="85">
        <v>500</v>
      </c>
    </row>
    <row r="525" spans="2:13" ht="12.75">
      <c r="B525" s="7"/>
      <c r="H525" s="5">
        <f>H524-B525</f>
        <v>0</v>
      </c>
      <c r="I525" s="22">
        <f t="shared" si="32"/>
        <v>0</v>
      </c>
      <c r="M525" s="2">
        <v>500</v>
      </c>
    </row>
    <row r="526" spans="2:13" ht="12.75">
      <c r="B526" s="7"/>
      <c r="H526" s="5">
        <f>H525-B526</f>
        <v>0</v>
      </c>
      <c r="I526" s="22">
        <f t="shared" si="32"/>
        <v>0</v>
      </c>
      <c r="M526" s="2">
        <v>500</v>
      </c>
    </row>
    <row r="527" spans="2:13" ht="12.75">
      <c r="B527" s="171">
        <v>1000</v>
      </c>
      <c r="C527" s="32" t="s">
        <v>396</v>
      </c>
      <c r="D527" s="12" t="s">
        <v>13</v>
      </c>
      <c r="E527" s="32" t="s">
        <v>243</v>
      </c>
      <c r="F527" s="98" t="s">
        <v>409</v>
      </c>
      <c r="G527" s="99" t="s">
        <v>400</v>
      </c>
      <c r="H527" s="5">
        <f>H526-B527</f>
        <v>-1000</v>
      </c>
      <c r="I527" s="22">
        <f t="shared" si="32"/>
        <v>2</v>
      </c>
      <c r="K527" t="s">
        <v>235</v>
      </c>
      <c r="L527">
        <v>14</v>
      </c>
      <c r="M527" s="2">
        <v>500</v>
      </c>
    </row>
    <row r="528" spans="2:13" ht="12.75">
      <c r="B528" s="171">
        <v>1000</v>
      </c>
      <c r="C528" s="32" t="s">
        <v>398</v>
      </c>
      <c r="D528" s="12" t="s">
        <v>13</v>
      </c>
      <c r="E528" s="32" t="s">
        <v>243</v>
      </c>
      <c r="F528" s="27" t="s">
        <v>409</v>
      </c>
      <c r="G528" s="99" t="s">
        <v>400</v>
      </c>
      <c r="H528" s="5">
        <f>H527-B528</f>
        <v>-2000</v>
      </c>
      <c r="I528" s="22">
        <f t="shared" si="32"/>
        <v>2</v>
      </c>
      <c r="K528" t="s">
        <v>235</v>
      </c>
      <c r="L528">
        <v>14</v>
      </c>
      <c r="M528" s="2">
        <v>500</v>
      </c>
    </row>
    <row r="529" spans="1:13" s="106" customFormat="1" ht="12.75">
      <c r="A529" s="101"/>
      <c r="B529" s="172">
        <f>SUM(B527:B528)</f>
        <v>2000</v>
      </c>
      <c r="C529" s="103" t="s">
        <v>410</v>
      </c>
      <c r="D529" s="101"/>
      <c r="E529" s="101"/>
      <c r="F529" s="104"/>
      <c r="G529" s="104"/>
      <c r="H529" s="82">
        <v>0</v>
      </c>
      <c r="I529" s="83">
        <f t="shared" si="32"/>
        <v>4</v>
      </c>
      <c r="M529" s="2">
        <v>500</v>
      </c>
    </row>
    <row r="530" spans="2:13" ht="12.75">
      <c r="B530" s="7"/>
      <c r="H530" s="5">
        <f>H529-B530</f>
        <v>0</v>
      </c>
      <c r="I530" s="22">
        <f t="shared" si="32"/>
        <v>0</v>
      </c>
      <c r="M530" s="2">
        <v>500</v>
      </c>
    </row>
    <row r="531" spans="2:13" ht="12.75">
      <c r="B531" s="7"/>
      <c r="H531" s="5">
        <f>H530-B531</f>
        <v>0</v>
      </c>
      <c r="I531" s="22">
        <f t="shared" si="32"/>
        <v>0</v>
      </c>
      <c r="M531" s="2">
        <v>500</v>
      </c>
    </row>
    <row r="532" spans="2:13" ht="12.75">
      <c r="B532" s="7">
        <v>500</v>
      </c>
      <c r="C532" s="32" t="s">
        <v>229</v>
      </c>
      <c r="D532" s="12" t="s">
        <v>254</v>
      </c>
      <c r="E532" s="1" t="s">
        <v>49</v>
      </c>
      <c r="F532" s="27" t="s">
        <v>409</v>
      </c>
      <c r="G532" s="98" t="s">
        <v>400</v>
      </c>
      <c r="H532" s="5">
        <f>H531-B532</f>
        <v>-500</v>
      </c>
      <c r="I532" s="22">
        <f t="shared" si="32"/>
        <v>1</v>
      </c>
      <c r="K532" t="s">
        <v>235</v>
      </c>
      <c r="L532">
        <v>14</v>
      </c>
      <c r="M532" s="2">
        <v>500</v>
      </c>
    </row>
    <row r="533" spans="2:13" ht="12.75">
      <c r="B533" s="7">
        <v>500</v>
      </c>
      <c r="C533" s="32" t="s">
        <v>229</v>
      </c>
      <c r="D533" s="12" t="s">
        <v>254</v>
      </c>
      <c r="E533" s="1" t="s">
        <v>49</v>
      </c>
      <c r="F533" s="27" t="s">
        <v>409</v>
      </c>
      <c r="G533" s="98" t="s">
        <v>400</v>
      </c>
      <c r="H533" s="5">
        <f>H532-B533</f>
        <v>-1000</v>
      </c>
      <c r="I533" s="22">
        <f t="shared" si="32"/>
        <v>1</v>
      </c>
      <c r="K533" t="s">
        <v>235</v>
      </c>
      <c r="L533">
        <v>14</v>
      </c>
      <c r="M533" s="2">
        <v>500</v>
      </c>
    </row>
    <row r="534" spans="1:13" s="106" customFormat="1" ht="12.75">
      <c r="A534" s="101"/>
      <c r="B534" s="172">
        <f>SUM(B532:B533)</f>
        <v>1000</v>
      </c>
      <c r="C534" s="101"/>
      <c r="D534" s="103"/>
      <c r="E534" s="101" t="s">
        <v>49</v>
      </c>
      <c r="F534" s="104"/>
      <c r="G534" s="104"/>
      <c r="H534" s="82">
        <v>0</v>
      </c>
      <c r="I534" s="83">
        <f t="shared" si="32"/>
        <v>2</v>
      </c>
      <c r="M534" s="2">
        <v>500</v>
      </c>
    </row>
    <row r="535" spans="2:13" ht="12.75">
      <c r="B535" s="7"/>
      <c r="H535" s="5">
        <f>H534-B535</f>
        <v>0</v>
      </c>
      <c r="I535" s="22">
        <f t="shared" si="32"/>
        <v>0</v>
      </c>
      <c r="M535" s="2">
        <v>500</v>
      </c>
    </row>
    <row r="536" spans="2:13" ht="12.75">
      <c r="B536" s="7"/>
      <c r="H536" s="5">
        <f>H535-B536</f>
        <v>0</v>
      </c>
      <c r="I536" s="22">
        <f t="shared" si="32"/>
        <v>0</v>
      </c>
      <c r="M536" s="2">
        <v>500</v>
      </c>
    </row>
    <row r="537" spans="2:13" ht="12.75">
      <c r="B537" s="7">
        <v>1000</v>
      </c>
      <c r="C537" s="1" t="s">
        <v>276</v>
      </c>
      <c r="D537" s="12" t="s">
        <v>13</v>
      </c>
      <c r="E537" s="1" t="s">
        <v>258</v>
      </c>
      <c r="F537" s="27" t="s">
        <v>409</v>
      </c>
      <c r="G537" s="98" t="s">
        <v>400</v>
      </c>
      <c r="H537" s="5">
        <f>H536-B537</f>
        <v>-1000</v>
      </c>
      <c r="I537" s="22">
        <f t="shared" si="32"/>
        <v>2</v>
      </c>
      <c r="K537" t="s">
        <v>235</v>
      </c>
      <c r="L537">
        <v>14</v>
      </c>
      <c r="M537" s="2">
        <v>500</v>
      </c>
    </row>
    <row r="538" spans="1:13" s="106" customFormat="1" ht="12.75">
      <c r="A538" s="101"/>
      <c r="B538" s="172">
        <v>1000</v>
      </c>
      <c r="C538" s="101"/>
      <c r="D538" s="103" t="s">
        <v>258</v>
      </c>
      <c r="E538" s="101"/>
      <c r="F538" s="104"/>
      <c r="G538" s="104"/>
      <c r="H538" s="82">
        <v>0</v>
      </c>
      <c r="I538" s="83">
        <f t="shared" si="32"/>
        <v>2</v>
      </c>
      <c r="M538" s="2">
        <v>500</v>
      </c>
    </row>
    <row r="539" spans="2:13" ht="12.75">
      <c r="B539" s="7"/>
      <c r="H539" s="5">
        <f>H538-B539</f>
        <v>0</v>
      </c>
      <c r="I539" s="22">
        <f t="shared" si="32"/>
        <v>0</v>
      </c>
      <c r="M539" s="2">
        <v>500</v>
      </c>
    </row>
    <row r="540" spans="2:13" ht="12.75">
      <c r="B540" s="7"/>
      <c r="H540" s="5">
        <f>H539-B540</f>
        <v>0</v>
      </c>
      <c r="I540" s="22">
        <f t="shared" si="32"/>
        <v>0</v>
      </c>
      <c r="M540" s="2">
        <v>500</v>
      </c>
    </row>
    <row r="541" spans="2:13" ht="12.75">
      <c r="B541" s="7"/>
      <c r="H541" s="5">
        <f>H540-B541</f>
        <v>0</v>
      </c>
      <c r="I541" s="22">
        <f t="shared" si="32"/>
        <v>0</v>
      </c>
      <c r="M541" s="2">
        <v>500</v>
      </c>
    </row>
    <row r="542" spans="2:13" ht="12.75">
      <c r="B542" s="7"/>
      <c r="H542" s="5">
        <f>H541-B542</f>
        <v>0</v>
      </c>
      <c r="I542" s="22">
        <f aca="true" t="shared" si="33" ref="I542:I605">+B542/M542</f>
        <v>0</v>
      </c>
      <c r="M542" s="2">
        <v>500</v>
      </c>
    </row>
    <row r="543" spans="1:13" s="113" customFormat="1" ht="12.75">
      <c r="A543" s="108"/>
      <c r="B543" s="170">
        <f>+B548+B557+B564+B570+B577+B584</f>
        <v>46000</v>
      </c>
      <c r="C543" s="108" t="s">
        <v>75</v>
      </c>
      <c r="D543" s="108" t="s">
        <v>76</v>
      </c>
      <c r="E543" s="108" t="s">
        <v>63</v>
      </c>
      <c r="F543" s="111" t="s">
        <v>77</v>
      </c>
      <c r="G543" s="111" t="s">
        <v>39</v>
      </c>
      <c r="H543" s="109"/>
      <c r="I543" s="112">
        <f t="shared" si="33"/>
        <v>92</v>
      </c>
      <c r="M543" s="114">
        <v>500</v>
      </c>
    </row>
    <row r="544" spans="2:13" ht="12.75">
      <c r="B544" s="7"/>
      <c r="H544" s="5">
        <f>H543-B544</f>
        <v>0</v>
      </c>
      <c r="I544" s="22">
        <f t="shared" si="33"/>
        <v>0</v>
      </c>
      <c r="M544" s="2">
        <v>500</v>
      </c>
    </row>
    <row r="545" spans="2:13" ht="12.75">
      <c r="B545" s="7">
        <v>2500</v>
      </c>
      <c r="C545" s="1" t="s">
        <v>29</v>
      </c>
      <c r="D545" s="1" t="s">
        <v>13</v>
      </c>
      <c r="E545" s="1" t="s">
        <v>259</v>
      </c>
      <c r="F545" s="66" t="s">
        <v>411</v>
      </c>
      <c r="G545" s="27" t="s">
        <v>412</v>
      </c>
      <c r="H545" s="5">
        <f>H544-B545</f>
        <v>-2500</v>
      </c>
      <c r="I545" s="22">
        <f t="shared" si="33"/>
        <v>5</v>
      </c>
      <c r="K545" t="s">
        <v>29</v>
      </c>
      <c r="L545">
        <v>15</v>
      </c>
      <c r="M545" s="2">
        <v>500</v>
      </c>
    </row>
    <row r="546" spans="2:13" ht="12.75">
      <c r="B546" s="7">
        <v>2500</v>
      </c>
      <c r="C546" s="1" t="s">
        <v>29</v>
      </c>
      <c r="D546" s="1" t="s">
        <v>13</v>
      </c>
      <c r="E546" s="1" t="s">
        <v>259</v>
      </c>
      <c r="F546" s="66" t="s">
        <v>413</v>
      </c>
      <c r="G546" s="27" t="s">
        <v>414</v>
      </c>
      <c r="H546" s="5">
        <f>H545-B546</f>
        <v>-5000</v>
      </c>
      <c r="I546" s="22">
        <f t="shared" si="33"/>
        <v>5</v>
      </c>
      <c r="K546" t="s">
        <v>29</v>
      </c>
      <c r="L546">
        <v>15</v>
      </c>
      <c r="M546" s="2">
        <v>500</v>
      </c>
    </row>
    <row r="547" spans="2:13" ht="12.75">
      <c r="B547" s="7">
        <v>2500</v>
      </c>
      <c r="C547" s="1" t="s">
        <v>29</v>
      </c>
      <c r="D547" s="1" t="s">
        <v>13</v>
      </c>
      <c r="E547" s="1" t="s">
        <v>259</v>
      </c>
      <c r="F547" s="66" t="s">
        <v>415</v>
      </c>
      <c r="G547" s="27" t="s">
        <v>416</v>
      </c>
      <c r="H547" s="5">
        <f>H546-B547</f>
        <v>-7500</v>
      </c>
      <c r="I547" s="22">
        <f t="shared" si="33"/>
        <v>5</v>
      </c>
      <c r="K547" t="s">
        <v>29</v>
      </c>
      <c r="L547">
        <v>15</v>
      </c>
      <c r="M547" s="2">
        <v>500</v>
      </c>
    </row>
    <row r="548" spans="1:13" s="84" customFormat="1" ht="12.75">
      <c r="A548" s="11"/>
      <c r="B548" s="181">
        <f>SUM(B545:B547)</f>
        <v>7500</v>
      </c>
      <c r="C548" s="11" t="s">
        <v>29</v>
      </c>
      <c r="D548" s="11"/>
      <c r="E548" s="11"/>
      <c r="F548" s="18"/>
      <c r="G548" s="18"/>
      <c r="H548" s="82">
        <v>0</v>
      </c>
      <c r="I548" s="83">
        <f t="shared" si="33"/>
        <v>15</v>
      </c>
      <c r="M548" s="85">
        <v>500</v>
      </c>
    </row>
    <row r="549" spans="2:13" ht="12.75">
      <c r="B549" s="7"/>
      <c r="H549" s="5">
        <f aca="true" t="shared" si="34" ref="H549:H556">H548-B549</f>
        <v>0</v>
      </c>
      <c r="I549" s="22">
        <f t="shared" si="33"/>
        <v>0</v>
      </c>
      <c r="M549" s="2">
        <v>500</v>
      </c>
    </row>
    <row r="550" spans="2:13" ht="12.75">
      <c r="B550" s="7"/>
      <c r="H550" s="5">
        <f t="shared" si="34"/>
        <v>0</v>
      </c>
      <c r="I550" s="22">
        <f t="shared" si="33"/>
        <v>0</v>
      </c>
      <c r="M550" s="2">
        <v>500</v>
      </c>
    </row>
    <row r="551" spans="2:13" ht="12.75">
      <c r="B551" s="7">
        <v>1500</v>
      </c>
      <c r="C551" s="75" t="s">
        <v>417</v>
      </c>
      <c r="D551" s="75" t="s">
        <v>13</v>
      </c>
      <c r="E551" s="1" t="s">
        <v>243</v>
      </c>
      <c r="F551" s="98" t="s">
        <v>418</v>
      </c>
      <c r="G551" s="27" t="s">
        <v>400</v>
      </c>
      <c r="H551" s="5">
        <f t="shared" si="34"/>
        <v>-1500</v>
      </c>
      <c r="I551" s="22">
        <f t="shared" si="33"/>
        <v>3</v>
      </c>
      <c r="K551" s="80" t="s">
        <v>259</v>
      </c>
      <c r="L551">
        <v>15</v>
      </c>
      <c r="M551" s="2">
        <v>500</v>
      </c>
    </row>
    <row r="552" spans="2:13" ht="12.75">
      <c r="B552" s="7">
        <v>1500</v>
      </c>
      <c r="C552" s="75" t="s">
        <v>419</v>
      </c>
      <c r="D552" s="75" t="s">
        <v>13</v>
      </c>
      <c r="E552" s="1" t="s">
        <v>243</v>
      </c>
      <c r="F552" s="98" t="s">
        <v>420</v>
      </c>
      <c r="G552" s="27" t="s">
        <v>412</v>
      </c>
      <c r="H552" s="5">
        <f t="shared" si="34"/>
        <v>-3000</v>
      </c>
      <c r="I552" s="22">
        <f t="shared" si="33"/>
        <v>3</v>
      </c>
      <c r="K552" s="80" t="s">
        <v>259</v>
      </c>
      <c r="L552">
        <v>15</v>
      </c>
      <c r="M552" s="2">
        <v>500</v>
      </c>
    </row>
    <row r="553" spans="2:13" ht="12.75">
      <c r="B553" s="7">
        <v>1500</v>
      </c>
      <c r="C553" s="75" t="s">
        <v>421</v>
      </c>
      <c r="D553" s="75" t="s">
        <v>13</v>
      </c>
      <c r="E553" s="1" t="s">
        <v>243</v>
      </c>
      <c r="F553" s="98" t="s">
        <v>420</v>
      </c>
      <c r="G553" s="27" t="s">
        <v>412</v>
      </c>
      <c r="H553" s="5">
        <f t="shared" si="34"/>
        <v>-4500</v>
      </c>
      <c r="I553" s="22">
        <f t="shared" si="33"/>
        <v>3</v>
      </c>
      <c r="K553" s="80" t="s">
        <v>259</v>
      </c>
      <c r="L553">
        <v>15</v>
      </c>
      <c r="M553" s="2">
        <v>500</v>
      </c>
    </row>
    <row r="554" spans="2:13" ht="12.75">
      <c r="B554" s="7">
        <v>2000</v>
      </c>
      <c r="C554" s="75" t="s">
        <v>422</v>
      </c>
      <c r="D554" s="75" t="s">
        <v>13</v>
      </c>
      <c r="E554" s="1" t="s">
        <v>243</v>
      </c>
      <c r="F554" s="98" t="s">
        <v>420</v>
      </c>
      <c r="G554" s="27" t="s">
        <v>414</v>
      </c>
      <c r="H554" s="5">
        <f t="shared" si="34"/>
        <v>-6500</v>
      </c>
      <c r="I554" s="22">
        <f t="shared" si="33"/>
        <v>4</v>
      </c>
      <c r="K554" s="80" t="s">
        <v>259</v>
      </c>
      <c r="L554">
        <v>15</v>
      </c>
      <c r="M554" s="2">
        <v>500</v>
      </c>
    </row>
    <row r="555" spans="2:13" ht="12.75">
      <c r="B555" s="7">
        <v>2000</v>
      </c>
      <c r="C555" s="75" t="s">
        <v>423</v>
      </c>
      <c r="D555" s="75" t="s">
        <v>13</v>
      </c>
      <c r="E555" s="1" t="s">
        <v>243</v>
      </c>
      <c r="F555" s="98" t="s">
        <v>420</v>
      </c>
      <c r="G555" s="27" t="s">
        <v>414</v>
      </c>
      <c r="H555" s="5">
        <f t="shared" si="34"/>
        <v>-8500</v>
      </c>
      <c r="I555" s="22">
        <f t="shared" si="33"/>
        <v>4</v>
      </c>
      <c r="K555" s="80" t="s">
        <v>259</v>
      </c>
      <c r="L555">
        <v>15</v>
      </c>
      <c r="M555" s="2">
        <v>500</v>
      </c>
    </row>
    <row r="556" spans="2:13" ht="12.75">
      <c r="B556" s="7">
        <v>1500</v>
      </c>
      <c r="C556" s="75" t="s">
        <v>424</v>
      </c>
      <c r="D556" s="75" t="s">
        <v>13</v>
      </c>
      <c r="E556" s="1" t="s">
        <v>243</v>
      </c>
      <c r="F556" s="98" t="s">
        <v>425</v>
      </c>
      <c r="G556" s="27" t="s">
        <v>416</v>
      </c>
      <c r="H556" s="5">
        <f t="shared" si="34"/>
        <v>-10000</v>
      </c>
      <c r="I556" s="22">
        <f t="shared" si="33"/>
        <v>3</v>
      </c>
      <c r="K556" s="80" t="s">
        <v>259</v>
      </c>
      <c r="L556">
        <v>15</v>
      </c>
      <c r="M556" s="2">
        <v>500</v>
      </c>
    </row>
    <row r="557" spans="1:13" s="106" customFormat="1" ht="12.75">
      <c r="A557" s="101"/>
      <c r="B557" s="172">
        <f>SUM(B551:B556)</f>
        <v>10000</v>
      </c>
      <c r="C557" s="101" t="s">
        <v>135</v>
      </c>
      <c r="D557" s="101"/>
      <c r="E557" s="101"/>
      <c r="F557" s="104"/>
      <c r="G557" s="104"/>
      <c r="H557" s="102">
        <v>0</v>
      </c>
      <c r="I557" s="105">
        <f t="shared" si="33"/>
        <v>20</v>
      </c>
      <c r="M557" s="107">
        <v>500</v>
      </c>
    </row>
    <row r="558" spans="2:13" ht="12.75">
      <c r="B558" s="7"/>
      <c r="H558" s="5">
        <f aca="true" t="shared" si="35" ref="H558:H563">H557-B558</f>
        <v>0</v>
      </c>
      <c r="I558" s="22">
        <f t="shared" si="33"/>
        <v>0</v>
      </c>
      <c r="M558" s="2">
        <v>500</v>
      </c>
    </row>
    <row r="559" spans="2:13" ht="12.75">
      <c r="B559" s="7"/>
      <c r="H559" s="5">
        <f t="shared" si="35"/>
        <v>0</v>
      </c>
      <c r="I559" s="22">
        <f t="shared" si="33"/>
        <v>0</v>
      </c>
      <c r="M559" s="2">
        <v>500</v>
      </c>
    </row>
    <row r="560" spans="2:13" ht="12.75">
      <c r="B560" s="7">
        <v>1500</v>
      </c>
      <c r="C560" s="75" t="s">
        <v>229</v>
      </c>
      <c r="D560" s="75" t="s">
        <v>13</v>
      </c>
      <c r="E560" s="75" t="s">
        <v>49</v>
      </c>
      <c r="F560" s="98" t="s">
        <v>420</v>
      </c>
      <c r="G560" s="98" t="s">
        <v>400</v>
      </c>
      <c r="H560" s="5">
        <f t="shared" si="35"/>
        <v>-1500</v>
      </c>
      <c r="I560" s="22">
        <f t="shared" si="33"/>
        <v>3</v>
      </c>
      <c r="K560" s="80" t="s">
        <v>259</v>
      </c>
      <c r="L560">
        <v>15</v>
      </c>
      <c r="M560" s="2">
        <v>500</v>
      </c>
    </row>
    <row r="561" spans="2:13" ht="12.75">
      <c r="B561" s="7">
        <v>1400</v>
      </c>
      <c r="C561" s="75" t="s">
        <v>229</v>
      </c>
      <c r="D561" s="75" t="s">
        <v>13</v>
      </c>
      <c r="E561" s="75" t="s">
        <v>49</v>
      </c>
      <c r="F561" s="98" t="s">
        <v>420</v>
      </c>
      <c r="G561" s="98" t="s">
        <v>412</v>
      </c>
      <c r="H561" s="5">
        <f t="shared" si="35"/>
        <v>-2900</v>
      </c>
      <c r="I561" s="22">
        <f t="shared" si="33"/>
        <v>2.8</v>
      </c>
      <c r="K561" s="80" t="s">
        <v>259</v>
      </c>
      <c r="L561">
        <v>15</v>
      </c>
      <c r="M561" s="2">
        <v>500</v>
      </c>
    </row>
    <row r="562" spans="2:13" ht="12.75">
      <c r="B562" s="7">
        <v>1000</v>
      </c>
      <c r="C562" s="75" t="s">
        <v>229</v>
      </c>
      <c r="D562" s="75" t="s">
        <v>13</v>
      </c>
      <c r="E562" s="75" t="s">
        <v>49</v>
      </c>
      <c r="F562" s="98" t="s">
        <v>420</v>
      </c>
      <c r="G562" s="98" t="s">
        <v>414</v>
      </c>
      <c r="H562" s="5">
        <f t="shared" si="35"/>
        <v>-3900</v>
      </c>
      <c r="I562" s="22">
        <f t="shared" si="33"/>
        <v>2</v>
      </c>
      <c r="K562" s="80" t="s">
        <v>259</v>
      </c>
      <c r="L562">
        <v>15</v>
      </c>
      <c r="M562" s="2">
        <v>500</v>
      </c>
    </row>
    <row r="563" spans="2:13" ht="12.75">
      <c r="B563" s="7">
        <v>1600</v>
      </c>
      <c r="C563" s="75" t="s">
        <v>229</v>
      </c>
      <c r="D563" s="75" t="s">
        <v>13</v>
      </c>
      <c r="E563" s="75" t="s">
        <v>49</v>
      </c>
      <c r="F563" s="98" t="s">
        <v>420</v>
      </c>
      <c r="G563" s="98" t="s">
        <v>416</v>
      </c>
      <c r="H563" s="5">
        <f t="shared" si="35"/>
        <v>-5500</v>
      </c>
      <c r="I563" s="22">
        <f t="shared" si="33"/>
        <v>3.2</v>
      </c>
      <c r="K563" s="80" t="s">
        <v>259</v>
      </c>
      <c r="L563">
        <v>15</v>
      </c>
      <c r="M563" s="2">
        <v>500</v>
      </c>
    </row>
    <row r="564" spans="1:13" s="106" customFormat="1" ht="12.75">
      <c r="A564" s="101"/>
      <c r="B564" s="172">
        <f>SUM(B560:B563)</f>
        <v>5500</v>
      </c>
      <c r="C564" s="101"/>
      <c r="D564" s="101"/>
      <c r="E564" s="101" t="s">
        <v>49</v>
      </c>
      <c r="F564" s="104"/>
      <c r="G564" s="104"/>
      <c r="H564" s="102">
        <v>0</v>
      </c>
      <c r="I564" s="105">
        <f t="shared" si="33"/>
        <v>11</v>
      </c>
      <c r="M564" s="107">
        <v>500</v>
      </c>
    </row>
    <row r="565" spans="2:13" ht="12.75">
      <c r="B565" s="7"/>
      <c r="H565" s="5">
        <f>H564-B565</f>
        <v>0</v>
      </c>
      <c r="I565" s="22">
        <f t="shared" si="33"/>
        <v>0</v>
      </c>
      <c r="M565" s="2">
        <v>500</v>
      </c>
    </row>
    <row r="566" spans="2:13" ht="12.75">
      <c r="B566" s="7"/>
      <c r="H566" s="5">
        <v>0</v>
      </c>
      <c r="I566" s="22">
        <f t="shared" si="33"/>
        <v>0</v>
      </c>
      <c r="M566" s="2">
        <v>500</v>
      </c>
    </row>
    <row r="567" spans="2:13" ht="12.75">
      <c r="B567" s="7">
        <v>4000</v>
      </c>
      <c r="C567" s="75" t="s">
        <v>33</v>
      </c>
      <c r="D567" s="75" t="s">
        <v>13</v>
      </c>
      <c r="E567" s="75" t="s">
        <v>243</v>
      </c>
      <c r="F567" s="98" t="s">
        <v>426</v>
      </c>
      <c r="G567" s="98" t="s">
        <v>400</v>
      </c>
      <c r="H567" s="5">
        <f>H566-B567</f>
        <v>-4000</v>
      </c>
      <c r="I567" s="22">
        <f t="shared" si="33"/>
        <v>8</v>
      </c>
      <c r="K567" s="80" t="s">
        <v>259</v>
      </c>
      <c r="L567">
        <v>15</v>
      </c>
      <c r="M567" s="2">
        <v>500</v>
      </c>
    </row>
    <row r="568" spans="2:13" ht="12.75">
      <c r="B568" s="7">
        <v>4000</v>
      </c>
      <c r="C568" s="75" t="s">
        <v>33</v>
      </c>
      <c r="D568" s="75" t="s">
        <v>13</v>
      </c>
      <c r="E568" s="75" t="s">
        <v>243</v>
      </c>
      <c r="F568" s="98" t="s">
        <v>426</v>
      </c>
      <c r="G568" s="98" t="s">
        <v>412</v>
      </c>
      <c r="H568" s="5">
        <f>H567-B568</f>
        <v>-8000</v>
      </c>
      <c r="I568" s="22">
        <f t="shared" si="33"/>
        <v>8</v>
      </c>
      <c r="K568" s="80" t="s">
        <v>259</v>
      </c>
      <c r="L568">
        <v>15</v>
      </c>
      <c r="M568" s="2">
        <v>500</v>
      </c>
    </row>
    <row r="569" spans="2:13" ht="12.75">
      <c r="B569" s="7">
        <v>4000</v>
      </c>
      <c r="C569" s="75" t="s">
        <v>33</v>
      </c>
      <c r="D569" s="75" t="s">
        <v>13</v>
      </c>
      <c r="E569" s="75" t="s">
        <v>243</v>
      </c>
      <c r="F569" s="98" t="s">
        <v>426</v>
      </c>
      <c r="G569" s="98" t="s">
        <v>414</v>
      </c>
      <c r="H569" s="5">
        <f>H568-B569</f>
        <v>-12000</v>
      </c>
      <c r="I569" s="22">
        <f t="shared" si="33"/>
        <v>8</v>
      </c>
      <c r="K569" s="80" t="s">
        <v>259</v>
      </c>
      <c r="L569">
        <v>15</v>
      </c>
      <c r="M569" s="2">
        <v>500</v>
      </c>
    </row>
    <row r="570" spans="1:13" s="106" customFormat="1" ht="12.75">
      <c r="A570" s="101"/>
      <c r="B570" s="172">
        <f>SUM(B567:B569)</f>
        <v>12000</v>
      </c>
      <c r="C570" s="101" t="s">
        <v>33</v>
      </c>
      <c r="D570" s="101"/>
      <c r="E570" s="101"/>
      <c r="F570" s="104"/>
      <c r="G570" s="104"/>
      <c r="H570" s="102">
        <v>0</v>
      </c>
      <c r="I570" s="105">
        <f t="shared" si="33"/>
        <v>24</v>
      </c>
      <c r="M570" s="107">
        <v>500</v>
      </c>
    </row>
    <row r="571" spans="2:13" ht="12.75">
      <c r="B571" s="7"/>
      <c r="H571" s="5">
        <f aca="true" t="shared" si="36" ref="H571:H576">H570-B571</f>
        <v>0</v>
      </c>
      <c r="I571" s="22">
        <f t="shared" si="33"/>
        <v>0</v>
      </c>
      <c r="M571" s="2">
        <v>500</v>
      </c>
    </row>
    <row r="572" spans="2:13" ht="12.75">
      <c r="B572" s="7"/>
      <c r="H572" s="5">
        <f t="shared" si="36"/>
        <v>0</v>
      </c>
      <c r="I572" s="22">
        <f t="shared" si="33"/>
        <v>0</v>
      </c>
      <c r="M572" s="2">
        <v>500</v>
      </c>
    </row>
    <row r="573" spans="2:13" ht="12.75">
      <c r="B573" s="7">
        <v>2000</v>
      </c>
      <c r="C573" s="75" t="s">
        <v>34</v>
      </c>
      <c r="D573" s="75" t="s">
        <v>13</v>
      </c>
      <c r="E573" s="75" t="s">
        <v>243</v>
      </c>
      <c r="F573" s="98" t="s">
        <v>420</v>
      </c>
      <c r="G573" s="98" t="s">
        <v>400</v>
      </c>
      <c r="H573" s="5">
        <f t="shared" si="36"/>
        <v>-2000</v>
      </c>
      <c r="I573" s="22">
        <f t="shared" si="33"/>
        <v>4</v>
      </c>
      <c r="K573" s="80" t="s">
        <v>259</v>
      </c>
      <c r="L573">
        <v>15</v>
      </c>
      <c r="M573" s="2">
        <v>500</v>
      </c>
    </row>
    <row r="574" spans="2:13" ht="12.75">
      <c r="B574" s="7">
        <v>2000</v>
      </c>
      <c r="C574" s="75" t="s">
        <v>34</v>
      </c>
      <c r="D574" s="75" t="s">
        <v>13</v>
      </c>
      <c r="E574" s="75" t="s">
        <v>243</v>
      </c>
      <c r="F574" s="98" t="s">
        <v>420</v>
      </c>
      <c r="G574" s="98" t="s">
        <v>412</v>
      </c>
      <c r="H574" s="5">
        <f t="shared" si="36"/>
        <v>-4000</v>
      </c>
      <c r="I574" s="22">
        <f t="shared" si="33"/>
        <v>4</v>
      </c>
      <c r="K574" s="80" t="s">
        <v>259</v>
      </c>
      <c r="L574">
        <v>15</v>
      </c>
      <c r="M574" s="2">
        <v>500</v>
      </c>
    </row>
    <row r="575" spans="2:13" ht="12.75">
      <c r="B575" s="7">
        <v>2000</v>
      </c>
      <c r="C575" s="75" t="s">
        <v>34</v>
      </c>
      <c r="D575" s="75" t="s">
        <v>13</v>
      </c>
      <c r="E575" s="75" t="s">
        <v>243</v>
      </c>
      <c r="F575" s="98" t="s">
        <v>420</v>
      </c>
      <c r="G575" s="98" t="s">
        <v>414</v>
      </c>
      <c r="H575" s="5">
        <f t="shared" si="36"/>
        <v>-6000</v>
      </c>
      <c r="I575" s="22">
        <f t="shared" si="33"/>
        <v>4</v>
      </c>
      <c r="K575" s="80" t="s">
        <v>259</v>
      </c>
      <c r="L575">
        <v>15</v>
      </c>
      <c r="M575" s="2">
        <v>500</v>
      </c>
    </row>
    <row r="576" spans="2:13" ht="12.75">
      <c r="B576" s="7">
        <v>2000</v>
      </c>
      <c r="C576" s="75" t="s">
        <v>34</v>
      </c>
      <c r="D576" s="75" t="s">
        <v>13</v>
      </c>
      <c r="E576" s="75" t="s">
        <v>243</v>
      </c>
      <c r="F576" s="98" t="s">
        <v>420</v>
      </c>
      <c r="G576" s="98" t="s">
        <v>416</v>
      </c>
      <c r="H576" s="5">
        <f t="shared" si="36"/>
        <v>-8000</v>
      </c>
      <c r="I576" s="22">
        <f t="shared" si="33"/>
        <v>4</v>
      </c>
      <c r="K576" s="80" t="s">
        <v>259</v>
      </c>
      <c r="L576">
        <v>15</v>
      </c>
      <c r="M576" s="2">
        <v>500</v>
      </c>
    </row>
    <row r="577" spans="1:13" s="106" customFormat="1" ht="12.75">
      <c r="A577" s="101"/>
      <c r="B577" s="172">
        <f>SUM(B573:B576)</f>
        <v>8000</v>
      </c>
      <c r="C577" s="101" t="s">
        <v>34</v>
      </c>
      <c r="D577" s="101"/>
      <c r="E577" s="101"/>
      <c r="F577" s="104"/>
      <c r="G577" s="104"/>
      <c r="H577" s="102">
        <v>0</v>
      </c>
      <c r="I577" s="105">
        <f t="shared" si="33"/>
        <v>16</v>
      </c>
      <c r="M577" s="107">
        <v>500</v>
      </c>
    </row>
    <row r="578" spans="2:13" ht="12.75">
      <c r="B578" s="7"/>
      <c r="H578" s="5">
        <f aca="true" t="shared" si="37" ref="H578:H583">H577-B578</f>
        <v>0</v>
      </c>
      <c r="I578" s="22">
        <f t="shared" si="33"/>
        <v>0</v>
      </c>
      <c r="M578" s="2">
        <v>500</v>
      </c>
    </row>
    <row r="579" spans="2:13" ht="12.75">
      <c r="B579" s="7"/>
      <c r="H579" s="5">
        <f t="shared" si="37"/>
        <v>0</v>
      </c>
      <c r="I579" s="22">
        <f t="shared" si="33"/>
        <v>0</v>
      </c>
      <c r="M579" s="2">
        <v>500</v>
      </c>
    </row>
    <row r="580" spans="2:13" ht="12.75">
      <c r="B580" s="7">
        <v>500</v>
      </c>
      <c r="C580" s="75" t="s">
        <v>276</v>
      </c>
      <c r="D580" s="75" t="s">
        <v>13</v>
      </c>
      <c r="E580" s="75" t="s">
        <v>258</v>
      </c>
      <c r="F580" s="98" t="s">
        <v>420</v>
      </c>
      <c r="G580" s="98" t="s">
        <v>400</v>
      </c>
      <c r="H580" s="5">
        <f t="shared" si="37"/>
        <v>-500</v>
      </c>
      <c r="I580" s="22">
        <f t="shared" si="33"/>
        <v>1</v>
      </c>
      <c r="K580" s="80" t="s">
        <v>259</v>
      </c>
      <c r="L580">
        <v>15</v>
      </c>
      <c r="M580" s="2">
        <v>500</v>
      </c>
    </row>
    <row r="581" spans="1:13" ht="12.75">
      <c r="A581" s="12"/>
      <c r="B581" s="7">
        <v>1000</v>
      </c>
      <c r="C581" s="75" t="s">
        <v>276</v>
      </c>
      <c r="D581" s="75" t="s">
        <v>13</v>
      </c>
      <c r="E581" s="75" t="s">
        <v>258</v>
      </c>
      <c r="F581" s="98" t="s">
        <v>420</v>
      </c>
      <c r="G581" s="98" t="s">
        <v>412</v>
      </c>
      <c r="H581" s="5">
        <f t="shared" si="37"/>
        <v>-1500</v>
      </c>
      <c r="I581" s="22">
        <f t="shared" si="33"/>
        <v>2</v>
      </c>
      <c r="K581" s="80" t="s">
        <v>259</v>
      </c>
      <c r="L581">
        <v>15</v>
      </c>
      <c r="M581" s="2">
        <v>500</v>
      </c>
    </row>
    <row r="582" spans="2:13" ht="12.75">
      <c r="B582" s="7">
        <v>1000</v>
      </c>
      <c r="C582" s="75" t="s">
        <v>276</v>
      </c>
      <c r="D582" s="75" t="s">
        <v>13</v>
      </c>
      <c r="E582" s="75" t="s">
        <v>258</v>
      </c>
      <c r="F582" s="98" t="s">
        <v>420</v>
      </c>
      <c r="G582" s="98" t="s">
        <v>414</v>
      </c>
      <c r="H582" s="5">
        <f t="shared" si="37"/>
        <v>-2500</v>
      </c>
      <c r="I582" s="22">
        <f t="shared" si="33"/>
        <v>2</v>
      </c>
      <c r="K582" s="80" t="s">
        <v>259</v>
      </c>
      <c r="L582">
        <v>15</v>
      </c>
      <c r="M582" s="2">
        <v>500</v>
      </c>
    </row>
    <row r="583" spans="2:13" ht="12.75">
      <c r="B583" s="7">
        <v>500</v>
      </c>
      <c r="C583" s="75" t="s">
        <v>276</v>
      </c>
      <c r="D583" s="75" t="s">
        <v>13</v>
      </c>
      <c r="E583" s="75" t="s">
        <v>258</v>
      </c>
      <c r="F583" s="98" t="s">
        <v>420</v>
      </c>
      <c r="G583" s="98" t="s">
        <v>416</v>
      </c>
      <c r="H583" s="5">
        <f t="shared" si="37"/>
        <v>-3000</v>
      </c>
      <c r="I583" s="22">
        <f t="shared" si="33"/>
        <v>1</v>
      </c>
      <c r="K583" s="80" t="s">
        <v>259</v>
      </c>
      <c r="L583">
        <v>15</v>
      </c>
      <c r="M583" s="2">
        <v>500</v>
      </c>
    </row>
    <row r="584" spans="1:13" s="106" customFormat="1" ht="12.75">
      <c r="A584" s="101"/>
      <c r="B584" s="172">
        <f>SUM(B580:B583)</f>
        <v>3000</v>
      </c>
      <c r="C584" s="101"/>
      <c r="D584" s="101"/>
      <c r="E584" s="101" t="s">
        <v>258</v>
      </c>
      <c r="F584" s="104"/>
      <c r="G584" s="104"/>
      <c r="H584" s="102">
        <v>0</v>
      </c>
      <c r="I584" s="105">
        <f t="shared" si="33"/>
        <v>6</v>
      </c>
      <c r="J584" s="434"/>
      <c r="M584" s="107">
        <v>500</v>
      </c>
    </row>
    <row r="585" spans="2:13" ht="12.75">
      <c r="B585" s="7"/>
      <c r="H585" s="5">
        <f>H584-B585</f>
        <v>0</v>
      </c>
      <c r="I585" s="22">
        <f t="shared" si="33"/>
        <v>0</v>
      </c>
      <c r="M585" s="2">
        <v>500</v>
      </c>
    </row>
    <row r="586" spans="2:13" ht="12.75">
      <c r="B586" s="7"/>
      <c r="H586" s="5">
        <f>H585-B586</f>
        <v>0</v>
      </c>
      <c r="I586" s="22">
        <f t="shared" si="33"/>
        <v>0</v>
      </c>
      <c r="M586" s="2">
        <v>500</v>
      </c>
    </row>
    <row r="587" spans="2:13" ht="12.75">
      <c r="B587" s="7"/>
      <c r="H587" s="5">
        <f>H586-B587</f>
        <v>0</v>
      </c>
      <c r="I587" s="22">
        <f t="shared" si="33"/>
        <v>0</v>
      </c>
      <c r="M587" s="2">
        <v>500</v>
      </c>
    </row>
    <row r="588" spans="2:13" ht="12.75">
      <c r="B588" s="7"/>
      <c r="H588" s="5">
        <f>H587-B588</f>
        <v>0</v>
      </c>
      <c r="I588" s="22">
        <f t="shared" si="33"/>
        <v>0</v>
      </c>
      <c r="M588" s="2">
        <v>500</v>
      </c>
    </row>
    <row r="589" spans="1:256" s="90" customFormat="1" ht="12.75">
      <c r="A589" s="86"/>
      <c r="B589" s="180">
        <f>+B596+B608+B615+B620+B627+B633</f>
        <v>61900</v>
      </c>
      <c r="C589" s="86" t="s">
        <v>78</v>
      </c>
      <c r="D589" s="86" t="s">
        <v>76</v>
      </c>
      <c r="E589" s="86" t="s">
        <v>141</v>
      </c>
      <c r="F589" s="97" t="s">
        <v>142</v>
      </c>
      <c r="G589" s="88" t="s">
        <v>32</v>
      </c>
      <c r="H589" s="87"/>
      <c r="I589" s="89">
        <f t="shared" si="33"/>
        <v>123.8</v>
      </c>
      <c r="M589" s="91">
        <v>500</v>
      </c>
      <c r="IV589" s="86">
        <f>SUM(A589:IU589)</f>
        <v>62523.8</v>
      </c>
    </row>
    <row r="590" spans="2:13" ht="12.75">
      <c r="B590" s="7"/>
      <c r="H590" s="5">
        <f aca="true" t="shared" si="38" ref="H590:H595">H589-B590</f>
        <v>0</v>
      </c>
      <c r="I590" s="22">
        <f t="shared" si="33"/>
        <v>0</v>
      </c>
      <c r="M590" s="2">
        <v>500</v>
      </c>
    </row>
    <row r="591" spans="2:13" ht="12.75">
      <c r="B591" s="7">
        <v>2500</v>
      </c>
      <c r="C591" s="1" t="s">
        <v>29</v>
      </c>
      <c r="D591" s="1" t="s">
        <v>13</v>
      </c>
      <c r="E591" s="1" t="s">
        <v>235</v>
      </c>
      <c r="F591" s="415" t="s">
        <v>427</v>
      </c>
      <c r="G591" s="27" t="s">
        <v>400</v>
      </c>
      <c r="H591" s="5">
        <f t="shared" si="38"/>
        <v>-2500</v>
      </c>
      <c r="I591" s="22">
        <f t="shared" si="33"/>
        <v>5</v>
      </c>
      <c r="K591" t="s">
        <v>29</v>
      </c>
      <c r="L591">
        <v>16</v>
      </c>
      <c r="M591" s="2">
        <v>500</v>
      </c>
    </row>
    <row r="592" spans="2:13" ht="12.75">
      <c r="B592" s="7">
        <v>2500</v>
      </c>
      <c r="C592" s="1" t="s">
        <v>29</v>
      </c>
      <c r="D592" s="1" t="s">
        <v>13</v>
      </c>
      <c r="E592" s="1" t="s">
        <v>235</v>
      </c>
      <c r="F592" s="27" t="s">
        <v>428</v>
      </c>
      <c r="G592" s="27" t="s">
        <v>412</v>
      </c>
      <c r="H592" s="5">
        <f t="shared" si="38"/>
        <v>-5000</v>
      </c>
      <c r="I592" s="22">
        <f t="shared" si="33"/>
        <v>5</v>
      </c>
      <c r="K592" t="s">
        <v>29</v>
      </c>
      <c r="L592">
        <v>16</v>
      </c>
      <c r="M592" s="2">
        <v>500</v>
      </c>
    </row>
    <row r="593" spans="2:13" ht="12.75">
      <c r="B593" s="7">
        <v>2000</v>
      </c>
      <c r="C593" s="1" t="s">
        <v>29</v>
      </c>
      <c r="D593" s="1" t="s">
        <v>13</v>
      </c>
      <c r="E593" s="1" t="s">
        <v>233</v>
      </c>
      <c r="F593" s="65" t="s">
        <v>429</v>
      </c>
      <c r="G593" s="27" t="s">
        <v>416</v>
      </c>
      <c r="H593" s="5">
        <f t="shared" si="38"/>
        <v>-7000</v>
      </c>
      <c r="I593" s="22">
        <f t="shared" si="33"/>
        <v>4</v>
      </c>
      <c r="K593" t="s">
        <v>29</v>
      </c>
      <c r="L593">
        <v>16</v>
      </c>
      <c r="M593" s="2">
        <v>500</v>
      </c>
    </row>
    <row r="594" spans="2:13" ht="12.75">
      <c r="B594" s="7">
        <v>2500</v>
      </c>
      <c r="C594" s="1" t="s">
        <v>29</v>
      </c>
      <c r="D594" s="1" t="s">
        <v>13</v>
      </c>
      <c r="E594" s="1" t="s">
        <v>223</v>
      </c>
      <c r="F594" s="65" t="s">
        <v>430</v>
      </c>
      <c r="G594" s="27" t="s">
        <v>416</v>
      </c>
      <c r="H594" s="5">
        <f t="shared" si="38"/>
        <v>-9500</v>
      </c>
      <c r="I594" s="22">
        <f t="shared" si="33"/>
        <v>5</v>
      </c>
      <c r="K594" t="s">
        <v>29</v>
      </c>
      <c r="L594">
        <v>16</v>
      </c>
      <c r="M594" s="2">
        <v>500</v>
      </c>
    </row>
    <row r="595" spans="2:13" ht="12.75">
      <c r="B595" s="7">
        <v>2500</v>
      </c>
      <c r="C595" s="1" t="s">
        <v>29</v>
      </c>
      <c r="D595" s="1" t="s">
        <v>13</v>
      </c>
      <c r="E595" s="1" t="s">
        <v>235</v>
      </c>
      <c r="F595" s="27" t="s">
        <v>431</v>
      </c>
      <c r="G595" s="27" t="s">
        <v>416</v>
      </c>
      <c r="H595" s="5">
        <f t="shared" si="38"/>
        <v>-12000</v>
      </c>
      <c r="I595" s="22">
        <f t="shared" si="33"/>
        <v>5</v>
      </c>
      <c r="K595" t="s">
        <v>29</v>
      </c>
      <c r="L595">
        <v>16</v>
      </c>
      <c r="M595" s="2">
        <v>500</v>
      </c>
    </row>
    <row r="596" spans="1:13" s="84" customFormat="1" ht="12.75">
      <c r="A596" s="11"/>
      <c r="B596" s="181">
        <f>SUM(B591:B595)</f>
        <v>12000</v>
      </c>
      <c r="C596" s="11" t="s">
        <v>29</v>
      </c>
      <c r="D596" s="11"/>
      <c r="E596" s="11"/>
      <c r="F596" s="18"/>
      <c r="G596" s="18"/>
      <c r="H596" s="82">
        <v>0</v>
      </c>
      <c r="I596" s="83">
        <f t="shared" si="33"/>
        <v>24</v>
      </c>
      <c r="M596" s="85">
        <v>500</v>
      </c>
    </row>
    <row r="597" spans="2:13" ht="12.75">
      <c r="B597" s="7"/>
      <c r="H597" s="5">
        <f aca="true" t="shared" si="39" ref="H597:H617">H596-B597</f>
        <v>0</v>
      </c>
      <c r="I597" s="22">
        <f t="shared" si="33"/>
        <v>0</v>
      </c>
      <c r="M597" s="2">
        <v>500</v>
      </c>
    </row>
    <row r="598" spans="2:13" ht="12.75">
      <c r="B598" s="7"/>
      <c r="H598" s="5">
        <f t="shared" si="39"/>
        <v>0</v>
      </c>
      <c r="I598" s="22">
        <f t="shared" si="33"/>
        <v>0</v>
      </c>
      <c r="M598" s="2">
        <v>500</v>
      </c>
    </row>
    <row r="599" spans="2:13" ht="12.75">
      <c r="B599" s="171">
        <v>3000</v>
      </c>
      <c r="C599" s="32" t="s">
        <v>298</v>
      </c>
      <c r="D599" s="12" t="s">
        <v>13</v>
      </c>
      <c r="E599" s="32" t="s">
        <v>243</v>
      </c>
      <c r="F599" s="27" t="s">
        <v>432</v>
      </c>
      <c r="G599" s="99" t="s">
        <v>400</v>
      </c>
      <c r="H599" s="5">
        <f t="shared" si="39"/>
        <v>-3000</v>
      </c>
      <c r="I599" s="22">
        <f t="shared" si="33"/>
        <v>6</v>
      </c>
      <c r="K599" t="s">
        <v>235</v>
      </c>
      <c r="L599">
        <v>16</v>
      </c>
      <c r="M599" s="2">
        <v>500</v>
      </c>
    </row>
    <row r="600" spans="2:13" ht="12.75">
      <c r="B600" s="171">
        <v>1500</v>
      </c>
      <c r="C600" s="32" t="s">
        <v>433</v>
      </c>
      <c r="D600" s="12" t="s">
        <v>13</v>
      </c>
      <c r="E600" s="32" t="s">
        <v>243</v>
      </c>
      <c r="F600" s="27" t="s">
        <v>434</v>
      </c>
      <c r="G600" s="99" t="s">
        <v>412</v>
      </c>
      <c r="H600" s="5">
        <f t="shared" si="39"/>
        <v>-4500</v>
      </c>
      <c r="I600" s="22">
        <f t="shared" si="33"/>
        <v>3</v>
      </c>
      <c r="K600" t="s">
        <v>235</v>
      </c>
      <c r="L600">
        <v>16</v>
      </c>
      <c r="M600" s="2">
        <v>500</v>
      </c>
    </row>
    <row r="601" spans="2:13" ht="12.75">
      <c r="B601" s="171">
        <v>1000</v>
      </c>
      <c r="C601" s="32" t="s">
        <v>435</v>
      </c>
      <c r="D601" s="12" t="s">
        <v>13</v>
      </c>
      <c r="E601" s="32" t="s">
        <v>243</v>
      </c>
      <c r="F601" s="27" t="s">
        <v>434</v>
      </c>
      <c r="G601" s="99" t="s">
        <v>412</v>
      </c>
      <c r="H601" s="5">
        <f t="shared" si="39"/>
        <v>-5500</v>
      </c>
      <c r="I601" s="22">
        <f t="shared" si="33"/>
        <v>2</v>
      </c>
      <c r="K601" t="s">
        <v>235</v>
      </c>
      <c r="L601">
        <v>16</v>
      </c>
      <c r="M601" s="2">
        <v>500</v>
      </c>
    </row>
    <row r="602" spans="1:13" s="15" customFormat="1" ht="12.75">
      <c r="A602" s="12"/>
      <c r="B602" s="171">
        <v>3500</v>
      </c>
      <c r="C602" s="32" t="s">
        <v>436</v>
      </c>
      <c r="D602" s="12" t="s">
        <v>13</v>
      </c>
      <c r="E602" s="32" t="s">
        <v>243</v>
      </c>
      <c r="F602" s="27" t="s">
        <v>434</v>
      </c>
      <c r="G602" s="99" t="s">
        <v>412</v>
      </c>
      <c r="H602" s="5">
        <f t="shared" si="39"/>
        <v>-9000</v>
      </c>
      <c r="I602" s="22">
        <f t="shared" si="33"/>
        <v>7</v>
      </c>
      <c r="K602" t="s">
        <v>235</v>
      </c>
      <c r="L602">
        <v>16</v>
      </c>
      <c r="M602" s="2">
        <v>500</v>
      </c>
    </row>
    <row r="603" spans="2:13" ht="12.75">
      <c r="B603" s="171">
        <v>3500</v>
      </c>
      <c r="C603" s="32" t="s">
        <v>437</v>
      </c>
      <c r="D603" s="12" t="s">
        <v>13</v>
      </c>
      <c r="E603" s="32" t="s">
        <v>243</v>
      </c>
      <c r="F603" s="27" t="s">
        <v>434</v>
      </c>
      <c r="G603" s="99" t="s">
        <v>412</v>
      </c>
      <c r="H603" s="5">
        <f t="shared" si="39"/>
        <v>-12500</v>
      </c>
      <c r="I603" s="22">
        <f t="shared" si="33"/>
        <v>7</v>
      </c>
      <c r="K603" t="s">
        <v>235</v>
      </c>
      <c r="L603">
        <v>16</v>
      </c>
      <c r="M603" s="2">
        <v>500</v>
      </c>
    </row>
    <row r="604" spans="2:13" ht="12.75">
      <c r="B604" s="171">
        <v>3000</v>
      </c>
      <c r="C604" s="32" t="s">
        <v>438</v>
      </c>
      <c r="D604" s="12" t="s">
        <v>13</v>
      </c>
      <c r="E604" s="32" t="s">
        <v>243</v>
      </c>
      <c r="F604" s="27" t="s">
        <v>434</v>
      </c>
      <c r="G604" s="99" t="s">
        <v>414</v>
      </c>
      <c r="H604" s="5">
        <f t="shared" si="39"/>
        <v>-15500</v>
      </c>
      <c r="I604" s="22">
        <f t="shared" si="33"/>
        <v>6</v>
      </c>
      <c r="K604" t="s">
        <v>235</v>
      </c>
      <c r="L604">
        <v>16</v>
      </c>
      <c r="M604" s="2">
        <v>500</v>
      </c>
    </row>
    <row r="605" spans="2:13" ht="12.75">
      <c r="B605" s="171">
        <v>3000</v>
      </c>
      <c r="C605" s="32" t="s">
        <v>439</v>
      </c>
      <c r="D605" s="12" t="s">
        <v>13</v>
      </c>
      <c r="E605" s="32" t="s">
        <v>243</v>
      </c>
      <c r="F605" s="27" t="s">
        <v>434</v>
      </c>
      <c r="G605" s="99" t="s">
        <v>414</v>
      </c>
      <c r="H605" s="5">
        <f t="shared" si="39"/>
        <v>-18500</v>
      </c>
      <c r="I605" s="22">
        <f t="shared" si="33"/>
        <v>6</v>
      </c>
      <c r="K605" t="s">
        <v>235</v>
      </c>
      <c r="L605">
        <v>16</v>
      </c>
      <c r="M605" s="2">
        <v>500</v>
      </c>
    </row>
    <row r="606" spans="2:13" ht="12.75">
      <c r="B606" s="171">
        <v>1000</v>
      </c>
      <c r="C606" s="32" t="s">
        <v>440</v>
      </c>
      <c r="D606" s="12" t="s">
        <v>13</v>
      </c>
      <c r="E606" s="32" t="s">
        <v>243</v>
      </c>
      <c r="F606" s="27" t="s">
        <v>434</v>
      </c>
      <c r="G606" s="99" t="s">
        <v>416</v>
      </c>
      <c r="H606" s="5">
        <f t="shared" si="39"/>
        <v>-19500</v>
      </c>
      <c r="I606" s="22">
        <f aca="true" t="shared" si="40" ref="I606:I639">+B606/M606</f>
        <v>2</v>
      </c>
      <c r="K606" t="s">
        <v>235</v>
      </c>
      <c r="L606">
        <v>16</v>
      </c>
      <c r="M606" s="2">
        <v>500</v>
      </c>
    </row>
    <row r="607" spans="2:13" ht="12.75">
      <c r="B607" s="171">
        <v>5000</v>
      </c>
      <c r="C607" s="32" t="s">
        <v>441</v>
      </c>
      <c r="D607" s="12" t="s">
        <v>13</v>
      </c>
      <c r="E607" s="32" t="s">
        <v>243</v>
      </c>
      <c r="F607" s="27" t="s">
        <v>442</v>
      </c>
      <c r="G607" s="99" t="s">
        <v>416</v>
      </c>
      <c r="H607" s="5">
        <f t="shared" si="39"/>
        <v>-24500</v>
      </c>
      <c r="I607" s="22">
        <f t="shared" si="40"/>
        <v>10</v>
      </c>
      <c r="K607" t="s">
        <v>235</v>
      </c>
      <c r="L607">
        <v>16</v>
      </c>
      <c r="M607" s="2">
        <v>500</v>
      </c>
    </row>
    <row r="608" spans="1:13" s="106" customFormat="1" ht="12.75">
      <c r="A608" s="101"/>
      <c r="B608" s="172">
        <f>SUM(B599:B607)</f>
        <v>24500</v>
      </c>
      <c r="C608" s="103" t="s">
        <v>135</v>
      </c>
      <c r="D608" s="101"/>
      <c r="E608" s="101"/>
      <c r="F608" s="104"/>
      <c r="G608" s="104"/>
      <c r="H608" s="82">
        <f t="shared" si="39"/>
        <v>-49000</v>
      </c>
      <c r="I608" s="83">
        <f t="shared" si="40"/>
        <v>49</v>
      </c>
      <c r="M608" s="2">
        <v>500</v>
      </c>
    </row>
    <row r="609" spans="2:14" ht="12.75">
      <c r="B609" s="416"/>
      <c r="C609" s="32"/>
      <c r="D609" s="12"/>
      <c r="E609" s="417"/>
      <c r="H609" s="5">
        <f t="shared" si="39"/>
        <v>-49000</v>
      </c>
      <c r="I609" s="22">
        <f t="shared" si="40"/>
        <v>0</v>
      </c>
      <c r="J609" s="418"/>
      <c r="L609" s="418"/>
      <c r="M609" s="2">
        <v>500</v>
      </c>
      <c r="N609" s="419"/>
    </row>
    <row r="610" spans="2:13" ht="12.75">
      <c r="B610" s="7"/>
      <c r="C610" s="32"/>
      <c r="D610" s="12"/>
      <c r="G610" s="30"/>
      <c r="H610" s="5">
        <f t="shared" si="39"/>
        <v>-49000</v>
      </c>
      <c r="I610" s="22">
        <f t="shared" si="40"/>
        <v>0</v>
      </c>
      <c r="M610" s="2">
        <v>500</v>
      </c>
    </row>
    <row r="611" spans="2:13" ht="12.75">
      <c r="B611" s="7">
        <v>1300</v>
      </c>
      <c r="C611" s="32" t="s">
        <v>229</v>
      </c>
      <c r="D611" s="12" t="s">
        <v>254</v>
      </c>
      <c r="E611" s="1" t="s">
        <v>49</v>
      </c>
      <c r="F611" s="27" t="s">
        <v>434</v>
      </c>
      <c r="G611" s="27" t="s">
        <v>400</v>
      </c>
      <c r="H611" s="5">
        <f t="shared" si="39"/>
        <v>-50300</v>
      </c>
      <c r="I611" s="22">
        <f t="shared" si="40"/>
        <v>2.6</v>
      </c>
      <c r="K611" t="s">
        <v>235</v>
      </c>
      <c r="L611">
        <v>16</v>
      </c>
      <c r="M611" s="2">
        <v>500</v>
      </c>
    </row>
    <row r="612" spans="2:13" ht="12.75">
      <c r="B612" s="7">
        <v>1000</v>
      </c>
      <c r="C612" s="32" t="s">
        <v>229</v>
      </c>
      <c r="D612" s="12" t="s">
        <v>254</v>
      </c>
      <c r="E612" s="1" t="s">
        <v>49</v>
      </c>
      <c r="F612" s="27" t="s">
        <v>434</v>
      </c>
      <c r="G612" s="27" t="s">
        <v>412</v>
      </c>
      <c r="H612" s="5">
        <f t="shared" si="39"/>
        <v>-51300</v>
      </c>
      <c r="I612" s="22">
        <f t="shared" si="40"/>
        <v>2</v>
      </c>
      <c r="K612" t="s">
        <v>235</v>
      </c>
      <c r="L612">
        <v>16</v>
      </c>
      <c r="M612" s="2">
        <v>500</v>
      </c>
    </row>
    <row r="613" spans="2:13" ht="12.75">
      <c r="B613" s="7">
        <v>1000</v>
      </c>
      <c r="C613" s="32" t="s">
        <v>229</v>
      </c>
      <c r="D613" s="12" t="s">
        <v>254</v>
      </c>
      <c r="E613" s="1" t="s">
        <v>49</v>
      </c>
      <c r="F613" s="27" t="s">
        <v>434</v>
      </c>
      <c r="G613" s="27" t="s">
        <v>414</v>
      </c>
      <c r="H613" s="5">
        <f t="shared" si="39"/>
        <v>-52300</v>
      </c>
      <c r="I613" s="22">
        <f t="shared" si="40"/>
        <v>2</v>
      </c>
      <c r="K613" t="s">
        <v>235</v>
      </c>
      <c r="L613">
        <v>16</v>
      </c>
      <c r="M613" s="2">
        <v>500</v>
      </c>
    </row>
    <row r="614" spans="2:13" ht="12.75">
      <c r="B614" s="7">
        <v>1600</v>
      </c>
      <c r="C614" s="32" t="s">
        <v>229</v>
      </c>
      <c r="D614" s="12" t="s">
        <v>254</v>
      </c>
      <c r="E614" s="1" t="s">
        <v>49</v>
      </c>
      <c r="F614" s="27" t="s">
        <v>434</v>
      </c>
      <c r="G614" s="27" t="s">
        <v>416</v>
      </c>
      <c r="H614" s="5">
        <f t="shared" si="39"/>
        <v>-53900</v>
      </c>
      <c r="I614" s="22">
        <f t="shared" si="40"/>
        <v>3.2</v>
      </c>
      <c r="K614" t="s">
        <v>235</v>
      </c>
      <c r="L614">
        <v>16</v>
      </c>
      <c r="M614" s="2">
        <v>500</v>
      </c>
    </row>
    <row r="615" spans="1:13" s="106" customFormat="1" ht="12.75">
      <c r="A615" s="101"/>
      <c r="B615" s="172">
        <f>SUM(B611:B614)</f>
        <v>4900</v>
      </c>
      <c r="C615" s="103"/>
      <c r="D615" s="101"/>
      <c r="E615" s="101" t="s">
        <v>49</v>
      </c>
      <c r="F615" s="104"/>
      <c r="G615" s="104"/>
      <c r="H615" s="82">
        <f t="shared" si="39"/>
        <v>-58800</v>
      </c>
      <c r="I615" s="83">
        <f t="shared" si="40"/>
        <v>9.8</v>
      </c>
      <c r="M615" s="85">
        <v>500</v>
      </c>
    </row>
    <row r="616" spans="2:13" ht="12.75">
      <c r="B616" s="7"/>
      <c r="C616" s="32"/>
      <c r="D616" s="12"/>
      <c r="H616" s="5">
        <f t="shared" si="39"/>
        <v>-58800</v>
      </c>
      <c r="I616" s="22">
        <f t="shared" si="40"/>
        <v>0</v>
      </c>
      <c r="M616" s="2">
        <v>500</v>
      </c>
    </row>
    <row r="617" spans="1:13" ht="12.75">
      <c r="A617" s="12"/>
      <c r="B617" s="7"/>
      <c r="D617" s="12"/>
      <c r="H617" s="5">
        <f t="shared" si="39"/>
        <v>-58800</v>
      </c>
      <c r="I617" s="22">
        <f t="shared" si="40"/>
        <v>0</v>
      </c>
      <c r="M617" s="2">
        <v>500</v>
      </c>
    </row>
    <row r="618" spans="2:13" ht="12.75">
      <c r="B618" s="7">
        <v>5000</v>
      </c>
      <c r="C618" s="1" t="s">
        <v>33</v>
      </c>
      <c r="D618" s="12" t="s">
        <v>254</v>
      </c>
      <c r="E618" s="1" t="s">
        <v>243</v>
      </c>
      <c r="F618" s="27" t="s">
        <v>443</v>
      </c>
      <c r="G618" s="27" t="s">
        <v>412</v>
      </c>
      <c r="H618" s="5" t="e">
        <f>#REF!-B618</f>
        <v>#REF!</v>
      </c>
      <c r="I618" s="22">
        <f t="shared" si="40"/>
        <v>10</v>
      </c>
      <c r="K618" t="s">
        <v>235</v>
      </c>
      <c r="L618">
        <v>16</v>
      </c>
      <c r="M618" s="2">
        <v>500</v>
      </c>
    </row>
    <row r="619" spans="2:13" ht="12.75">
      <c r="B619" s="7">
        <v>5000</v>
      </c>
      <c r="C619" s="1" t="s">
        <v>33</v>
      </c>
      <c r="D619" s="12" t="s">
        <v>254</v>
      </c>
      <c r="E619" s="1" t="s">
        <v>243</v>
      </c>
      <c r="F619" s="27" t="s">
        <v>443</v>
      </c>
      <c r="G619" s="27" t="s">
        <v>414</v>
      </c>
      <c r="H619" s="5" t="e">
        <f aca="true" t="shared" si="41" ref="H619:H637">H618-B619</f>
        <v>#REF!</v>
      </c>
      <c r="I619" s="22">
        <f t="shared" si="40"/>
        <v>10</v>
      </c>
      <c r="K619" t="s">
        <v>235</v>
      </c>
      <c r="L619">
        <v>16</v>
      </c>
      <c r="M619" s="2">
        <v>500</v>
      </c>
    </row>
    <row r="620" spans="1:13" s="106" customFormat="1" ht="12.75">
      <c r="A620" s="101"/>
      <c r="B620" s="172">
        <f>SUM(B618:B619)</f>
        <v>10000</v>
      </c>
      <c r="C620" s="101" t="s">
        <v>33</v>
      </c>
      <c r="D620" s="101"/>
      <c r="E620" s="101"/>
      <c r="F620" s="104"/>
      <c r="G620" s="104"/>
      <c r="H620" s="82" t="e">
        <f t="shared" si="41"/>
        <v>#REF!</v>
      </c>
      <c r="I620" s="83">
        <f t="shared" si="40"/>
        <v>20</v>
      </c>
      <c r="M620" s="2">
        <v>500</v>
      </c>
    </row>
    <row r="621" spans="2:13" ht="12.75">
      <c r="B621" s="7"/>
      <c r="D621" s="12"/>
      <c r="H621" s="5" t="e">
        <f t="shared" si="41"/>
        <v>#REF!</v>
      </c>
      <c r="I621" s="22">
        <f t="shared" si="40"/>
        <v>0</v>
      </c>
      <c r="M621" s="2">
        <v>500</v>
      </c>
    </row>
    <row r="622" spans="2:13" ht="12.75">
      <c r="B622" s="7"/>
      <c r="D622" s="12"/>
      <c r="H622" s="5" t="e">
        <f t="shared" si="41"/>
        <v>#REF!</v>
      </c>
      <c r="I622" s="22">
        <f t="shared" si="40"/>
        <v>0</v>
      </c>
      <c r="M622" s="2">
        <v>500</v>
      </c>
    </row>
    <row r="623" spans="2:13" ht="12.75">
      <c r="B623" s="7">
        <v>2000</v>
      </c>
      <c r="C623" s="1" t="s">
        <v>34</v>
      </c>
      <c r="D623" s="12" t="s">
        <v>13</v>
      </c>
      <c r="E623" s="1" t="s">
        <v>243</v>
      </c>
      <c r="F623" s="27" t="s">
        <v>434</v>
      </c>
      <c r="G623" s="27" t="s">
        <v>400</v>
      </c>
      <c r="H623" s="5" t="e">
        <f t="shared" si="41"/>
        <v>#REF!</v>
      </c>
      <c r="I623" s="22">
        <f t="shared" si="40"/>
        <v>4</v>
      </c>
      <c r="K623" t="s">
        <v>235</v>
      </c>
      <c r="L623">
        <v>16</v>
      </c>
      <c r="M623" s="2">
        <v>500</v>
      </c>
    </row>
    <row r="624" spans="2:13" ht="12.75">
      <c r="B624" s="7">
        <v>2000</v>
      </c>
      <c r="C624" s="1" t="s">
        <v>34</v>
      </c>
      <c r="D624" s="12" t="s">
        <v>13</v>
      </c>
      <c r="E624" s="1" t="s">
        <v>243</v>
      </c>
      <c r="F624" s="27" t="s">
        <v>434</v>
      </c>
      <c r="G624" s="27" t="s">
        <v>412</v>
      </c>
      <c r="H624" s="5" t="e">
        <f t="shared" si="41"/>
        <v>#REF!</v>
      </c>
      <c r="I624" s="22">
        <f t="shared" si="40"/>
        <v>4</v>
      </c>
      <c r="K624" t="s">
        <v>235</v>
      </c>
      <c r="L624">
        <v>16</v>
      </c>
      <c r="M624" s="2">
        <v>500</v>
      </c>
    </row>
    <row r="625" spans="2:13" ht="12.75">
      <c r="B625" s="7">
        <v>2000</v>
      </c>
      <c r="C625" s="1" t="s">
        <v>34</v>
      </c>
      <c r="D625" s="12" t="s">
        <v>13</v>
      </c>
      <c r="E625" s="1" t="s">
        <v>243</v>
      </c>
      <c r="F625" s="27" t="s">
        <v>434</v>
      </c>
      <c r="G625" s="27" t="s">
        <v>414</v>
      </c>
      <c r="H625" s="5" t="e">
        <f t="shared" si="41"/>
        <v>#REF!</v>
      </c>
      <c r="I625" s="22">
        <f t="shared" si="40"/>
        <v>4</v>
      </c>
      <c r="K625" t="s">
        <v>235</v>
      </c>
      <c r="L625">
        <v>16</v>
      </c>
      <c r="M625" s="2">
        <v>500</v>
      </c>
    </row>
    <row r="626" spans="2:13" ht="12.75">
      <c r="B626" s="7">
        <v>2000</v>
      </c>
      <c r="C626" s="1" t="s">
        <v>34</v>
      </c>
      <c r="D626" s="12" t="s">
        <v>13</v>
      </c>
      <c r="E626" s="1" t="s">
        <v>243</v>
      </c>
      <c r="F626" s="27" t="s">
        <v>434</v>
      </c>
      <c r="G626" s="27" t="s">
        <v>416</v>
      </c>
      <c r="H626" s="5" t="e">
        <f t="shared" si="41"/>
        <v>#REF!</v>
      </c>
      <c r="I626" s="22">
        <f t="shared" si="40"/>
        <v>4</v>
      </c>
      <c r="K626" t="s">
        <v>235</v>
      </c>
      <c r="L626">
        <v>16</v>
      </c>
      <c r="M626" s="2">
        <v>500</v>
      </c>
    </row>
    <row r="627" spans="1:13" s="106" customFormat="1" ht="12.75">
      <c r="A627" s="101"/>
      <c r="B627" s="172">
        <f>SUM(B623:B626)</f>
        <v>8000</v>
      </c>
      <c r="C627" s="101" t="s">
        <v>34</v>
      </c>
      <c r="D627" s="101"/>
      <c r="E627" s="101"/>
      <c r="F627" s="104"/>
      <c r="G627" s="104"/>
      <c r="H627" s="82" t="e">
        <f t="shared" si="41"/>
        <v>#REF!</v>
      </c>
      <c r="I627" s="83">
        <f t="shared" si="40"/>
        <v>16</v>
      </c>
      <c r="M627" s="85">
        <v>500</v>
      </c>
    </row>
    <row r="628" spans="2:13" ht="12.75">
      <c r="B628" s="7"/>
      <c r="D628" s="12"/>
      <c r="H628" s="5" t="e">
        <f t="shared" si="41"/>
        <v>#REF!</v>
      </c>
      <c r="I628" s="22">
        <f t="shared" si="40"/>
        <v>0</v>
      </c>
      <c r="M628" s="2">
        <v>500</v>
      </c>
    </row>
    <row r="629" spans="2:13" ht="12.75">
      <c r="B629" s="7"/>
      <c r="D629" s="12"/>
      <c r="H629" s="5" t="e">
        <f t="shared" si="41"/>
        <v>#REF!</v>
      </c>
      <c r="I629" s="22">
        <f t="shared" si="40"/>
        <v>0</v>
      </c>
      <c r="M629" s="2">
        <v>500</v>
      </c>
    </row>
    <row r="630" spans="2:13" ht="12.75">
      <c r="B630" s="7">
        <v>1000</v>
      </c>
      <c r="C630" s="1" t="s">
        <v>276</v>
      </c>
      <c r="D630" s="12" t="s">
        <v>13</v>
      </c>
      <c r="E630" s="1" t="s">
        <v>258</v>
      </c>
      <c r="F630" s="27" t="s">
        <v>434</v>
      </c>
      <c r="G630" s="27" t="s">
        <v>400</v>
      </c>
      <c r="H630" s="5" t="e">
        <f t="shared" si="41"/>
        <v>#REF!</v>
      </c>
      <c r="I630" s="22">
        <f t="shared" si="40"/>
        <v>2</v>
      </c>
      <c r="K630" t="s">
        <v>235</v>
      </c>
      <c r="L630">
        <v>16</v>
      </c>
      <c r="M630" s="2">
        <v>500</v>
      </c>
    </row>
    <row r="631" spans="2:13" ht="12.75">
      <c r="B631" s="7">
        <v>1000</v>
      </c>
      <c r="C631" s="1" t="s">
        <v>276</v>
      </c>
      <c r="D631" s="12" t="s">
        <v>13</v>
      </c>
      <c r="E631" s="1" t="s">
        <v>258</v>
      </c>
      <c r="F631" s="27" t="s">
        <v>434</v>
      </c>
      <c r="G631" s="27" t="s">
        <v>412</v>
      </c>
      <c r="H631" s="5" t="e">
        <f t="shared" si="41"/>
        <v>#REF!</v>
      </c>
      <c r="I631" s="22">
        <f t="shared" si="40"/>
        <v>2</v>
      </c>
      <c r="K631" t="s">
        <v>235</v>
      </c>
      <c r="L631">
        <v>16</v>
      </c>
      <c r="M631" s="2">
        <v>500</v>
      </c>
    </row>
    <row r="632" spans="2:13" ht="12.75">
      <c r="B632" s="7">
        <v>500</v>
      </c>
      <c r="C632" s="1" t="s">
        <v>276</v>
      </c>
      <c r="D632" s="12" t="s">
        <v>13</v>
      </c>
      <c r="E632" s="1" t="s">
        <v>258</v>
      </c>
      <c r="F632" s="27" t="s">
        <v>434</v>
      </c>
      <c r="G632" s="27" t="s">
        <v>414</v>
      </c>
      <c r="H632" s="5" t="e">
        <f t="shared" si="41"/>
        <v>#REF!</v>
      </c>
      <c r="I632" s="22">
        <f t="shared" si="40"/>
        <v>1</v>
      </c>
      <c r="K632" t="s">
        <v>235</v>
      </c>
      <c r="L632">
        <v>16</v>
      </c>
      <c r="M632" s="2">
        <v>500</v>
      </c>
    </row>
    <row r="633" spans="1:13" s="106" customFormat="1" ht="12.75">
      <c r="A633" s="101"/>
      <c r="B633" s="172">
        <f>SUM(B630:B632)</f>
        <v>2500</v>
      </c>
      <c r="C633" s="101"/>
      <c r="D633" s="101"/>
      <c r="E633" s="101" t="s">
        <v>258</v>
      </c>
      <c r="F633" s="104"/>
      <c r="G633" s="104"/>
      <c r="H633" s="82" t="e">
        <f t="shared" si="41"/>
        <v>#REF!</v>
      </c>
      <c r="I633" s="83">
        <f t="shared" si="40"/>
        <v>5</v>
      </c>
      <c r="M633" s="85">
        <v>500</v>
      </c>
    </row>
    <row r="634" spans="2:13" ht="12.75">
      <c r="B634" s="7"/>
      <c r="H634" s="5" t="e">
        <f t="shared" si="41"/>
        <v>#REF!</v>
      </c>
      <c r="I634" s="22">
        <f t="shared" si="40"/>
        <v>0</v>
      </c>
      <c r="M634" s="2">
        <v>500</v>
      </c>
    </row>
    <row r="635" spans="2:13" ht="12.75">
      <c r="B635" s="7"/>
      <c r="H635" s="5" t="e">
        <f t="shared" si="41"/>
        <v>#REF!</v>
      </c>
      <c r="I635" s="22">
        <f t="shared" si="40"/>
        <v>0</v>
      </c>
      <c r="M635" s="2">
        <v>500</v>
      </c>
    </row>
    <row r="636" spans="2:13" ht="12.75">
      <c r="B636" s="7"/>
      <c r="H636" s="5" t="e">
        <f t="shared" si="41"/>
        <v>#REF!</v>
      </c>
      <c r="I636" s="22">
        <f t="shared" si="40"/>
        <v>0</v>
      </c>
      <c r="M636" s="2">
        <v>500</v>
      </c>
    </row>
    <row r="637" spans="2:13" ht="12.75">
      <c r="B637" s="7"/>
      <c r="H637" s="5" t="e">
        <f t="shared" si="41"/>
        <v>#REF!</v>
      </c>
      <c r="I637" s="22">
        <f t="shared" si="40"/>
        <v>0</v>
      </c>
      <c r="M637" s="2">
        <v>500</v>
      </c>
    </row>
    <row r="638" spans="1:13" s="113" customFormat="1" ht="12.75">
      <c r="A638" s="108"/>
      <c r="B638" s="170">
        <f>+B647+B656+B667+B678+B683+B689+B694</f>
        <v>79200</v>
      </c>
      <c r="C638" s="108" t="s">
        <v>79</v>
      </c>
      <c r="D638" s="108" t="s">
        <v>83</v>
      </c>
      <c r="E638" s="108" t="s">
        <v>80</v>
      </c>
      <c r="F638" s="110" t="s">
        <v>81</v>
      </c>
      <c r="G638" s="110" t="s">
        <v>82</v>
      </c>
      <c r="H638" s="109">
        <v>0</v>
      </c>
      <c r="I638" s="112">
        <f t="shared" si="40"/>
        <v>158.4</v>
      </c>
      <c r="M638" s="114">
        <v>500</v>
      </c>
    </row>
    <row r="639" spans="2:13" ht="12.75">
      <c r="B639" s="7"/>
      <c r="H639" s="5">
        <f>H638-B639</f>
        <v>0</v>
      </c>
      <c r="I639" s="22">
        <f t="shared" si="40"/>
        <v>0</v>
      </c>
      <c r="M639" s="2">
        <v>500</v>
      </c>
    </row>
    <row r="640" spans="2:13" ht="12.75">
      <c r="B640" s="7">
        <v>2000</v>
      </c>
      <c r="C640" s="1" t="s">
        <v>29</v>
      </c>
      <c r="D640" s="1" t="s">
        <v>13</v>
      </c>
      <c r="E640" s="1" t="s">
        <v>223</v>
      </c>
      <c r="F640" s="65" t="s">
        <v>444</v>
      </c>
      <c r="G640" s="27" t="s">
        <v>445</v>
      </c>
      <c r="H640" s="5">
        <v>-960000</v>
      </c>
      <c r="I640" s="22">
        <v>4</v>
      </c>
      <c r="K640" t="s">
        <v>29</v>
      </c>
      <c r="L640">
        <v>17</v>
      </c>
      <c r="M640" s="2">
        <v>500</v>
      </c>
    </row>
    <row r="641" spans="2:13" ht="12.75">
      <c r="B641" s="7">
        <v>2500</v>
      </c>
      <c r="C641" s="1" t="s">
        <v>29</v>
      </c>
      <c r="D641" s="1" t="s">
        <v>13</v>
      </c>
      <c r="E641" s="1" t="s">
        <v>293</v>
      </c>
      <c r="F641" s="65" t="s">
        <v>446</v>
      </c>
      <c r="G641" s="27" t="s">
        <v>445</v>
      </c>
      <c r="H641" s="5">
        <v>-962500</v>
      </c>
      <c r="I641" s="22">
        <v>5</v>
      </c>
      <c r="K641" t="s">
        <v>29</v>
      </c>
      <c r="L641">
        <v>17</v>
      </c>
      <c r="M641" s="2">
        <v>500</v>
      </c>
    </row>
    <row r="642" spans="2:13" ht="12.75">
      <c r="B642" s="7">
        <v>2500</v>
      </c>
      <c r="C642" s="1" t="s">
        <v>29</v>
      </c>
      <c r="D642" s="1" t="s">
        <v>13</v>
      </c>
      <c r="E642" s="1" t="s">
        <v>223</v>
      </c>
      <c r="F642" s="65" t="s">
        <v>447</v>
      </c>
      <c r="G642" s="27" t="s">
        <v>448</v>
      </c>
      <c r="H642" s="5">
        <v>-981000</v>
      </c>
      <c r="I642" s="22">
        <v>5</v>
      </c>
      <c r="K642" t="s">
        <v>29</v>
      </c>
      <c r="L642">
        <v>17</v>
      </c>
      <c r="M642" s="2">
        <v>500</v>
      </c>
    </row>
    <row r="643" spans="2:13" ht="12.75">
      <c r="B643" s="7">
        <v>2500</v>
      </c>
      <c r="C643" s="1" t="s">
        <v>29</v>
      </c>
      <c r="D643" s="1" t="s">
        <v>13</v>
      </c>
      <c r="E643" s="1" t="s">
        <v>293</v>
      </c>
      <c r="F643" s="65" t="s">
        <v>449</v>
      </c>
      <c r="G643" s="27" t="s">
        <v>450</v>
      </c>
      <c r="H643" s="5">
        <v>-1039000</v>
      </c>
      <c r="I643" s="22">
        <v>5</v>
      </c>
      <c r="K643" t="s">
        <v>29</v>
      </c>
      <c r="L643">
        <v>17</v>
      </c>
      <c r="M643" s="2">
        <v>500</v>
      </c>
    </row>
    <row r="644" spans="2:13" ht="12.75">
      <c r="B644" s="7">
        <v>2500</v>
      </c>
      <c r="C644" s="1" t="s">
        <v>29</v>
      </c>
      <c r="D644" s="1" t="s">
        <v>13</v>
      </c>
      <c r="E644" s="1" t="s">
        <v>293</v>
      </c>
      <c r="F644" s="65" t="s">
        <v>451</v>
      </c>
      <c r="G644" s="27" t="s">
        <v>452</v>
      </c>
      <c r="H644" s="5">
        <v>-1094500</v>
      </c>
      <c r="I644" s="22">
        <v>5</v>
      </c>
      <c r="K644" t="s">
        <v>29</v>
      </c>
      <c r="L644">
        <v>17</v>
      </c>
      <c r="M644" s="2">
        <v>500</v>
      </c>
    </row>
    <row r="645" spans="2:13" ht="12.75">
      <c r="B645" s="7">
        <v>5000</v>
      </c>
      <c r="C645" s="1" t="s">
        <v>29</v>
      </c>
      <c r="D645" s="1" t="s">
        <v>13</v>
      </c>
      <c r="E645" s="1" t="s">
        <v>293</v>
      </c>
      <c r="F645" s="65" t="s">
        <v>453</v>
      </c>
      <c r="G645" s="27" t="s">
        <v>454</v>
      </c>
      <c r="H645" s="5">
        <v>-1124500</v>
      </c>
      <c r="I645" s="22">
        <v>10</v>
      </c>
      <c r="K645" t="s">
        <v>29</v>
      </c>
      <c r="L645">
        <v>17</v>
      </c>
      <c r="M645" s="2">
        <v>500</v>
      </c>
    </row>
    <row r="646" spans="2:13" ht="12.75">
      <c r="B646" s="7">
        <v>5000</v>
      </c>
      <c r="C646" s="1" t="s">
        <v>29</v>
      </c>
      <c r="D646" s="1" t="s">
        <v>13</v>
      </c>
      <c r="E646" s="1" t="s">
        <v>293</v>
      </c>
      <c r="F646" s="65" t="s">
        <v>455</v>
      </c>
      <c r="G646" s="27" t="s">
        <v>456</v>
      </c>
      <c r="H646" s="5">
        <v>-1164500</v>
      </c>
      <c r="I646" s="22">
        <v>10</v>
      </c>
      <c r="K646" t="s">
        <v>29</v>
      </c>
      <c r="L646">
        <v>17</v>
      </c>
      <c r="M646" s="2">
        <v>500</v>
      </c>
    </row>
    <row r="647" spans="1:13" s="84" customFormat="1" ht="12.75">
      <c r="A647" s="11"/>
      <c r="B647" s="181">
        <f>SUM(B640:B646)</f>
        <v>22000</v>
      </c>
      <c r="C647" s="11" t="s">
        <v>29</v>
      </c>
      <c r="D647" s="11"/>
      <c r="E647" s="11"/>
      <c r="F647" s="18"/>
      <c r="G647" s="18"/>
      <c r="H647" s="82">
        <f aca="true" t="shared" si="42" ref="H647:H655">H646-B647</f>
        <v>-1186500</v>
      </c>
      <c r="I647" s="83">
        <f aca="true" t="shared" si="43" ref="I647:I678">+B647/M647</f>
        <v>44</v>
      </c>
      <c r="M647" s="85">
        <v>500</v>
      </c>
    </row>
    <row r="648" spans="2:13" ht="12.75">
      <c r="B648" s="7"/>
      <c r="H648" s="5">
        <f t="shared" si="42"/>
        <v>-1186500</v>
      </c>
      <c r="I648" s="22">
        <f t="shared" si="43"/>
        <v>0</v>
      </c>
      <c r="M648" s="2">
        <v>500</v>
      </c>
    </row>
    <row r="649" spans="2:13" ht="12.75">
      <c r="B649" s="7"/>
      <c r="H649" s="5">
        <f t="shared" si="42"/>
        <v>-1186500</v>
      </c>
      <c r="I649" s="22">
        <f t="shared" si="43"/>
        <v>0</v>
      </c>
      <c r="M649" s="2">
        <v>500</v>
      </c>
    </row>
    <row r="650" spans="2:13" ht="12.75">
      <c r="B650" s="432">
        <v>1000</v>
      </c>
      <c r="C650" s="75" t="s">
        <v>457</v>
      </c>
      <c r="D650" s="32" t="s">
        <v>13</v>
      </c>
      <c r="E650" s="75" t="s">
        <v>458</v>
      </c>
      <c r="F650" s="98" t="s">
        <v>459</v>
      </c>
      <c r="G650" s="98" t="s">
        <v>448</v>
      </c>
      <c r="H650" s="5">
        <f t="shared" si="42"/>
        <v>-1187500</v>
      </c>
      <c r="I650" s="22">
        <f t="shared" si="43"/>
        <v>2</v>
      </c>
      <c r="K650" s="80" t="s">
        <v>293</v>
      </c>
      <c r="L650">
        <v>17</v>
      </c>
      <c r="M650" s="2">
        <v>500</v>
      </c>
    </row>
    <row r="651" spans="2:13" ht="12.75">
      <c r="B651" s="432">
        <v>2000</v>
      </c>
      <c r="C651" s="75" t="s">
        <v>460</v>
      </c>
      <c r="D651" s="32" t="s">
        <v>13</v>
      </c>
      <c r="E651" s="75" t="s">
        <v>458</v>
      </c>
      <c r="F651" s="98" t="s">
        <v>461</v>
      </c>
      <c r="G651" s="98" t="s">
        <v>448</v>
      </c>
      <c r="H651" s="5">
        <f t="shared" si="42"/>
        <v>-1189500</v>
      </c>
      <c r="I651" s="22">
        <f t="shared" si="43"/>
        <v>4</v>
      </c>
      <c r="K651" s="80" t="s">
        <v>293</v>
      </c>
      <c r="L651">
        <v>17</v>
      </c>
      <c r="M651" s="2">
        <v>500</v>
      </c>
    </row>
    <row r="652" spans="2:13" ht="12.75">
      <c r="B652" s="432">
        <v>2000</v>
      </c>
      <c r="C652" s="75" t="s">
        <v>460</v>
      </c>
      <c r="D652" s="32" t="s">
        <v>13</v>
      </c>
      <c r="E652" s="75" t="s">
        <v>458</v>
      </c>
      <c r="F652" s="98" t="s">
        <v>461</v>
      </c>
      <c r="G652" s="98" t="s">
        <v>462</v>
      </c>
      <c r="H652" s="5">
        <f t="shared" si="42"/>
        <v>-1191500</v>
      </c>
      <c r="I652" s="22">
        <f t="shared" si="43"/>
        <v>4</v>
      </c>
      <c r="K652" s="80" t="s">
        <v>293</v>
      </c>
      <c r="L652">
        <v>17</v>
      </c>
      <c r="M652" s="2">
        <v>500</v>
      </c>
    </row>
    <row r="653" spans="2:13" ht="12.75">
      <c r="B653" s="432">
        <v>2000</v>
      </c>
      <c r="C653" s="75" t="s">
        <v>460</v>
      </c>
      <c r="D653" s="32" t="s">
        <v>13</v>
      </c>
      <c r="E653" s="75" t="s">
        <v>458</v>
      </c>
      <c r="F653" s="98" t="s">
        <v>461</v>
      </c>
      <c r="G653" s="98" t="s">
        <v>463</v>
      </c>
      <c r="H653" s="5">
        <f t="shared" si="42"/>
        <v>-1193500</v>
      </c>
      <c r="I653" s="22">
        <f t="shared" si="43"/>
        <v>4</v>
      </c>
      <c r="K653" s="80" t="s">
        <v>293</v>
      </c>
      <c r="L653">
        <v>17</v>
      </c>
      <c r="M653" s="2">
        <v>500</v>
      </c>
    </row>
    <row r="654" spans="2:13" ht="12.75">
      <c r="B654" s="432">
        <v>2000</v>
      </c>
      <c r="C654" s="75" t="s">
        <v>460</v>
      </c>
      <c r="D654" s="32" t="s">
        <v>13</v>
      </c>
      <c r="E654" s="75" t="s">
        <v>458</v>
      </c>
      <c r="F654" s="98" t="s">
        <v>461</v>
      </c>
      <c r="G654" s="98" t="s">
        <v>452</v>
      </c>
      <c r="H654" s="5">
        <f t="shared" si="42"/>
        <v>-1195500</v>
      </c>
      <c r="I654" s="22">
        <f t="shared" si="43"/>
        <v>4</v>
      </c>
      <c r="K654" s="80" t="s">
        <v>293</v>
      </c>
      <c r="L654">
        <v>17</v>
      </c>
      <c r="M654" s="2">
        <v>500</v>
      </c>
    </row>
    <row r="655" spans="2:13" ht="12.75">
      <c r="B655" s="432">
        <v>2000</v>
      </c>
      <c r="C655" s="75" t="s">
        <v>460</v>
      </c>
      <c r="D655" s="32" t="s">
        <v>13</v>
      </c>
      <c r="E655" s="75" t="s">
        <v>458</v>
      </c>
      <c r="F655" s="98" t="s">
        <v>461</v>
      </c>
      <c r="G655" s="98" t="s">
        <v>454</v>
      </c>
      <c r="H655" s="5">
        <f t="shared" si="42"/>
        <v>-1197500</v>
      </c>
      <c r="I655" s="22">
        <f t="shared" si="43"/>
        <v>4</v>
      </c>
      <c r="K655" s="80" t="s">
        <v>293</v>
      </c>
      <c r="L655">
        <v>17</v>
      </c>
      <c r="M655" s="2">
        <v>500</v>
      </c>
    </row>
    <row r="656" spans="1:13" s="106" customFormat="1" ht="12.75">
      <c r="A656" s="101"/>
      <c r="B656" s="172">
        <f>SUM(B650:B655)</f>
        <v>11000</v>
      </c>
      <c r="C656" s="101"/>
      <c r="D656" s="101"/>
      <c r="E656" s="103" t="s">
        <v>458</v>
      </c>
      <c r="F656" s="104"/>
      <c r="G656" s="104"/>
      <c r="H656" s="102">
        <v>0</v>
      </c>
      <c r="I656" s="105">
        <f t="shared" si="43"/>
        <v>22</v>
      </c>
      <c r="M656" s="107">
        <v>500</v>
      </c>
    </row>
    <row r="657" spans="2:13" ht="12.75">
      <c r="B657" s="432"/>
      <c r="D657" s="12"/>
      <c r="H657" s="5">
        <f aca="true" t="shared" si="44" ref="H657:H666">H656-B657</f>
        <v>0</v>
      </c>
      <c r="I657" s="22">
        <f t="shared" si="43"/>
        <v>0</v>
      </c>
      <c r="M657" s="2">
        <v>500</v>
      </c>
    </row>
    <row r="658" spans="2:13" ht="12.75">
      <c r="B658" s="432"/>
      <c r="D658" s="12"/>
      <c r="H658" s="5">
        <f t="shared" si="44"/>
        <v>0</v>
      </c>
      <c r="I658" s="22">
        <f t="shared" si="43"/>
        <v>0</v>
      </c>
      <c r="M658" s="2">
        <v>500</v>
      </c>
    </row>
    <row r="659" spans="2:13" ht="12.75">
      <c r="B659" s="432">
        <v>4000</v>
      </c>
      <c r="C659" s="75" t="s">
        <v>464</v>
      </c>
      <c r="D659" s="32" t="s">
        <v>13</v>
      </c>
      <c r="E659" s="75" t="s">
        <v>465</v>
      </c>
      <c r="F659" s="98" t="s">
        <v>466</v>
      </c>
      <c r="G659" s="98" t="s">
        <v>445</v>
      </c>
      <c r="H659" s="5">
        <f t="shared" si="44"/>
        <v>-4000</v>
      </c>
      <c r="I659" s="22">
        <f t="shared" si="43"/>
        <v>8</v>
      </c>
      <c r="K659" s="80" t="s">
        <v>293</v>
      </c>
      <c r="L659">
        <v>17</v>
      </c>
      <c r="M659" s="2">
        <v>500</v>
      </c>
    </row>
    <row r="660" spans="2:13" ht="12.75">
      <c r="B660" s="432">
        <v>1000</v>
      </c>
      <c r="C660" s="75" t="s">
        <v>467</v>
      </c>
      <c r="D660" s="32" t="s">
        <v>13</v>
      </c>
      <c r="E660" s="75" t="s">
        <v>243</v>
      </c>
      <c r="F660" s="98" t="s">
        <v>459</v>
      </c>
      <c r="G660" s="98" t="s">
        <v>445</v>
      </c>
      <c r="H660" s="5">
        <f t="shared" si="44"/>
        <v>-5000</v>
      </c>
      <c r="I660" s="22">
        <f t="shared" si="43"/>
        <v>2</v>
      </c>
      <c r="K660" s="80" t="s">
        <v>293</v>
      </c>
      <c r="L660">
        <v>17</v>
      </c>
      <c r="M660" s="2">
        <v>500</v>
      </c>
    </row>
    <row r="661" spans="2:13" ht="12.75">
      <c r="B661" s="432">
        <v>1000</v>
      </c>
      <c r="C661" s="75" t="s">
        <v>468</v>
      </c>
      <c r="D661" s="32" t="s">
        <v>13</v>
      </c>
      <c r="E661" s="75" t="s">
        <v>243</v>
      </c>
      <c r="F661" s="98" t="s">
        <v>459</v>
      </c>
      <c r="G661" s="98" t="s">
        <v>445</v>
      </c>
      <c r="H661" s="5">
        <f t="shared" si="44"/>
        <v>-6000</v>
      </c>
      <c r="I661" s="22">
        <f t="shared" si="43"/>
        <v>2</v>
      </c>
      <c r="K661" s="80" t="s">
        <v>293</v>
      </c>
      <c r="L661">
        <v>17</v>
      </c>
      <c r="M661" s="2">
        <v>500</v>
      </c>
    </row>
    <row r="662" spans="2:13" ht="12.75">
      <c r="B662" s="432">
        <v>1000</v>
      </c>
      <c r="C662" s="75" t="s">
        <v>469</v>
      </c>
      <c r="D662" s="32" t="s">
        <v>13</v>
      </c>
      <c r="E662" s="75" t="s">
        <v>243</v>
      </c>
      <c r="F662" s="98" t="s">
        <v>459</v>
      </c>
      <c r="G662" s="98" t="s">
        <v>448</v>
      </c>
      <c r="H662" s="5">
        <f t="shared" si="44"/>
        <v>-7000</v>
      </c>
      <c r="I662" s="22">
        <f t="shared" si="43"/>
        <v>2</v>
      </c>
      <c r="K662" s="80" t="s">
        <v>293</v>
      </c>
      <c r="L662">
        <v>17</v>
      </c>
      <c r="M662" s="2">
        <v>500</v>
      </c>
    </row>
    <row r="663" spans="2:13" ht="12.75">
      <c r="B663" s="432">
        <v>1000</v>
      </c>
      <c r="C663" s="75" t="s">
        <v>470</v>
      </c>
      <c r="D663" s="32" t="s">
        <v>13</v>
      </c>
      <c r="E663" s="75" t="s">
        <v>243</v>
      </c>
      <c r="F663" s="98" t="s">
        <v>459</v>
      </c>
      <c r="G663" s="98" t="s">
        <v>448</v>
      </c>
      <c r="H663" s="5">
        <f t="shared" si="44"/>
        <v>-8000</v>
      </c>
      <c r="I663" s="22">
        <f t="shared" si="43"/>
        <v>2</v>
      </c>
      <c r="K663" s="80" t="s">
        <v>293</v>
      </c>
      <c r="L663">
        <v>17</v>
      </c>
      <c r="M663" s="2">
        <v>500</v>
      </c>
    </row>
    <row r="664" spans="2:13" ht="12.75">
      <c r="B664" s="432">
        <v>1000</v>
      </c>
      <c r="C664" s="75" t="s">
        <v>471</v>
      </c>
      <c r="D664" s="32" t="s">
        <v>13</v>
      </c>
      <c r="E664" s="75" t="s">
        <v>243</v>
      </c>
      <c r="F664" s="98" t="s">
        <v>459</v>
      </c>
      <c r="G664" s="98" t="s">
        <v>448</v>
      </c>
      <c r="H664" s="5">
        <f t="shared" si="44"/>
        <v>-9000</v>
      </c>
      <c r="I664" s="22">
        <f t="shared" si="43"/>
        <v>2</v>
      </c>
      <c r="K664" s="80" t="s">
        <v>293</v>
      </c>
      <c r="L664">
        <v>17</v>
      </c>
      <c r="M664" s="2">
        <v>500</v>
      </c>
    </row>
    <row r="665" spans="2:13" ht="12.75">
      <c r="B665" s="432">
        <v>1000</v>
      </c>
      <c r="C665" s="75" t="s">
        <v>472</v>
      </c>
      <c r="D665" s="32" t="s">
        <v>13</v>
      </c>
      <c r="E665" s="75" t="s">
        <v>243</v>
      </c>
      <c r="F665" s="98" t="s">
        <v>459</v>
      </c>
      <c r="G665" s="98" t="s">
        <v>448</v>
      </c>
      <c r="H665" s="5">
        <f t="shared" si="44"/>
        <v>-10000</v>
      </c>
      <c r="I665" s="22">
        <f t="shared" si="43"/>
        <v>2</v>
      </c>
      <c r="K665" s="80" t="s">
        <v>293</v>
      </c>
      <c r="L665">
        <v>17</v>
      </c>
      <c r="M665" s="2">
        <v>500</v>
      </c>
    </row>
    <row r="666" spans="2:13" ht="12.75">
      <c r="B666" s="432">
        <v>4000</v>
      </c>
      <c r="C666" s="75" t="s">
        <v>473</v>
      </c>
      <c r="D666" s="32" t="s">
        <v>13</v>
      </c>
      <c r="E666" s="75" t="s">
        <v>243</v>
      </c>
      <c r="F666" s="98" t="s">
        <v>474</v>
      </c>
      <c r="G666" s="98" t="s">
        <v>462</v>
      </c>
      <c r="H666" s="5">
        <f t="shared" si="44"/>
        <v>-14000</v>
      </c>
      <c r="I666" s="22">
        <f t="shared" si="43"/>
        <v>8</v>
      </c>
      <c r="K666" s="80" t="s">
        <v>293</v>
      </c>
      <c r="L666">
        <v>17</v>
      </c>
      <c r="M666" s="2">
        <v>500</v>
      </c>
    </row>
    <row r="667" spans="1:13" s="441" customFormat="1" ht="12.75">
      <c r="A667" s="436"/>
      <c r="B667" s="172">
        <f>SUM(B659:B666)</f>
        <v>14000</v>
      </c>
      <c r="C667" s="437" t="s">
        <v>135</v>
      </c>
      <c r="D667" s="436"/>
      <c r="E667" s="436"/>
      <c r="F667" s="438"/>
      <c r="G667" s="438"/>
      <c r="H667" s="439">
        <v>0</v>
      </c>
      <c r="I667" s="440">
        <f t="shared" si="43"/>
        <v>28</v>
      </c>
      <c r="M667" s="442">
        <v>500</v>
      </c>
    </row>
    <row r="668" spans="2:13" ht="12.75">
      <c r="B668" s="432"/>
      <c r="D668" s="12"/>
      <c r="H668" s="5">
        <f aca="true" t="shared" si="45" ref="H668:H677">H667-B668</f>
        <v>0</v>
      </c>
      <c r="I668" s="22">
        <f t="shared" si="43"/>
        <v>0</v>
      </c>
      <c r="M668" s="2">
        <v>500</v>
      </c>
    </row>
    <row r="669" spans="2:13" ht="12.75">
      <c r="B669" s="432"/>
      <c r="D669" s="12"/>
      <c r="H669" s="5">
        <f t="shared" si="45"/>
        <v>0</v>
      </c>
      <c r="I669" s="22">
        <f t="shared" si="43"/>
        <v>0</v>
      </c>
      <c r="M669" s="2">
        <v>500</v>
      </c>
    </row>
    <row r="670" spans="2:13" ht="12.75">
      <c r="B670" s="432">
        <v>1700</v>
      </c>
      <c r="C670" s="75" t="s">
        <v>229</v>
      </c>
      <c r="D670" s="32" t="s">
        <v>13</v>
      </c>
      <c r="E670" s="75" t="s">
        <v>49</v>
      </c>
      <c r="F670" s="98" t="s">
        <v>459</v>
      </c>
      <c r="G670" s="98" t="s">
        <v>445</v>
      </c>
      <c r="H670" s="5">
        <f t="shared" si="45"/>
        <v>-1700</v>
      </c>
      <c r="I670" s="22">
        <f t="shared" si="43"/>
        <v>3.4</v>
      </c>
      <c r="K670" s="80" t="s">
        <v>293</v>
      </c>
      <c r="L670">
        <v>17</v>
      </c>
      <c r="M670" s="2">
        <v>500</v>
      </c>
    </row>
    <row r="671" spans="2:13" ht="12.75">
      <c r="B671" s="432">
        <v>1900</v>
      </c>
      <c r="C671" s="75" t="s">
        <v>229</v>
      </c>
      <c r="D671" s="32" t="s">
        <v>13</v>
      </c>
      <c r="E671" s="75" t="s">
        <v>49</v>
      </c>
      <c r="F671" s="98" t="s">
        <v>459</v>
      </c>
      <c r="G671" s="98" t="s">
        <v>448</v>
      </c>
      <c r="H671" s="5">
        <f t="shared" si="45"/>
        <v>-3600</v>
      </c>
      <c r="I671" s="22">
        <f t="shared" si="43"/>
        <v>3.8</v>
      </c>
      <c r="K671" s="80" t="s">
        <v>293</v>
      </c>
      <c r="L671">
        <v>17</v>
      </c>
      <c r="M671" s="2">
        <v>500</v>
      </c>
    </row>
    <row r="672" spans="2:13" ht="12.75">
      <c r="B672" s="432">
        <v>1000</v>
      </c>
      <c r="C672" s="75" t="s">
        <v>229</v>
      </c>
      <c r="D672" s="32" t="s">
        <v>13</v>
      </c>
      <c r="E672" s="75" t="s">
        <v>49</v>
      </c>
      <c r="F672" s="98" t="s">
        <v>475</v>
      </c>
      <c r="G672" s="98" t="s">
        <v>448</v>
      </c>
      <c r="H672" s="5">
        <f t="shared" si="45"/>
        <v>-4600</v>
      </c>
      <c r="I672" s="22">
        <f t="shared" si="43"/>
        <v>2</v>
      </c>
      <c r="K672" s="80" t="s">
        <v>293</v>
      </c>
      <c r="L672">
        <v>17</v>
      </c>
      <c r="M672" s="2">
        <v>500</v>
      </c>
    </row>
    <row r="673" spans="2:13" ht="12.75">
      <c r="B673" s="432">
        <v>1600</v>
      </c>
      <c r="C673" s="75" t="s">
        <v>229</v>
      </c>
      <c r="D673" s="32" t="s">
        <v>13</v>
      </c>
      <c r="E673" s="75" t="s">
        <v>49</v>
      </c>
      <c r="F673" s="98" t="s">
        <v>459</v>
      </c>
      <c r="G673" s="98" t="s">
        <v>462</v>
      </c>
      <c r="H673" s="5">
        <f t="shared" si="45"/>
        <v>-6200</v>
      </c>
      <c r="I673" s="22">
        <f t="shared" si="43"/>
        <v>3.2</v>
      </c>
      <c r="K673" s="80" t="s">
        <v>293</v>
      </c>
      <c r="L673">
        <v>17</v>
      </c>
      <c r="M673" s="2">
        <v>500</v>
      </c>
    </row>
    <row r="674" spans="2:13" ht="12.75">
      <c r="B674" s="432">
        <v>1000</v>
      </c>
      <c r="C674" s="75" t="s">
        <v>229</v>
      </c>
      <c r="D674" s="32" t="s">
        <v>13</v>
      </c>
      <c r="E674" s="75" t="s">
        <v>49</v>
      </c>
      <c r="F674" s="98" t="s">
        <v>475</v>
      </c>
      <c r="G674" s="98" t="s">
        <v>462</v>
      </c>
      <c r="H674" s="5">
        <f t="shared" si="45"/>
        <v>-7200</v>
      </c>
      <c r="I674" s="22">
        <f t="shared" si="43"/>
        <v>2</v>
      </c>
      <c r="K674" s="80" t="s">
        <v>293</v>
      </c>
      <c r="L674">
        <v>17</v>
      </c>
      <c r="M674" s="2">
        <v>500</v>
      </c>
    </row>
    <row r="675" spans="2:13" ht="12.75">
      <c r="B675" s="432">
        <v>1000</v>
      </c>
      <c r="C675" s="75" t="s">
        <v>229</v>
      </c>
      <c r="D675" s="32" t="s">
        <v>13</v>
      </c>
      <c r="E675" s="75" t="s">
        <v>49</v>
      </c>
      <c r="F675" s="98" t="s">
        <v>475</v>
      </c>
      <c r="G675" s="98" t="s">
        <v>463</v>
      </c>
      <c r="H675" s="5">
        <f t="shared" si="45"/>
        <v>-8200</v>
      </c>
      <c r="I675" s="22">
        <f t="shared" si="43"/>
        <v>2</v>
      </c>
      <c r="K675" s="80" t="s">
        <v>293</v>
      </c>
      <c r="L675">
        <v>17</v>
      </c>
      <c r="M675" s="2">
        <v>500</v>
      </c>
    </row>
    <row r="676" spans="2:13" ht="12.75">
      <c r="B676" s="432">
        <v>1000</v>
      </c>
      <c r="C676" s="75" t="s">
        <v>229</v>
      </c>
      <c r="D676" s="32" t="s">
        <v>13</v>
      </c>
      <c r="E676" s="75" t="s">
        <v>49</v>
      </c>
      <c r="F676" s="98" t="s">
        <v>475</v>
      </c>
      <c r="G676" s="98" t="s">
        <v>452</v>
      </c>
      <c r="H676" s="5">
        <f t="shared" si="45"/>
        <v>-9200</v>
      </c>
      <c r="I676" s="22">
        <f t="shared" si="43"/>
        <v>2</v>
      </c>
      <c r="K676" s="80" t="s">
        <v>293</v>
      </c>
      <c r="L676">
        <v>17</v>
      </c>
      <c r="M676" s="2">
        <v>500</v>
      </c>
    </row>
    <row r="677" spans="2:13" ht="12.75">
      <c r="B677" s="432">
        <v>1000</v>
      </c>
      <c r="C677" s="75" t="s">
        <v>229</v>
      </c>
      <c r="D677" s="32" t="s">
        <v>13</v>
      </c>
      <c r="E677" s="75" t="s">
        <v>49</v>
      </c>
      <c r="F677" s="98" t="s">
        <v>475</v>
      </c>
      <c r="G677" s="98" t="s">
        <v>454</v>
      </c>
      <c r="H677" s="5">
        <f t="shared" si="45"/>
        <v>-10200</v>
      </c>
      <c r="I677" s="22">
        <f t="shared" si="43"/>
        <v>2</v>
      </c>
      <c r="K677" s="80" t="s">
        <v>293</v>
      </c>
      <c r="L677">
        <v>17</v>
      </c>
      <c r="M677" s="2">
        <v>500</v>
      </c>
    </row>
    <row r="678" spans="1:13" s="106" customFormat="1" ht="12.75">
      <c r="A678" s="101"/>
      <c r="B678" s="172">
        <f>SUM(B670:B677)</f>
        <v>10200</v>
      </c>
      <c r="C678" s="101"/>
      <c r="D678" s="101"/>
      <c r="E678" s="101" t="s">
        <v>49</v>
      </c>
      <c r="F678" s="104"/>
      <c r="G678" s="104"/>
      <c r="H678" s="102">
        <v>0</v>
      </c>
      <c r="I678" s="105">
        <f t="shared" si="43"/>
        <v>20.4</v>
      </c>
      <c r="M678" s="107">
        <v>500</v>
      </c>
    </row>
    <row r="679" spans="2:13" ht="12.75">
      <c r="B679" s="432"/>
      <c r="H679" s="5">
        <f>H678-B679</f>
        <v>0</v>
      </c>
      <c r="I679" s="22">
        <f aca="true" t="shared" si="46" ref="I679:I700">+B679/M679</f>
        <v>0</v>
      </c>
      <c r="M679" s="2">
        <v>500</v>
      </c>
    </row>
    <row r="680" spans="2:13" ht="12.75">
      <c r="B680" s="432"/>
      <c r="H680" s="5">
        <f>H679-B680</f>
        <v>0</v>
      </c>
      <c r="I680" s="22">
        <f t="shared" si="46"/>
        <v>0</v>
      </c>
      <c r="M680" s="2">
        <v>500</v>
      </c>
    </row>
    <row r="681" spans="2:13" ht="12.75">
      <c r="B681" s="432">
        <v>7000</v>
      </c>
      <c r="C681" s="75" t="s">
        <v>33</v>
      </c>
      <c r="D681" s="75" t="s">
        <v>13</v>
      </c>
      <c r="E681" s="75" t="s">
        <v>243</v>
      </c>
      <c r="F681" s="98" t="s">
        <v>476</v>
      </c>
      <c r="G681" s="98" t="s">
        <v>445</v>
      </c>
      <c r="H681" s="5">
        <f>H680-B681</f>
        <v>-7000</v>
      </c>
      <c r="I681" s="22">
        <f t="shared" si="46"/>
        <v>14</v>
      </c>
      <c r="K681" s="80" t="s">
        <v>293</v>
      </c>
      <c r="L681">
        <v>17</v>
      </c>
      <c r="M681" s="2">
        <v>500</v>
      </c>
    </row>
    <row r="682" spans="2:13" ht="12.75">
      <c r="B682" s="432">
        <v>7000</v>
      </c>
      <c r="C682" s="75" t="s">
        <v>33</v>
      </c>
      <c r="D682" s="75" t="s">
        <v>13</v>
      </c>
      <c r="E682" s="75" t="s">
        <v>243</v>
      </c>
      <c r="F682" s="98" t="s">
        <v>476</v>
      </c>
      <c r="G682" s="98" t="s">
        <v>448</v>
      </c>
      <c r="H682" s="5">
        <f>H681-B682</f>
        <v>-14000</v>
      </c>
      <c r="I682" s="22">
        <f t="shared" si="46"/>
        <v>14</v>
      </c>
      <c r="K682" s="80" t="s">
        <v>293</v>
      </c>
      <c r="L682">
        <v>17</v>
      </c>
      <c r="M682" s="2">
        <v>500</v>
      </c>
    </row>
    <row r="683" spans="1:13" s="106" customFormat="1" ht="12.75">
      <c r="A683" s="101"/>
      <c r="B683" s="172">
        <f>SUM(B681:B682)</f>
        <v>14000</v>
      </c>
      <c r="C683" s="101" t="s">
        <v>33</v>
      </c>
      <c r="D683" s="101"/>
      <c r="E683" s="103"/>
      <c r="F683" s="104"/>
      <c r="G683" s="104"/>
      <c r="H683" s="102">
        <v>0</v>
      </c>
      <c r="I683" s="105">
        <f t="shared" si="46"/>
        <v>28</v>
      </c>
      <c r="M683" s="107">
        <v>500</v>
      </c>
    </row>
    <row r="684" spans="2:13" ht="12.75">
      <c r="B684" s="432"/>
      <c r="H684" s="5">
        <f>H683-B684</f>
        <v>0</v>
      </c>
      <c r="I684" s="22">
        <f t="shared" si="46"/>
        <v>0</v>
      </c>
      <c r="M684" s="2">
        <v>500</v>
      </c>
    </row>
    <row r="685" spans="2:13" ht="12.75">
      <c r="B685" s="432"/>
      <c r="H685" s="5">
        <f>H684-B685</f>
        <v>0</v>
      </c>
      <c r="I685" s="22">
        <f t="shared" si="46"/>
        <v>0</v>
      </c>
      <c r="M685" s="2">
        <v>500</v>
      </c>
    </row>
    <row r="686" spans="2:13" ht="12.75">
      <c r="B686" s="432">
        <v>2000</v>
      </c>
      <c r="C686" s="75" t="s">
        <v>34</v>
      </c>
      <c r="D686" s="75" t="s">
        <v>13</v>
      </c>
      <c r="E686" s="75" t="s">
        <v>243</v>
      </c>
      <c r="F686" s="98" t="s">
        <v>459</v>
      </c>
      <c r="G686" s="98" t="s">
        <v>445</v>
      </c>
      <c r="H686" s="5">
        <f>H685-B686</f>
        <v>-2000</v>
      </c>
      <c r="I686" s="22">
        <f t="shared" si="46"/>
        <v>4</v>
      </c>
      <c r="K686" s="80" t="s">
        <v>293</v>
      </c>
      <c r="L686">
        <v>17</v>
      </c>
      <c r="M686" s="2">
        <v>500</v>
      </c>
    </row>
    <row r="687" spans="2:13" ht="12.75">
      <c r="B687" s="432">
        <v>2000</v>
      </c>
      <c r="C687" s="75" t="s">
        <v>34</v>
      </c>
      <c r="D687" s="75" t="s">
        <v>13</v>
      </c>
      <c r="E687" s="75" t="s">
        <v>243</v>
      </c>
      <c r="F687" s="98" t="s">
        <v>459</v>
      </c>
      <c r="G687" s="98" t="s">
        <v>448</v>
      </c>
      <c r="H687" s="5">
        <f>H686-B687</f>
        <v>-4000</v>
      </c>
      <c r="I687" s="22">
        <f t="shared" si="46"/>
        <v>4</v>
      </c>
      <c r="K687" s="80" t="s">
        <v>293</v>
      </c>
      <c r="L687">
        <v>17</v>
      </c>
      <c r="M687" s="2">
        <v>500</v>
      </c>
    </row>
    <row r="688" spans="2:13" ht="12.75">
      <c r="B688" s="432">
        <v>2000</v>
      </c>
      <c r="C688" s="75" t="s">
        <v>34</v>
      </c>
      <c r="D688" s="75" t="s">
        <v>13</v>
      </c>
      <c r="E688" s="75" t="s">
        <v>243</v>
      </c>
      <c r="F688" s="98" t="s">
        <v>459</v>
      </c>
      <c r="G688" s="98" t="s">
        <v>462</v>
      </c>
      <c r="H688" s="5">
        <f>H687-B688</f>
        <v>-6000</v>
      </c>
      <c r="I688" s="22">
        <f t="shared" si="46"/>
        <v>4</v>
      </c>
      <c r="K688" s="80" t="s">
        <v>293</v>
      </c>
      <c r="L688">
        <v>17</v>
      </c>
      <c r="M688" s="2">
        <v>500</v>
      </c>
    </row>
    <row r="689" spans="1:13" s="106" customFormat="1" ht="12.75">
      <c r="A689" s="101"/>
      <c r="B689" s="172">
        <f>SUM(B686:B688)</f>
        <v>6000</v>
      </c>
      <c r="C689" s="101" t="s">
        <v>34</v>
      </c>
      <c r="D689" s="101"/>
      <c r="E689" s="103"/>
      <c r="F689" s="104"/>
      <c r="G689" s="104"/>
      <c r="H689" s="102">
        <v>0</v>
      </c>
      <c r="I689" s="105">
        <f t="shared" si="46"/>
        <v>12</v>
      </c>
      <c r="M689" s="107">
        <v>500</v>
      </c>
    </row>
    <row r="690" spans="2:13" ht="12.75">
      <c r="B690" s="432"/>
      <c r="H690" s="5">
        <f>H689-B690</f>
        <v>0</v>
      </c>
      <c r="I690" s="22">
        <f t="shared" si="46"/>
        <v>0</v>
      </c>
      <c r="M690" s="2">
        <v>500</v>
      </c>
    </row>
    <row r="691" spans="2:13" ht="12.75">
      <c r="B691" s="432"/>
      <c r="H691" s="5">
        <f>H690-B691</f>
        <v>0</v>
      </c>
      <c r="I691" s="22">
        <f t="shared" si="46"/>
        <v>0</v>
      </c>
      <c r="M691" s="2">
        <v>500</v>
      </c>
    </row>
    <row r="692" spans="2:13" ht="12.75">
      <c r="B692" s="432">
        <v>1000</v>
      </c>
      <c r="C692" s="75" t="s">
        <v>276</v>
      </c>
      <c r="D692" s="75" t="s">
        <v>13</v>
      </c>
      <c r="E692" s="75" t="s">
        <v>304</v>
      </c>
      <c r="F692" s="98" t="s">
        <v>459</v>
      </c>
      <c r="G692" s="98" t="s">
        <v>445</v>
      </c>
      <c r="H692" s="5">
        <f>H691-B692</f>
        <v>-1000</v>
      </c>
      <c r="I692" s="22">
        <f t="shared" si="46"/>
        <v>2</v>
      </c>
      <c r="K692" s="80" t="s">
        <v>293</v>
      </c>
      <c r="L692">
        <v>17</v>
      </c>
      <c r="M692" s="2">
        <v>500</v>
      </c>
    </row>
    <row r="693" spans="2:13" ht="12.75">
      <c r="B693" s="432">
        <v>1000</v>
      </c>
      <c r="C693" s="75" t="s">
        <v>276</v>
      </c>
      <c r="D693" s="75" t="s">
        <v>13</v>
      </c>
      <c r="E693" s="75" t="s">
        <v>304</v>
      </c>
      <c r="F693" s="98" t="s">
        <v>459</v>
      </c>
      <c r="G693" s="98" t="s">
        <v>448</v>
      </c>
      <c r="H693" s="5">
        <f>H692-B693</f>
        <v>-2000</v>
      </c>
      <c r="I693" s="22">
        <f t="shared" si="46"/>
        <v>2</v>
      </c>
      <c r="K693" s="80" t="s">
        <v>293</v>
      </c>
      <c r="L693">
        <v>17</v>
      </c>
      <c r="M693" s="2">
        <v>500</v>
      </c>
    </row>
    <row r="694" spans="1:13" s="106" customFormat="1" ht="12.75">
      <c r="A694" s="101"/>
      <c r="B694" s="172">
        <f>SUM(B692:B693)</f>
        <v>2000</v>
      </c>
      <c r="C694" s="101"/>
      <c r="D694" s="101"/>
      <c r="E694" s="103" t="s">
        <v>304</v>
      </c>
      <c r="F694" s="104"/>
      <c r="G694" s="104"/>
      <c r="H694" s="102">
        <v>0</v>
      </c>
      <c r="I694" s="105">
        <f t="shared" si="46"/>
        <v>4</v>
      </c>
      <c r="M694" s="107">
        <v>500</v>
      </c>
    </row>
    <row r="695" spans="2:13" ht="12.75">
      <c r="B695" s="432"/>
      <c r="H695" s="5">
        <f aca="true" t="shared" si="47" ref="H695:H700">H694-B695</f>
        <v>0</v>
      </c>
      <c r="I695" s="22">
        <f t="shared" si="46"/>
        <v>0</v>
      </c>
      <c r="M695" s="2">
        <v>500</v>
      </c>
    </row>
    <row r="696" spans="2:13" ht="12.75">
      <c r="B696" s="7"/>
      <c r="H696" s="5">
        <f t="shared" si="47"/>
        <v>0</v>
      </c>
      <c r="I696" s="22">
        <f t="shared" si="46"/>
        <v>0</v>
      </c>
      <c r="M696" s="2">
        <v>500</v>
      </c>
    </row>
    <row r="697" spans="2:13" ht="12.75">
      <c r="B697" s="7"/>
      <c r="H697" s="5">
        <f t="shared" si="47"/>
        <v>0</v>
      </c>
      <c r="I697" s="22">
        <f t="shared" si="46"/>
        <v>0</v>
      </c>
      <c r="M697" s="2">
        <v>500</v>
      </c>
    </row>
    <row r="698" spans="2:13" ht="12.75">
      <c r="B698" s="7"/>
      <c r="H698" s="5">
        <f t="shared" si="47"/>
        <v>0</v>
      </c>
      <c r="I698" s="22">
        <f t="shared" si="46"/>
        <v>0</v>
      </c>
      <c r="M698" s="2">
        <v>500</v>
      </c>
    </row>
    <row r="699" spans="1:13" s="113" customFormat="1" ht="12.75">
      <c r="A699" s="108"/>
      <c r="B699" s="170">
        <f>+B706+B715+B720+B729+B734+B724</f>
        <v>32500</v>
      </c>
      <c r="C699" s="108" t="s">
        <v>84</v>
      </c>
      <c r="D699" s="108" t="s">
        <v>136</v>
      </c>
      <c r="E699" s="108" t="s">
        <v>71</v>
      </c>
      <c r="F699" s="111" t="s">
        <v>85</v>
      </c>
      <c r="G699" s="111" t="s">
        <v>86</v>
      </c>
      <c r="H699" s="109">
        <f t="shared" si="47"/>
        <v>-32500</v>
      </c>
      <c r="I699" s="112">
        <f t="shared" si="46"/>
        <v>65</v>
      </c>
      <c r="J699" s="133"/>
      <c r="M699" s="114">
        <v>500</v>
      </c>
    </row>
    <row r="700" spans="2:13" ht="12.75">
      <c r="B700" s="7"/>
      <c r="H700" s="5">
        <f t="shared" si="47"/>
        <v>-32500</v>
      </c>
      <c r="I700" s="22">
        <f t="shared" si="46"/>
        <v>0</v>
      </c>
      <c r="M700" s="2">
        <v>500</v>
      </c>
    </row>
    <row r="701" spans="2:13" ht="12.75">
      <c r="B701" s="7">
        <v>2500</v>
      </c>
      <c r="C701" s="1" t="s">
        <v>29</v>
      </c>
      <c r="D701" s="1" t="s">
        <v>13</v>
      </c>
      <c r="E701" s="1" t="s">
        <v>259</v>
      </c>
      <c r="F701" s="66" t="s">
        <v>477</v>
      </c>
      <c r="G701" s="27" t="s">
        <v>450</v>
      </c>
      <c r="H701" s="5">
        <v>-1046500</v>
      </c>
      <c r="I701" s="22">
        <v>5</v>
      </c>
      <c r="K701" t="s">
        <v>29</v>
      </c>
      <c r="L701">
        <v>18</v>
      </c>
      <c r="M701" s="2">
        <v>500</v>
      </c>
    </row>
    <row r="702" spans="2:13" ht="12.75">
      <c r="B702" s="7">
        <v>2500</v>
      </c>
      <c r="C702" s="1" t="s">
        <v>29</v>
      </c>
      <c r="D702" s="1" t="s">
        <v>13</v>
      </c>
      <c r="E702" s="1" t="s">
        <v>259</v>
      </c>
      <c r="F702" s="66" t="s">
        <v>478</v>
      </c>
      <c r="G702" s="27" t="s">
        <v>454</v>
      </c>
      <c r="H702" s="5">
        <v>-1112000</v>
      </c>
      <c r="I702" s="22">
        <v>5</v>
      </c>
      <c r="K702" t="s">
        <v>29</v>
      </c>
      <c r="L702">
        <v>18</v>
      </c>
      <c r="M702" s="2">
        <v>500</v>
      </c>
    </row>
    <row r="703" spans="2:13" ht="12.75">
      <c r="B703" s="7">
        <v>2500</v>
      </c>
      <c r="C703" s="1" t="s">
        <v>29</v>
      </c>
      <c r="D703" s="1" t="s">
        <v>13</v>
      </c>
      <c r="E703" s="1" t="s">
        <v>259</v>
      </c>
      <c r="F703" s="66" t="s">
        <v>479</v>
      </c>
      <c r="G703" s="27" t="s">
        <v>456</v>
      </c>
      <c r="H703" s="5">
        <v>-1167000</v>
      </c>
      <c r="I703" s="22">
        <v>5</v>
      </c>
      <c r="K703" t="s">
        <v>29</v>
      </c>
      <c r="L703">
        <v>18</v>
      </c>
      <c r="M703" s="2">
        <v>500</v>
      </c>
    </row>
    <row r="704" spans="2:13" ht="12.75">
      <c r="B704" s="7">
        <v>2500</v>
      </c>
      <c r="C704" s="1" t="s">
        <v>29</v>
      </c>
      <c r="D704" s="1" t="s">
        <v>13</v>
      </c>
      <c r="E704" s="1" t="s">
        <v>259</v>
      </c>
      <c r="F704" s="66" t="s">
        <v>480</v>
      </c>
      <c r="G704" s="27" t="s">
        <v>481</v>
      </c>
      <c r="H704" s="5">
        <v>-1179500</v>
      </c>
      <c r="I704" s="22">
        <v>5</v>
      </c>
      <c r="K704" t="s">
        <v>29</v>
      </c>
      <c r="L704">
        <v>18</v>
      </c>
      <c r="M704" s="2">
        <v>500</v>
      </c>
    </row>
    <row r="705" spans="2:13" ht="12.75">
      <c r="B705" s="7">
        <v>2500</v>
      </c>
      <c r="C705" s="1" t="s">
        <v>29</v>
      </c>
      <c r="D705" s="1" t="s">
        <v>13</v>
      </c>
      <c r="E705" s="1" t="s">
        <v>259</v>
      </c>
      <c r="F705" s="66" t="s">
        <v>482</v>
      </c>
      <c r="G705" s="27" t="s">
        <v>481</v>
      </c>
      <c r="H705" s="5">
        <v>-1189500</v>
      </c>
      <c r="I705" s="22">
        <v>5</v>
      </c>
      <c r="K705" t="s">
        <v>29</v>
      </c>
      <c r="L705">
        <v>18</v>
      </c>
      <c r="M705" s="2">
        <v>500</v>
      </c>
    </row>
    <row r="706" spans="1:13" s="84" customFormat="1" ht="12.75">
      <c r="A706" s="11"/>
      <c r="B706" s="181">
        <f>SUM(B701:B705)</f>
        <v>12500</v>
      </c>
      <c r="C706" s="11" t="s">
        <v>29</v>
      </c>
      <c r="D706" s="11"/>
      <c r="E706" s="11"/>
      <c r="F706" s="18"/>
      <c r="G706" s="18"/>
      <c r="H706" s="82">
        <f aca="true" t="shared" si="48" ref="H706:H714">H705-B706</f>
        <v>-1202000</v>
      </c>
      <c r="I706" s="83">
        <f aca="true" t="shared" si="49" ref="I706:I740">+B706/M706</f>
        <v>25</v>
      </c>
      <c r="M706" s="85">
        <v>500</v>
      </c>
    </row>
    <row r="707" spans="2:13" ht="12.75">
      <c r="B707" s="7"/>
      <c r="H707" s="5">
        <f t="shared" si="48"/>
        <v>-1202000</v>
      </c>
      <c r="I707" s="22">
        <f t="shared" si="49"/>
        <v>0</v>
      </c>
      <c r="M707" s="2">
        <v>500</v>
      </c>
    </row>
    <row r="708" spans="2:13" ht="12.75">
      <c r="B708" s="7"/>
      <c r="H708" s="5">
        <f t="shared" si="48"/>
        <v>-1202000</v>
      </c>
      <c r="I708" s="22">
        <f t="shared" si="49"/>
        <v>0</v>
      </c>
      <c r="M708" s="2">
        <v>500</v>
      </c>
    </row>
    <row r="709" spans="2:13" ht="12.75">
      <c r="B709" s="7">
        <v>1000</v>
      </c>
      <c r="C709" s="75" t="s">
        <v>483</v>
      </c>
      <c r="D709" s="75" t="s">
        <v>13</v>
      </c>
      <c r="E709" s="75" t="s">
        <v>243</v>
      </c>
      <c r="F709" s="98" t="s">
        <v>484</v>
      </c>
      <c r="G709" s="98" t="s">
        <v>452</v>
      </c>
      <c r="H709" s="5">
        <f t="shared" si="48"/>
        <v>-1203000</v>
      </c>
      <c r="I709" s="22">
        <f t="shared" si="49"/>
        <v>2</v>
      </c>
      <c r="K709" s="80" t="s">
        <v>259</v>
      </c>
      <c r="L709">
        <v>18</v>
      </c>
      <c r="M709" s="2">
        <v>500</v>
      </c>
    </row>
    <row r="710" spans="2:13" ht="12.75">
      <c r="B710" s="7">
        <v>1500</v>
      </c>
      <c r="C710" s="75" t="s">
        <v>485</v>
      </c>
      <c r="D710" s="75" t="s">
        <v>13</v>
      </c>
      <c r="E710" s="75" t="s">
        <v>243</v>
      </c>
      <c r="F710" s="98" t="s">
        <v>484</v>
      </c>
      <c r="G710" s="98" t="s">
        <v>452</v>
      </c>
      <c r="H710" s="5">
        <f t="shared" si="48"/>
        <v>-1204500</v>
      </c>
      <c r="I710" s="22">
        <f t="shared" si="49"/>
        <v>3</v>
      </c>
      <c r="K710" s="80" t="s">
        <v>259</v>
      </c>
      <c r="L710">
        <v>18</v>
      </c>
      <c r="M710" s="2">
        <v>500</v>
      </c>
    </row>
    <row r="711" spans="2:13" ht="12.75">
      <c r="B711" s="7">
        <v>1500</v>
      </c>
      <c r="C711" s="75" t="s">
        <v>486</v>
      </c>
      <c r="D711" s="75" t="s">
        <v>13</v>
      </c>
      <c r="E711" s="75" t="s">
        <v>243</v>
      </c>
      <c r="F711" s="98" t="s">
        <v>484</v>
      </c>
      <c r="G711" s="98" t="s">
        <v>452</v>
      </c>
      <c r="H711" s="5">
        <f t="shared" si="48"/>
        <v>-1206000</v>
      </c>
      <c r="I711" s="22">
        <f t="shared" si="49"/>
        <v>3</v>
      </c>
      <c r="K711" s="80" t="s">
        <v>259</v>
      </c>
      <c r="L711">
        <v>18</v>
      </c>
      <c r="M711" s="2">
        <v>500</v>
      </c>
    </row>
    <row r="712" spans="2:13" ht="12.75">
      <c r="B712" s="7">
        <v>2000</v>
      </c>
      <c r="C712" s="75" t="s">
        <v>487</v>
      </c>
      <c r="D712" s="75" t="s">
        <v>13</v>
      </c>
      <c r="E712" s="75" t="s">
        <v>243</v>
      </c>
      <c r="F712" s="98" t="s">
        <v>484</v>
      </c>
      <c r="G712" s="98" t="s">
        <v>454</v>
      </c>
      <c r="H712" s="5">
        <f t="shared" si="48"/>
        <v>-1208000</v>
      </c>
      <c r="I712" s="22">
        <f t="shared" si="49"/>
        <v>4</v>
      </c>
      <c r="K712" s="80" t="s">
        <v>259</v>
      </c>
      <c r="L712">
        <v>18</v>
      </c>
      <c r="M712" s="2">
        <v>500</v>
      </c>
    </row>
    <row r="713" spans="2:13" ht="12.75">
      <c r="B713" s="7">
        <v>2000</v>
      </c>
      <c r="C713" s="75" t="s">
        <v>488</v>
      </c>
      <c r="D713" s="75" t="s">
        <v>13</v>
      </c>
      <c r="E713" s="75" t="s">
        <v>243</v>
      </c>
      <c r="F713" s="98" t="s">
        <v>484</v>
      </c>
      <c r="G713" s="98" t="s">
        <v>454</v>
      </c>
      <c r="H713" s="5">
        <f t="shared" si="48"/>
        <v>-1210000</v>
      </c>
      <c r="I713" s="22">
        <f t="shared" si="49"/>
        <v>4</v>
      </c>
      <c r="K713" s="80" t="s">
        <v>259</v>
      </c>
      <c r="L713">
        <v>18</v>
      </c>
      <c r="M713" s="2">
        <v>500</v>
      </c>
    </row>
    <row r="714" spans="2:13" ht="12.75">
      <c r="B714" s="7">
        <v>1000</v>
      </c>
      <c r="C714" s="75" t="s">
        <v>489</v>
      </c>
      <c r="D714" s="75" t="s">
        <v>13</v>
      </c>
      <c r="E714" s="75" t="s">
        <v>243</v>
      </c>
      <c r="F714" s="98" t="s">
        <v>484</v>
      </c>
      <c r="G714" s="98" t="s">
        <v>454</v>
      </c>
      <c r="H714" s="5">
        <f t="shared" si="48"/>
        <v>-1211000</v>
      </c>
      <c r="I714" s="22">
        <f t="shared" si="49"/>
        <v>2</v>
      </c>
      <c r="K714" s="80" t="s">
        <v>259</v>
      </c>
      <c r="L714">
        <v>18</v>
      </c>
      <c r="M714" s="2">
        <v>500</v>
      </c>
    </row>
    <row r="715" spans="1:13" s="106" customFormat="1" ht="12.75">
      <c r="A715" s="101"/>
      <c r="B715" s="172">
        <f>SUM(B709:B714)</f>
        <v>9000</v>
      </c>
      <c r="C715" s="101" t="s">
        <v>135</v>
      </c>
      <c r="D715" s="101"/>
      <c r="E715" s="101"/>
      <c r="F715" s="104"/>
      <c r="G715" s="104"/>
      <c r="H715" s="102">
        <v>0</v>
      </c>
      <c r="I715" s="105">
        <f t="shared" si="49"/>
        <v>18</v>
      </c>
      <c r="M715" s="107">
        <v>500</v>
      </c>
    </row>
    <row r="716" spans="2:13" ht="12.75">
      <c r="B716" s="7"/>
      <c r="H716" s="5">
        <f>H715-B716</f>
        <v>0</v>
      </c>
      <c r="I716" s="22">
        <f t="shared" si="49"/>
        <v>0</v>
      </c>
      <c r="M716" s="2">
        <v>500</v>
      </c>
    </row>
    <row r="717" spans="2:13" ht="12.75">
      <c r="B717" s="7"/>
      <c r="H717" s="5">
        <f>H716-B717</f>
        <v>0</v>
      </c>
      <c r="I717" s="22">
        <f t="shared" si="49"/>
        <v>0</v>
      </c>
      <c r="M717" s="2">
        <v>500</v>
      </c>
    </row>
    <row r="718" spans="2:13" ht="12.75">
      <c r="B718" s="7">
        <v>1000</v>
      </c>
      <c r="C718" s="75" t="s">
        <v>229</v>
      </c>
      <c r="D718" s="75" t="s">
        <v>13</v>
      </c>
      <c r="E718" s="75" t="s">
        <v>49</v>
      </c>
      <c r="F718" s="98" t="s">
        <v>484</v>
      </c>
      <c r="G718" s="98" t="s">
        <v>452</v>
      </c>
      <c r="H718" s="5">
        <f>H717-B718</f>
        <v>-1000</v>
      </c>
      <c r="I718" s="22">
        <f t="shared" si="49"/>
        <v>2</v>
      </c>
      <c r="K718" s="80" t="s">
        <v>259</v>
      </c>
      <c r="L718">
        <v>18</v>
      </c>
      <c r="M718" s="2">
        <v>500</v>
      </c>
    </row>
    <row r="719" spans="2:13" ht="12.75">
      <c r="B719" s="7">
        <v>1000</v>
      </c>
      <c r="C719" s="75" t="s">
        <v>229</v>
      </c>
      <c r="D719" s="75" t="s">
        <v>13</v>
      </c>
      <c r="E719" s="75" t="s">
        <v>49</v>
      </c>
      <c r="F719" s="98" t="s">
        <v>484</v>
      </c>
      <c r="G719" s="98" t="s">
        <v>454</v>
      </c>
      <c r="H719" s="5">
        <f>H718-B719</f>
        <v>-2000</v>
      </c>
      <c r="I719" s="22">
        <f t="shared" si="49"/>
        <v>2</v>
      </c>
      <c r="K719" s="80" t="s">
        <v>259</v>
      </c>
      <c r="L719">
        <v>18</v>
      </c>
      <c r="M719" s="2">
        <v>500</v>
      </c>
    </row>
    <row r="720" spans="1:13" s="106" customFormat="1" ht="12.75">
      <c r="A720" s="101"/>
      <c r="B720" s="172">
        <f>SUM(B718:B719)</f>
        <v>2000</v>
      </c>
      <c r="C720" s="101"/>
      <c r="D720" s="101"/>
      <c r="E720" s="101" t="s">
        <v>49</v>
      </c>
      <c r="F720" s="104"/>
      <c r="G720" s="104"/>
      <c r="H720" s="102">
        <v>0</v>
      </c>
      <c r="I720" s="105">
        <f t="shared" si="49"/>
        <v>4</v>
      </c>
      <c r="M720" s="2">
        <v>500</v>
      </c>
    </row>
    <row r="721" spans="1:13" ht="12.75">
      <c r="A721" s="12"/>
      <c r="B721" s="7"/>
      <c r="H721" s="5" t="e">
        <f>#REF!-B721</f>
        <v>#REF!</v>
      </c>
      <c r="I721" s="22">
        <f t="shared" si="49"/>
        <v>0</v>
      </c>
      <c r="M721" s="2">
        <v>500</v>
      </c>
    </row>
    <row r="722" spans="1:13" ht="12.75">
      <c r="A722" s="12"/>
      <c r="B722" s="7"/>
      <c r="I722" s="22">
        <f t="shared" si="49"/>
        <v>0</v>
      </c>
      <c r="M722" s="2">
        <v>500</v>
      </c>
    </row>
    <row r="723" spans="1:13" ht="12.75">
      <c r="A723" s="12"/>
      <c r="B723" s="7">
        <v>3000</v>
      </c>
      <c r="C723" s="1" t="s">
        <v>33</v>
      </c>
      <c r="D723" s="1" t="s">
        <v>13</v>
      </c>
      <c r="E723" s="1" t="s">
        <v>243</v>
      </c>
      <c r="F723" s="27" t="s">
        <v>490</v>
      </c>
      <c r="G723" s="27" t="s">
        <v>454</v>
      </c>
      <c r="I723" s="22">
        <f t="shared" si="49"/>
        <v>6</v>
      </c>
      <c r="L723">
        <v>18</v>
      </c>
      <c r="M723" s="2">
        <v>500</v>
      </c>
    </row>
    <row r="724" spans="1:13" s="84" customFormat="1" ht="12.75">
      <c r="A724" s="11"/>
      <c r="B724" s="181">
        <f>SUM(B723)</f>
        <v>3000</v>
      </c>
      <c r="C724" s="11" t="s">
        <v>33</v>
      </c>
      <c r="D724" s="11"/>
      <c r="E724" s="11"/>
      <c r="F724" s="18"/>
      <c r="G724" s="18"/>
      <c r="H724" s="82"/>
      <c r="I724" s="83">
        <f t="shared" si="49"/>
        <v>6</v>
      </c>
      <c r="M724" s="85">
        <v>500</v>
      </c>
    </row>
    <row r="725" spans="1:13" ht="12.75">
      <c r="A725" s="12"/>
      <c r="B725" s="7"/>
      <c r="I725" s="22">
        <f t="shared" si="49"/>
        <v>0</v>
      </c>
      <c r="M725" s="2">
        <v>500</v>
      </c>
    </row>
    <row r="726" spans="2:13" ht="12.75">
      <c r="B726" s="7"/>
      <c r="H726" s="5" t="e">
        <f>H721-B726</f>
        <v>#REF!</v>
      </c>
      <c r="I726" s="22">
        <f t="shared" si="49"/>
        <v>0</v>
      </c>
      <c r="M726" s="2">
        <v>500</v>
      </c>
    </row>
    <row r="727" spans="2:13" ht="12.75">
      <c r="B727" s="7">
        <v>2000</v>
      </c>
      <c r="C727" s="75" t="s">
        <v>34</v>
      </c>
      <c r="D727" s="75" t="s">
        <v>13</v>
      </c>
      <c r="E727" s="75" t="s">
        <v>243</v>
      </c>
      <c r="F727" s="98" t="s">
        <v>484</v>
      </c>
      <c r="G727" s="98" t="s">
        <v>452</v>
      </c>
      <c r="H727" s="5" t="e">
        <f>H726-B727</f>
        <v>#REF!</v>
      </c>
      <c r="I727" s="22">
        <f t="shared" si="49"/>
        <v>4</v>
      </c>
      <c r="K727" s="80" t="s">
        <v>259</v>
      </c>
      <c r="L727">
        <v>18</v>
      </c>
      <c r="M727" s="2">
        <v>500</v>
      </c>
    </row>
    <row r="728" spans="2:13" ht="12.75">
      <c r="B728" s="7">
        <v>2000</v>
      </c>
      <c r="C728" s="75" t="s">
        <v>34</v>
      </c>
      <c r="D728" s="75" t="s">
        <v>13</v>
      </c>
      <c r="E728" s="75" t="s">
        <v>243</v>
      </c>
      <c r="F728" s="98" t="s">
        <v>484</v>
      </c>
      <c r="G728" s="98" t="s">
        <v>454</v>
      </c>
      <c r="H728" s="5" t="e">
        <f>H727-B728</f>
        <v>#REF!</v>
      </c>
      <c r="I728" s="22">
        <f t="shared" si="49"/>
        <v>4</v>
      </c>
      <c r="K728" s="80" t="s">
        <v>259</v>
      </c>
      <c r="L728">
        <v>18</v>
      </c>
      <c r="M728" s="2">
        <v>500</v>
      </c>
    </row>
    <row r="729" spans="1:13" s="106" customFormat="1" ht="12.75">
      <c r="A729" s="101"/>
      <c r="B729" s="172">
        <f>SUM(B727:B728)</f>
        <v>4000</v>
      </c>
      <c r="C729" s="101" t="s">
        <v>34</v>
      </c>
      <c r="D729" s="101"/>
      <c r="E729" s="101"/>
      <c r="F729" s="104"/>
      <c r="G729" s="104"/>
      <c r="H729" s="102">
        <v>0</v>
      </c>
      <c r="I729" s="105">
        <f t="shared" si="49"/>
        <v>8</v>
      </c>
      <c r="M729" s="2">
        <v>500</v>
      </c>
    </row>
    <row r="730" spans="2:13" ht="12.75">
      <c r="B730" s="7"/>
      <c r="H730" s="5">
        <f>H729-B730</f>
        <v>0</v>
      </c>
      <c r="I730" s="22">
        <f t="shared" si="49"/>
        <v>0</v>
      </c>
      <c r="M730" s="2">
        <v>500</v>
      </c>
    </row>
    <row r="731" spans="2:13" ht="12.75">
      <c r="B731" s="7"/>
      <c r="H731" s="5">
        <v>0</v>
      </c>
      <c r="I731" s="22">
        <f t="shared" si="49"/>
        <v>0</v>
      </c>
      <c r="M731" s="2">
        <v>500</v>
      </c>
    </row>
    <row r="732" spans="2:13" ht="12.75">
      <c r="B732" s="7">
        <v>1000</v>
      </c>
      <c r="C732" s="75" t="s">
        <v>276</v>
      </c>
      <c r="D732" s="75" t="s">
        <v>13</v>
      </c>
      <c r="E732" s="75" t="s">
        <v>258</v>
      </c>
      <c r="F732" s="98" t="s">
        <v>484</v>
      </c>
      <c r="G732" s="98" t="s">
        <v>452</v>
      </c>
      <c r="H732" s="5">
        <f>H731-B732</f>
        <v>-1000</v>
      </c>
      <c r="I732" s="22">
        <f t="shared" si="49"/>
        <v>2</v>
      </c>
      <c r="K732" s="80" t="s">
        <v>259</v>
      </c>
      <c r="L732">
        <v>18</v>
      </c>
      <c r="M732" s="2">
        <v>500</v>
      </c>
    </row>
    <row r="733" spans="2:13" ht="12.75">
      <c r="B733" s="7">
        <v>1000</v>
      </c>
      <c r="C733" s="75" t="s">
        <v>276</v>
      </c>
      <c r="D733" s="75" t="s">
        <v>13</v>
      </c>
      <c r="E733" s="75" t="s">
        <v>258</v>
      </c>
      <c r="F733" s="98" t="s">
        <v>484</v>
      </c>
      <c r="G733" s="98" t="s">
        <v>454</v>
      </c>
      <c r="H733" s="5">
        <f>H732-B733</f>
        <v>-2000</v>
      </c>
      <c r="I733" s="22">
        <f t="shared" si="49"/>
        <v>2</v>
      </c>
      <c r="K733" s="80" t="s">
        <v>259</v>
      </c>
      <c r="L733">
        <v>18</v>
      </c>
      <c r="M733" s="2">
        <v>500</v>
      </c>
    </row>
    <row r="734" spans="1:13" s="106" customFormat="1" ht="12.75">
      <c r="A734" s="101"/>
      <c r="B734" s="172">
        <f>SUM(B732:B733)</f>
        <v>2000</v>
      </c>
      <c r="C734" s="101"/>
      <c r="D734" s="101"/>
      <c r="E734" s="101" t="s">
        <v>304</v>
      </c>
      <c r="F734" s="104"/>
      <c r="G734" s="104"/>
      <c r="H734" s="102">
        <v>0</v>
      </c>
      <c r="I734" s="105">
        <f t="shared" si="49"/>
        <v>4</v>
      </c>
      <c r="J734" s="434"/>
      <c r="M734" s="107">
        <v>500</v>
      </c>
    </row>
    <row r="735" spans="2:13" ht="12.75">
      <c r="B735" s="7"/>
      <c r="H735" s="5">
        <f>H2256-B735</f>
        <v>0</v>
      </c>
      <c r="I735" s="22">
        <f t="shared" si="49"/>
        <v>0</v>
      </c>
      <c r="M735" s="2">
        <v>500</v>
      </c>
    </row>
    <row r="736" spans="2:13" ht="12.75">
      <c r="B736" s="7"/>
      <c r="H736" s="5">
        <f>H735-B736</f>
        <v>0</v>
      </c>
      <c r="I736" s="22">
        <f t="shared" si="49"/>
        <v>0</v>
      </c>
      <c r="M736" s="2">
        <v>500</v>
      </c>
    </row>
    <row r="737" spans="2:13" ht="12.75">
      <c r="B737" s="7"/>
      <c r="H737" s="5">
        <f>H736-B737</f>
        <v>0</v>
      </c>
      <c r="I737" s="22">
        <f t="shared" si="49"/>
        <v>0</v>
      </c>
      <c r="M737" s="2">
        <v>500</v>
      </c>
    </row>
    <row r="738" spans="2:13" ht="12.75">
      <c r="B738" s="7"/>
      <c r="H738" s="5">
        <f>H737-B738</f>
        <v>0</v>
      </c>
      <c r="I738" s="22">
        <f t="shared" si="49"/>
        <v>0</v>
      </c>
      <c r="M738" s="2">
        <v>500</v>
      </c>
    </row>
    <row r="739" spans="1:13" s="126" customFormat="1" ht="12.75">
      <c r="A739" s="86"/>
      <c r="B739" s="180">
        <f>+B745+B750+B756+B762+B768</f>
        <v>28800</v>
      </c>
      <c r="C739" s="86" t="s">
        <v>88</v>
      </c>
      <c r="D739" s="86" t="s">
        <v>152</v>
      </c>
      <c r="E739" s="86" t="s">
        <v>89</v>
      </c>
      <c r="F739" s="88" t="s">
        <v>90</v>
      </c>
      <c r="G739" s="88" t="s">
        <v>73</v>
      </c>
      <c r="H739" s="87"/>
      <c r="I739" s="83">
        <f t="shared" si="49"/>
        <v>57.6</v>
      </c>
      <c r="J739" s="90"/>
      <c r="K739" s="90"/>
      <c r="L739" s="90"/>
      <c r="M739" s="91">
        <v>500</v>
      </c>
    </row>
    <row r="740" spans="2:13" ht="12.75">
      <c r="B740" s="7"/>
      <c r="H740" s="5">
        <f>H739-B740</f>
        <v>0</v>
      </c>
      <c r="I740" s="22">
        <f t="shared" si="49"/>
        <v>0</v>
      </c>
      <c r="M740" s="2">
        <v>500</v>
      </c>
    </row>
    <row r="741" spans="2:13" ht="12.75">
      <c r="B741" s="7">
        <v>2500</v>
      </c>
      <c r="C741" s="1" t="s">
        <v>29</v>
      </c>
      <c r="D741" s="1" t="s">
        <v>13</v>
      </c>
      <c r="E741" s="1" t="s">
        <v>220</v>
      </c>
      <c r="F741" s="66" t="s">
        <v>491</v>
      </c>
      <c r="G741" s="27" t="s">
        <v>412</v>
      </c>
      <c r="H741" s="5">
        <v>-876500</v>
      </c>
      <c r="I741" s="22">
        <v>5</v>
      </c>
      <c r="K741" t="s">
        <v>29</v>
      </c>
      <c r="L741">
        <v>19</v>
      </c>
      <c r="M741" s="2">
        <v>500</v>
      </c>
    </row>
    <row r="742" spans="2:13" ht="12.75">
      <c r="B742" s="7">
        <v>2500</v>
      </c>
      <c r="C742" s="1" t="s">
        <v>29</v>
      </c>
      <c r="D742" s="1" t="s">
        <v>13</v>
      </c>
      <c r="E742" s="1" t="s">
        <v>220</v>
      </c>
      <c r="F742" s="66" t="s">
        <v>492</v>
      </c>
      <c r="G742" s="27" t="s">
        <v>414</v>
      </c>
      <c r="H742" s="5">
        <v>-894000</v>
      </c>
      <c r="I742" s="22">
        <v>5</v>
      </c>
      <c r="K742" t="s">
        <v>29</v>
      </c>
      <c r="L742">
        <v>19</v>
      </c>
      <c r="M742" s="2">
        <v>500</v>
      </c>
    </row>
    <row r="743" spans="2:13" ht="12.75">
      <c r="B743" s="7">
        <v>2500</v>
      </c>
      <c r="C743" s="1" t="s">
        <v>29</v>
      </c>
      <c r="D743" s="1" t="s">
        <v>13</v>
      </c>
      <c r="E743" s="1" t="s">
        <v>220</v>
      </c>
      <c r="F743" s="66" t="s">
        <v>493</v>
      </c>
      <c r="G743" s="27" t="s">
        <v>416</v>
      </c>
      <c r="H743" s="5">
        <v>-922000</v>
      </c>
      <c r="I743" s="22">
        <v>5</v>
      </c>
      <c r="K743" t="s">
        <v>29</v>
      </c>
      <c r="L743">
        <v>19</v>
      </c>
      <c r="M743" s="2">
        <v>500</v>
      </c>
    </row>
    <row r="744" spans="2:13" ht="12.75">
      <c r="B744" s="7">
        <v>2500</v>
      </c>
      <c r="C744" s="1" t="s">
        <v>29</v>
      </c>
      <c r="D744" s="1" t="s">
        <v>13</v>
      </c>
      <c r="E744" s="1" t="s">
        <v>220</v>
      </c>
      <c r="F744" s="66" t="s">
        <v>494</v>
      </c>
      <c r="G744" s="27" t="s">
        <v>448</v>
      </c>
      <c r="H744" s="5">
        <v>-983500</v>
      </c>
      <c r="I744" s="22">
        <v>5</v>
      </c>
      <c r="K744" t="s">
        <v>29</v>
      </c>
      <c r="L744">
        <v>19</v>
      </c>
      <c r="M744" s="2">
        <v>500</v>
      </c>
    </row>
    <row r="745" spans="1:13" s="84" customFormat="1" ht="12.75">
      <c r="A745" s="11"/>
      <c r="B745" s="181">
        <f>SUM(B741:B744)</f>
        <v>10000</v>
      </c>
      <c r="C745" s="11" t="s">
        <v>29</v>
      </c>
      <c r="D745" s="11"/>
      <c r="E745" s="11"/>
      <c r="F745" s="18"/>
      <c r="G745" s="18"/>
      <c r="H745" s="82">
        <f>H744-B745</f>
        <v>-993500</v>
      </c>
      <c r="I745" s="83">
        <f aca="true" t="shared" si="50" ref="I745:I774">+B745/M745</f>
        <v>20</v>
      </c>
      <c r="M745" s="85">
        <v>500</v>
      </c>
    </row>
    <row r="746" spans="2:13" ht="12.75">
      <c r="B746" s="7"/>
      <c r="H746" s="5">
        <f>H745-B746</f>
        <v>-993500</v>
      </c>
      <c r="I746" s="22">
        <f t="shared" si="50"/>
        <v>0</v>
      </c>
      <c r="M746" s="2">
        <v>500</v>
      </c>
    </row>
    <row r="747" spans="1:13" ht="12.75">
      <c r="A747" s="12"/>
      <c r="B747" s="7"/>
      <c r="H747" s="5">
        <f>H746-B747</f>
        <v>-993500</v>
      </c>
      <c r="I747" s="22">
        <f t="shared" si="50"/>
        <v>0</v>
      </c>
      <c r="M747" s="2">
        <v>500</v>
      </c>
    </row>
    <row r="748" spans="2:13" ht="12.75">
      <c r="B748" s="7">
        <v>3000</v>
      </c>
      <c r="C748" s="1" t="s">
        <v>495</v>
      </c>
      <c r="D748" s="12" t="s">
        <v>13</v>
      </c>
      <c r="E748" s="1" t="s">
        <v>243</v>
      </c>
      <c r="F748" s="415" t="s">
        <v>496</v>
      </c>
      <c r="G748" s="30" t="s">
        <v>414</v>
      </c>
      <c r="H748" s="5" t="e">
        <f>#REF!-B748</f>
        <v>#REF!</v>
      </c>
      <c r="I748" s="429">
        <f t="shared" si="50"/>
        <v>6</v>
      </c>
      <c r="K748" t="s">
        <v>220</v>
      </c>
      <c r="L748">
        <v>19</v>
      </c>
      <c r="M748" s="2">
        <v>500</v>
      </c>
    </row>
    <row r="749" spans="2:13" ht="12.75">
      <c r="B749" s="7">
        <v>3000</v>
      </c>
      <c r="C749" s="12" t="s">
        <v>497</v>
      </c>
      <c r="D749" s="12" t="s">
        <v>13</v>
      </c>
      <c r="E749" s="1" t="s">
        <v>243</v>
      </c>
      <c r="F749" s="415" t="s">
        <v>496</v>
      </c>
      <c r="G749" s="30" t="s">
        <v>414</v>
      </c>
      <c r="H749" s="5" t="e">
        <f>#REF!-B749</f>
        <v>#REF!</v>
      </c>
      <c r="I749" s="429">
        <f t="shared" si="50"/>
        <v>6</v>
      </c>
      <c r="K749" t="s">
        <v>220</v>
      </c>
      <c r="L749">
        <v>19</v>
      </c>
      <c r="M749" s="2">
        <v>500</v>
      </c>
    </row>
    <row r="750" spans="1:13" s="84" customFormat="1" ht="12.75">
      <c r="A750" s="11"/>
      <c r="B750" s="181">
        <f>SUM(B748:B749)</f>
        <v>6000</v>
      </c>
      <c r="C750" s="11" t="s">
        <v>135</v>
      </c>
      <c r="D750" s="11"/>
      <c r="E750" s="11"/>
      <c r="F750" s="18"/>
      <c r="G750" s="18"/>
      <c r="H750" s="82">
        <v>0</v>
      </c>
      <c r="I750" s="430">
        <f t="shared" si="50"/>
        <v>12</v>
      </c>
      <c r="M750" s="85">
        <v>500</v>
      </c>
    </row>
    <row r="751" spans="2:13" ht="12.75">
      <c r="B751" s="7"/>
      <c r="D751" s="12"/>
      <c r="H751" s="5">
        <f>H750-B751</f>
        <v>0</v>
      </c>
      <c r="I751" s="429">
        <f t="shared" si="50"/>
        <v>0</v>
      </c>
      <c r="M751" s="2">
        <v>500</v>
      </c>
    </row>
    <row r="752" spans="2:13" ht="12.75">
      <c r="B752" s="7"/>
      <c r="D752" s="12"/>
      <c r="H752" s="5">
        <f>H751-B752</f>
        <v>0</v>
      </c>
      <c r="I752" s="429">
        <f t="shared" si="50"/>
        <v>0</v>
      </c>
      <c r="M752" s="2">
        <v>500</v>
      </c>
    </row>
    <row r="753" spans="1:13" ht="12.75">
      <c r="A753" s="75"/>
      <c r="B753" s="7">
        <v>1300</v>
      </c>
      <c r="C753" s="75" t="s">
        <v>229</v>
      </c>
      <c r="D753" s="12" t="s">
        <v>13</v>
      </c>
      <c r="E753" s="75" t="s">
        <v>49</v>
      </c>
      <c r="F753" s="415" t="s">
        <v>496</v>
      </c>
      <c r="G753" s="34" t="s">
        <v>412</v>
      </c>
      <c r="H753" s="5">
        <f>H752-B753</f>
        <v>-1300</v>
      </c>
      <c r="I753" s="429">
        <f t="shared" si="50"/>
        <v>2.6</v>
      </c>
      <c r="J753" s="80"/>
      <c r="K753" s="80" t="s">
        <v>220</v>
      </c>
      <c r="L753">
        <v>19</v>
      </c>
      <c r="M753" s="93">
        <v>500</v>
      </c>
    </row>
    <row r="754" spans="1:13" s="38" customFormat="1" ht="12.75">
      <c r="A754" s="32"/>
      <c r="B754" s="171">
        <v>1000</v>
      </c>
      <c r="C754" s="32" t="s">
        <v>229</v>
      </c>
      <c r="D754" s="12" t="s">
        <v>13</v>
      </c>
      <c r="E754" s="32" t="s">
        <v>49</v>
      </c>
      <c r="F754" s="415" t="s">
        <v>496</v>
      </c>
      <c r="G754" s="30" t="s">
        <v>414</v>
      </c>
      <c r="H754" s="5">
        <f>H751-B754</f>
        <v>-1000</v>
      </c>
      <c r="I754" s="429">
        <f t="shared" si="50"/>
        <v>2</v>
      </c>
      <c r="J754" s="92"/>
      <c r="K754" s="92" t="s">
        <v>220</v>
      </c>
      <c r="L754">
        <v>19</v>
      </c>
      <c r="M754" s="93">
        <v>500</v>
      </c>
    </row>
    <row r="755" spans="1:13" s="38" customFormat="1" ht="12.75">
      <c r="A755" s="32"/>
      <c r="B755" s="171">
        <v>1500</v>
      </c>
      <c r="C755" s="32" t="s">
        <v>229</v>
      </c>
      <c r="D755" s="12" t="s">
        <v>13</v>
      </c>
      <c r="E755" s="32" t="s">
        <v>49</v>
      </c>
      <c r="F755" s="415" t="s">
        <v>496</v>
      </c>
      <c r="G755" s="30" t="s">
        <v>416</v>
      </c>
      <c r="H755" s="5">
        <f>H752-B755</f>
        <v>-1500</v>
      </c>
      <c r="I755" s="429">
        <f t="shared" si="50"/>
        <v>3</v>
      </c>
      <c r="J755" s="92"/>
      <c r="K755" s="92" t="s">
        <v>220</v>
      </c>
      <c r="L755">
        <v>19</v>
      </c>
      <c r="M755" s="93">
        <v>500</v>
      </c>
    </row>
    <row r="756" spans="1:13" s="84" customFormat="1" ht="12.75">
      <c r="A756" s="95"/>
      <c r="B756" s="181">
        <f>SUM(B753:B755)</f>
        <v>3800</v>
      </c>
      <c r="C756" s="95"/>
      <c r="D756" s="95"/>
      <c r="E756" s="95" t="s">
        <v>49</v>
      </c>
      <c r="F756" s="96"/>
      <c r="G756" s="96"/>
      <c r="H756" s="82">
        <v>0</v>
      </c>
      <c r="I756" s="430">
        <f t="shared" si="50"/>
        <v>7.6</v>
      </c>
      <c r="J756" s="115"/>
      <c r="K756" s="115"/>
      <c r="L756" s="115"/>
      <c r="M756" s="116">
        <v>500</v>
      </c>
    </row>
    <row r="757" spans="1:13" ht="12.75">
      <c r="A757" s="32"/>
      <c r="B757" s="7"/>
      <c r="C757" s="75"/>
      <c r="D757" s="32"/>
      <c r="E757" s="75"/>
      <c r="F757" s="98"/>
      <c r="G757" s="98"/>
      <c r="H757" s="5">
        <f>H756-B757</f>
        <v>0</v>
      </c>
      <c r="I757" s="429">
        <f t="shared" si="50"/>
        <v>0</v>
      </c>
      <c r="J757" s="80"/>
      <c r="K757" s="80"/>
      <c r="L757" s="80"/>
      <c r="M757" s="93">
        <v>500</v>
      </c>
    </row>
    <row r="758" spans="1:13" ht="12.75">
      <c r="A758" s="32"/>
      <c r="B758" s="7"/>
      <c r="C758" s="75"/>
      <c r="D758" s="32"/>
      <c r="E758" s="75"/>
      <c r="F758" s="98"/>
      <c r="G758" s="98"/>
      <c r="H758" s="5">
        <f>H757-B758</f>
        <v>0</v>
      </c>
      <c r="I758" s="429">
        <f t="shared" si="50"/>
        <v>0</v>
      </c>
      <c r="J758" s="80"/>
      <c r="K758" s="80"/>
      <c r="L758" s="80"/>
      <c r="M758" s="93">
        <v>500</v>
      </c>
    </row>
    <row r="759" spans="1:13" ht="12.75">
      <c r="A759" s="32"/>
      <c r="B759" s="7">
        <v>2000</v>
      </c>
      <c r="C759" s="75" t="s">
        <v>34</v>
      </c>
      <c r="D759" s="12" t="s">
        <v>13</v>
      </c>
      <c r="E759" s="75" t="s">
        <v>243</v>
      </c>
      <c r="F759" s="415" t="s">
        <v>496</v>
      </c>
      <c r="G759" s="34" t="s">
        <v>412</v>
      </c>
      <c r="H759" s="5" t="e">
        <f>#REF!-B759</f>
        <v>#REF!</v>
      </c>
      <c r="I759" s="429">
        <f t="shared" si="50"/>
        <v>4</v>
      </c>
      <c r="J759" s="80"/>
      <c r="K759" s="80" t="s">
        <v>220</v>
      </c>
      <c r="L759">
        <v>19</v>
      </c>
      <c r="M759" s="93">
        <v>500</v>
      </c>
    </row>
    <row r="760" spans="1:13" ht="12.75">
      <c r="A760" s="75"/>
      <c r="B760" s="7">
        <v>2000</v>
      </c>
      <c r="C760" s="75" t="s">
        <v>34</v>
      </c>
      <c r="D760" s="12" t="s">
        <v>13</v>
      </c>
      <c r="E760" s="75" t="s">
        <v>243</v>
      </c>
      <c r="F760" s="415" t="s">
        <v>496</v>
      </c>
      <c r="G760" s="34" t="s">
        <v>414</v>
      </c>
      <c r="H760" s="5" t="e">
        <f>#REF!-B760</f>
        <v>#REF!</v>
      </c>
      <c r="I760" s="429">
        <f t="shared" si="50"/>
        <v>4</v>
      </c>
      <c r="J760" s="80"/>
      <c r="K760" s="80" t="s">
        <v>220</v>
      </c>
      <c r="L760">
        <v>19</v>
      </c>
      <c r="M760" s="93">
        <v>500</v>
      </c>
    </row>
    <row r="761" spans="1:13" ht="12.75">
      <c r="A761" s="75"/>
      <c r="B761" s="7">
        <v>2000</v>
      </c>
      <c r="C761" s="75" t="s">
        <v>34</v>
      </c>
      <c r="D761" s="12" t="s">
        <v>13</v>
      </c>
      <c r="E761" s="75" t="s">
        <v>243</v>
      </c>
      <c r="F761" s="415" t="s">
        <v>496</v>
      </c>
      <c r="G761" s="34" t="s">
        <v>416</v>
      </c>
      <c r="H761" s="5" t="e">
        <f>#REF!-B761</f>
        <v>#REF!</v>
      </c>
      <c r="I761" s="429">
        <f t="shared" si="50"/>
        <v>4</v>
      </c>
      <c r="J761" s="80"/>
      <c r="K761" s="80" t="s">
        <v>220</v>
      </c>
      <c r="L761">
        <v>19</v>
      </c>
      <c r="M761" s="93">
        <v>500</v>
      </c>
    </row>
    <row r="762" spans="1:13" s="84" customFormat="1" ht="12.75">
      <c r="A762" s="95"/>
      <c r="B762" s="181">
        <f>SUM(B759:B761)</f>
        <v>6000</v>
      </c>
      <c r="C762" s="95" t="s">
        <v>34</v>
      </c>
      <c r="D762" s="95"/>
      <c r="E762" s="95"/>
      <c r="F762" s="96"/>
      <c r="G762" s="96"/>
      <c r="H762" s="82">
        <v>0</v>
      </c>
      <c r="I762" s="430">
        <f t="shared" si="50"/>
        <v>12</v>
      </c>
      <c r="J762" s="115"/>
      <c r="K762" s="115"/>
      <c r="L762" s="115"/>
      <c r="M762" s="116">
        <v>500</v>
      </c>
    </row>
    <row r="763" spans="2:13" ht="12.75">
      <c r="B763" s="7"/>
      <c r="H763" s="5">
        <f>H762-B763</f>
        <v>0</v>
      </c>
      <c r="I763" s="431">
        <f t="shared" si="50"/>
        <v>0</v>
      </c>
      <c r="M763" s="2">
        <v>500</v>
      </c>
    </row>
    <row r="764" spans="2:13" ht="12.75">
      <c r="B764" s="7"/>
      <c r="D764" s="12"/>
      <c r="H764" s="5">
        <f>H763-B764</f>
        <v>0</v>
      </c>
      <c r="I764" s="431">
        <f t="shared" si="50"/>
        <v>0</v>
      </c>
      <c r="M764" s="2">
        <v>500</v>
      </c>
    </row>
    <row r="765" spans="2:13" ht="12.75">
      <c r="B765" s="7">
        <v>1000</v>
      </c>
      <c r="C765" s="1" t="s">
        <v>257</v>
      </c>
      <c r="D765" s="12" t="s">
        <v>13</v>
      </c>
      <c r="E765" s="75" t="s">
        <v>258</v>
      </c>
      <c r="F765" s="415" t="s">
        <v>496</v>
      </c>
      <c r="G765" s="34" t="s">
        <v>412</v>
      </c>
      <c r="H765" s="5">
        <f>H764-B765</f>
        <v>-1000</v>
      </c>
      <c r="I765" s="431">
        <f t="shared" si="50"/>
        <v>2</v>
      </c>
      <c r="K765" s="80" t="s">
        <v>220</v>
      </c>
      <c r="L765">
        <v>19</v>
      </c>
      <c r="M765" s="2">
        <v>500</v>
      </c>
    </row>
    <row r="766" spans="2:13" ht="12.75">
      <c r="B766" s="7">
        <v>1000</v>
      </c>
      <c r="C766" s="1" t="s">
        <v>257</v>
      </c>
      <c r="D766" s="12" t="s">
        <v>13</v>
      </c>
      <c r="E766" s="75" t="s">
        <v>258</v>
      </c>
      <c r="F766" s="415" t="s">
        <v>496</v>
      </c>
      <c r="G766" s="34" t="s">
        <v>414</v>
      </c>
      <c r="H766" s="5">
        <f>H764-B766</f>
        <v>-1000</v>
      </c>
      <c r="I766" s="431">
        <f t="shared" si="50"/>
        <v>2</v>
      </c>
      <c r="K766" s="80" t="s">
        <v>220</v>
      </c>
      <c r="L766">
        <v>19</v>
      </c>
      <c r="M766" s="2">
        <v>500</v>
      </c>
    </row>
    <row r="767" spans="2:13" ht="12.75">
      <c r="B767" s="7">
        <v>1000</v>
      </c>
      <c r="C767" s="1" t="s">
        <v>257</v>
      </c>
      <c r="D767" s="12" t="s">
        <v>13</v>
      </c>
      <c r="E767" s="75" t="s">
        <v>258</v>
      </c>
      <c r="F767" s="415" t="s">
        <v>496</v>
      </c>
      <c r="G767" s="34" t="s">
        <v>416</v>
      </c>
      <c r="H767" s="5">
        <f>H765-B767</f>
        <v>-2000</v>
      </c>
      <c r="I767" s="431">
        <f t="shared" si="50"/>
        <v>2</v>
      </c>
      <c r="K767" s="80" t="s">
        <v>220</v>
      </c>
      <c r="L767">
        <v>19</v>
      </c>
      <c r="M767" s="2">
        <v>500</v>
      </c>
    </row>
    <row r="768" spans="1:13" s="84" customFormat="1" ht="12.75">
      <c r="A768" s="11"/>
      <c r="B768" s="181">
        <f>SUM(B765:B767)</f>
        <v>3000</v>
      </c>
      <c r="C768" s="11"/>
      <c r="D768" s="11"/>
      <c r="E768" s="11" t="s">
        <v>258</v>
      </c>
      <c r="F768" s="18"/>
      <c r="G768" s="18"/>
      <c r="H768" s="82">
        <v>0</v>
      </c>
      <c r="I768" s="430">
        <f t="shared" si="50"/>
        <v>6</v>
      </c>
      <c r="M768" s="85">
        <v>500</v>
      </c>
    </row>
    <row r="769" spans="2:13" ht="12.75">
      <c r="B769" s="7"/>
      <c r="H769" s="5">
        <f>H768-B769</f>
        <v>0</v>
      </c>
      <c r="I769" s="431">
        <f t="shared" si="50"/>
        <v>0</v>
      </c>
      <c r="M769" s="2">
        <v>500</v>
      </c>
    </row>
    <row r="770" spans="2:13" ht="12.75">
      <c r="B770" s="7"/>
      <c r="H770" s="5">
        <f>H769-B770</f>
        <v>0</v>
      </c>
      <c r="I770" s="431">
        <f t="shared" si="50"/>
        <v>0</v>
      </c>
      <c r="M770" s="2">
        <v>500</v>
      </c>
    </row>
    <row r="771" spans="2:13" ht="12.75">
      <c r="B771" s="7"/>
      <c r="H771" s="5">
        <f>H770-B771</f>
        <v>0</v>
      </c>
      <c r="I771" s="22">
        <f t="shared" si="50"/>
        <v>0</v>
      </c>
      <c r="M771" s="2">
        <v>500</v>
      </c>
    </row>
    <row r="772" spans="2:13" ht="12.75">
      <c r="B772" s="7"/>
      <c r="H772" s="5">
        <f>H771-B772</f>
        <v>0</v>
      </c>
      <c r="I772" s="22">
        <f t="shared" si="50"/>
        <v>0</v>
      </c>
      <c r="M772" s="2">
        <v>500</v>
      </c>
    </row>
    <row r="773" spans="1:13" s="90" customFormat="1" ht="12.75">
      <c r="A773" s="86"/>
      <c r="B773" s="180">
        <f>+B781+B790+B796+B801+B807+B815</f>
        <v>164000</v>
      </c>
      <c r="C773" s="86" t="s">
        <v>91</v>
      </c>
      <c r="D773" s="86" t="s">
        <v>136</v>
      </c>
      <c r="E773" s="86" t="s">
        <v>41</v>
      </c>
      <c r="F773" s="88" t="s">
        <v>67</v>
      </c>
      <c r="G773" s="88" t="s">
        <v>39</v>
      </c>
      <c r="H773" s="87"/>
      <c r="I773" s="89">
        <f t="shared" si="50"/>
        <v>328</v>
      </c>
      <c r="M773" s="91">
        <v>500</v>
      </c>
    </row>
    <row r="774" spans="2:13" ht="12.75">
      <c r="B774" s="7"/>
      <c r="H774" s="5">
        <f>H773-B774</f>
        <v>0</v>
      </c>
      <c r="I774" s="22">
        <f t="shared" si="50"/>
        <v>0</v>
      </c>
      <c r="M774" s="2">
        <v>500</v>
      </c>
    </row>
    <row r="775" spans="2:13" ht="12.75">
      <c r="B775" s="7">
        <v>2500</v>
      </c>
      <c r="C775" s="1" t="s">
        <v>29</v>
      </c>
      <c r="D775" s="1" t="s">
        <v>13</v>
      </c>
      <c r="E775" s="1" t="s">
        <v>223</v>
      </c>
      <c r="F775" s="65" t="s">
        <v>498</v>
      </c>
      <c r="G775" s="27" t="s">
        <v>450</v>
      </c>
      <c r="H775" s="5">
        <v>-1041500</v>
      </c>
      <c r="I775" s="22">
        <v>5</v>
      </c>
      <c r="K775" t="s">
        <v>29</v>
      </c>
      <c r="L775">
        <v>20</v>
      </c>
      <c r="M775" s="2">
        <v>500</v>
      </c>
    </row>
    <row r="776" spans="2:13" ht="12.75">
      <c r="B776" s="7">
        <v>2500</v>
      </c>
      <c r="C776" s="1" t="s">
        <v>29</v>
      </c>
      <c r="D776" s="1" t="s">
        <v>13</v>
      </c>
      <c r="E776" s="1" t="s">
        <v>223</v>
      </c>
      <c r="F776" s="65" t="s">
        <v>499</v>
      </c>
      <c r="G776" s="27" t="s">
        <v>452</v>
      </c>
      <c r="H776" s="5">
        <v>-1092000</v>
      </c>
      <c r="I776" s="22">
        <v>5</v>
      </c>
      <c r="K776" t="s">
        <v>29</v>
      </c>
      <c r="L776">
        <v>20</v>
      </c>
      <c r="M776" s="2">
        <v>500</v>
      </c>
    </row>
    <row r="777" spans="2:13" ht="12.75">
      <c r="B777" s="7">
        <v>2500</v>
      </c>
      <c r="C777" s="1" t="s">
        <v>29</v>
      </c>
      <c r="D777" s="1" t="s">
        <v>13</v>
      </c>
      <c r="E777" s="1" t="s">
        <v>223</v>
      </c>
      <c r="F777" s="65" t="s">
        <v>500</v>
      </c>
      <c r="G777" s="27" t="s">
        <v>452</v>
      </c>
      <c r="H777" s="5">
        <v>-1097000</v>
      </c>
      <c r="I777" s="22">
        <v>5</v>
      </c>
      <c r="K777" t="s">
        <v>29</v>
      </c>
      <c r="L777">
        <v>20</v>
      </c>
      <c r="M777" s="2">
        <v>500</v>
      </c>
    </row>
    <row r="778" spans="2:13" ht="12.75">
      <c r="B778" s="7">
        <v>2500</v>
      </c>
      <c r="C778" s="1" t="s">
        <v>29</v>
      </c>
      <c r="D778" s="1" t="s">
        <v>13</v>
      </c>
      <c r="E778" s="1" t="s">
        <v>223</v>
      </c>
      <c r="F778" s="65" t="s">
        <v>501</v>
      </c>
      <c r="G778" s="27" t="s">
        <v>454</v>
      </c>
      <c r="H778" s="5">
        <v>-1114500</v>
      </c>
      <c r="I778" s="22">
        <v>5</v>
      </c>
      <c r="K778" t="s">
        <v>29</v>
      </c>
      <c r="L778">
        <v>20</v>
      </c>
      <c r="M778" s="2">
        <v>500</v>
      </c>
    </row>
    <row r="779" spans="2:13" ht="12.75">
      <c r="B779" s="7">
        <v>2500</v>
      </c>
      <c r="C779" s="1" t="s">
        <v>29</v>
      </c>
      <c r="D779" s="1" t="s">
        <v>13</v>
      </c>
      <c r="E779" s="1" t="s">
        <v>223</v>
      </c>
      <c r="F779" s="65" t="s">
        <v>502</v>
      </c>
      <c r="G779" s="27" t="s">
        <v>456</v>
      </c>
      <c r="H779" s="5">
        <v>-1159500</v>
      </c>
      <c r="I779" s="22">
        <v>5</v>
      </c>
      <c r="K779" t="s">
        <v>29</v>
      </c>
      <c r="L779">
        <v>20</v>
      </c>
      <c r="M779" s="2">
        <v>500</v>
      </c>
    </row>
    <row r="780" spans="2:13" ht="12.75">
      <c r="B780" s="7">
        <v>2500</v>
      </c>
      <c r="C780" s="1" t="s">
        <v>29</v>
      </c>
      <c r="D780" s="1" t="s">
        <v>13</v>
      </c>
      <c r="E780" s="1" t="s">
        <v>223</v>
      </c>
      <c r="F780" s="65" t="s">
        <v>503</v>
      </c>
      <c r="G780" s="27" t="s">
        <v>481</v>
      </c>
      <c r="H780" s="5">
        <v>-1204500</v>
      </c>
      <c r="I780" s="22">
        <v>5</v>
      </c>
      <c r="K780" t="s">
        <v>29</v>
      </c>
      <c r="L780">
        <v>20</v>
      </c>
      <c r="M780" s="2">
        <v>500</v>
      </c>
    </row>
    <row r="781" spans="1:13" s="84" customFormat="1" ht="12.75">
      <c r="A781" s="11"/>
      <c r="B781" s="181">
        <f>SUM(B775:B780)</f>
        <v>15000</v>
      </c>
      <c r="C781" s="11" t="s">
        <v>29</v>
      </c>
      <c r="D781" s="11"/>
      <c r="E781" s="11"/>
      <c r="F781" s="18"/>
      <c r="G781" s="18"/>
      <c r="H781" s="82">
        <f>H780-B781</f>
        <v>-1219500</v>
      </c>
      <c r="I781" s="83">
        <f aca="true" t="shared" si="51" ref="I781:I821">+B781/M781</f>
        <v>30</v>
      </c>
      <c r="M781" s="85">
        <v>500</v>
      </c>
    </row>
    <row r="782" spans="2:13" ht="12.75">
      <c r="B782" s="7"/>
      <c r="H782" s="5">
        <f>H781-B782</f>
        <v>-1219500</v>
      </c>
      <c r="I782" s="22">
        <f t="shared" si="51"/>
        <v>0</v>
      </c>
      <c r="M782" s="2">
        <v>500</v>
      </c>
    </row>
    <row r="783" spans="2:13" ht="12.75">
      <c r="B783" s="7"/>
      <c r="H783" s="5">
        <f>H782-B783</f>
        <v>-1219500</v>
      </c>
      <c r="I783" s="22">
        <f t="shared" si="51"/>
        <v>0</v>
      </c>
      <c r="M783" s="2">
        <v>500</v>
      </c>
    </row>
    <row r="784" spans="2:13" ht="12.75">
      <c r="B784" s="7">
        <v>2500</v>
      </c>
      <c r="C784" s="1" t="s">
        <v>282</v>
      </c>
      <c r="D784" s="1" t="s">
        <v>13</v>
      </c>
      <c r="E784" s="1" t="s">
        <v>243</v>
      </c>
      <c r="F784" s="415" t="s">
        <v>504</v>
      </c>
      <c r="G784" s="27" t="s">
        <v>452</v>
      </c>
      <c r="H784" s="5">
        <f>H783-B784</f>
        <v>-1222000</v>
      </c>
      <c r="I784" s="22">
        <f t="shared" si="51"/>
        <v>5</v>
      </c>
      <c r="K784" t="s">
        <v>223</v>
      </c>
      <c r="L784">
        <v>20</v>
      </c>
      <c r="M784" s="2">
        <v>500</v>
      </c>
    </row>
    <row r="785" spans="2:13" ht="12.75">
      <c r="B785" s="7">
        <v>2000</v>
      </c>
      <c r="C785" s="12" t="s">
        <v>384</v>
      </c>
      <c r="D785" s="1" t="s">
        <v>13</v>
      </c>
      <c r="E785" s="1" t="s">
        <v>243</v>
      </c>
      <c r="F785" s="415" t="s">
        <v>505</v>
      </c>
      <c r="G785" s="27" t="s">
        <v>452</v>
      </c>
      <c r="H785" s="5">
        <f>H783-B785</f>
        <v>-1221500</v>
      </c>
      <c r="I785" s="22">
        <f t="shared" si="51"/>
        <v>4</v>
      </c>
      <c r="K785" t="s">
        <v>223</v>
      </c>
      <c r="L785">
        <v>20</v>
      </c>
      <c r="M785" s="2">
        <v>500</v>
      </c>
    </row>
    <row r="786" spans="2:13" ht="12.75">
      <c r="B786" s="7">
        <v>35000</v>
      </c>
      <c r="C786" s="12" t="s">
        <v>506</v>
      </c>
      <c r="D786" s="1" t="s">
        <v>13</v>
      </c>
      <c r="E786" s="1" t="s">
        <v>507</v>
      </c>
      <c r="F786" s="415" t="s">
        <v>508</v>
      </c>
      <c r="G786" s="27" t="s">
        <v>454</v>
      </c>
      <c r="H786" s="5">
        <f>H785-B786</f>
        <v>-1256500</v>
      </c>
      <c r="I786" s="22">
        <f t="shared" si="51"/>
        <v>70</v>
      </c>
      <c r="K786" t="s">
        <v>223</v>
      </c>
      <c r="L786">
        <v>20</v>
      </c>
      <c r="M786" s="2">
        <v>500</v>
      </c>
    </row>
    <row r="787" spans="2:13" ht="12.75">
      <c r="B787" s="7">
        <v>5000</v>
      </c>
      <c r="C787" s="12" t="s">
        <v>509</v>
      </c>
      <c r="D787" s="1" t="s">
        <v>13</v>
      </c>
      <c r="E787" s="1" t="s">
        <v>507</v>
      </c>
      <c r="F787" s="415" t="s">
        <v>505</v>
      </c>
      <c r="G787" s="27" t="s">
        <v>454</v>
      </c>
      <c r="H787" s="5">
        <f>H786-B787</f>
        <v>-1261500</v>
      </c>
      <c r="I787" s="22">
        <f t="shared" si="51"/>
        <v>10</v>
      </c>
      <c r="K787" t="s">
        <v>223</v>
      </c>
      <c r="L787">
        <v>20</v>
      </c>
      <c r="M787" s="2">
        <v>500</v>
      </c>
    </row>
    <row r="788" spans="2:13" ht="12.75">
      <c r="B788" s="7">
        <v>2000</v>
      </c>
      <c r="C788" s="12" t="s">
        <v>510</v>
      </c>
      <c r="D788" s="1" t="s">
        <v>13</v>
      </c>
      <c r="E788" s="1" t="s">
        <v>243</v>
      </c>
      <c r="F788" s="415" t="s">
        <v>505</v>
      </c>
      <c r="G788" s="27" t="s">
        <v>456</v>
      </c>
      <c r="H788" s="5">
        <f>H784-B788</f>
        <v>-1224000</v>
      </c>
      <c r="I788" s="22">
        <f t="shared" si="51"/>
        <v>4</v>
      </c>
      <c r="K788" t="s">
        <v>223</v>
      </c>
      <c r="L788">
        <v>20</v>
      </c>
      <c r="M788" s="2">
        <v>500</v>
      </c>
    </row>
    <row r="789" spans="2:13" ht="12.75">
      <c r="B789" s="7">
        <v>2500</v>
      </c>
      <c r="C789" s="12" t="s">
        <v>290</v>
      </c>
      <c r="D789" s="1" t="s">
        <v>13</v>
      </c>
      <c r="E789" s="1" t="s">
        <v>243</v>
      </c>
      <c r="F789" s="415" t="s">
        <v>511</v>
      </c>
      <c r="G789" s="27" t="s">
        <v>456</v>
      </c>
      <c r="H789" s="5">
        <f>H788-B789</f>
        <v>-1226500</v>
      </c>
      <c r="I789" s="22">
        <f t="shared" si="51"/>
        <v>5</v>
      </c>
      <c r="K789" t="s">
        <v>223</v>
      </c>
      <c r="L789">
        <v>20</v>
      </c>
      <c r="M789" s="2">
        <v>500</v>
      </c>
    </row>
    <row r="790" spans="1:13" s="84" customFormat="1" ht="12.75">
      <c r="A790" s="11"/>
      <c r="B790" s="181">
        <f>SUM(B784:B789)</f>
        <v>49000</v>
      </c>
      <c r="C790" s="11" t="s">
        <v>135</v>
      </c>
      <c r="D790" s="11"/>
      <c r="E790" s="11"/>
      <c r="F790" s="435"/>
      <c r="G790" s="18"/>
      <c r="H790" s="82">
        <v>0</v>
      </c>
      <c r="I790" s="83">
        <f t="shared" si="51"/>
        <v>98</v>
      </c>
      <c r="M790" s="2">
        <v>500</v>
      </c>
    </row>
    <row r="791" spans="2:13" ht="12.75">
      <c r="B791" s="7"/>
      <c r="D791" s="12"/>
      <c r="F791" s="415"/>
      <c r="H791" s="5">
        <f>H790-B791</f>
        <v>0</v>
      </c>
      <c r="I791" s="22">
        <f t="shared" si="51"/>
        <v>0</v>
      </c>
      <c r="M791" s="2">
        <v>500</v>
      </c>
    </row>
    <row r="792" spans="1:13" s="38" customFormat="1" ht="12.75">
      <c r="A792" s="37"/>
      <c r="B792" s="174"/>
      <c r="C792" s="40"/>
      <c r="D792" s="33"/>
      <c r="E792" s="37"/>
      <c r="F792" s="34"/>
      <c r="G792" s="34"/>
      <c r="H792" s="5">
        <f>H791-B792</f>
        <v>0</v>
      </c>
      <c r="I792" s="22">
        <f t="shared" si="51"/>
        <v>0</v>
      </c>
      <c r="M792" s="2">
        <v>500</v>
      </c>
    </row>
    <row r="793" spans="2:13" ht="12.75">
      <c r="B793" s="7">
        <v>1500</v>
      </c>
      <c r="C793" s="1" t="s">
        <v>229</v>
      </c>
      <c r="D793" s="1" t="s">
        <v>13</v>
      </c>
      <c r="E793" s="1" t="s">
        <v>49</v>
      </c>
      <c r="F793" s="415" t="s">
        <v>505</v>
      </c>
      <c r="G793" s="27" t="s">
        <v>452</v>
      </c>
      <c r="H793" s="5">
        <f>H792-B793</f>
        <v>-1500</v>
      </c>
      <c r="I793" s="22">
        <f t="shared" si="51"/>
        <v>3</v>
      </c>
      <c r="K793" t="s">
        <v>223</v>
      </c>
      <c r="L793">
        <v>20</v>
      </c>
      <c r="M793" s="2">
        <v>500</v>
      </c>
    </row>
    <row r="794" spans="2:13" ht="12.75">
      <c r="B794" s="7">
        <v>1000</v>
      </c>
      <c r="C794" s="1" t="s">
        <v>229</v>
      </c>
      <c r="D794" s="1" t="s">
        <v>13</v>
      </c>
      <c r="E794" s="1" t="s">
        <v>49</v>
      </c>
      <c r="F794" s="415" t="s">
        <v>505</v>
      </c>
      <c r="G794" s="27" t="s">
        <v>454</v>
      </c>
      <c r="H794" s="5">
        <f>H793-B794</f>
        <v>-2500</v>
      </c>
      <c r="I794" s="22">
        <f t="shared" si="51"/>
        <v>2</v>
      </c>
      <c r="K794" t="s">
        <v>223</v>
      </c>
      <c r="L794">
        <v>20</v>
      </c>
      <c r="M794" s="2">
        <v>500</v>
      </c>
    </row>
    <row r="795" spans="2:13" ht="12.75">
      <c r="B795" s="7">
        <v>1500</v>
      </c>
      <c r="C795" s="1" t="s">
        <v>229</v>
      </c>
      <c r="D795" s="1" t="s">
        <v>13</v>
      </c>
      <c r="E795" s="1" t="s">
        <v>49</v>
      </c>
      <c r="F795" s="415" t="s">
        <v>505</v>
      </c>
      <c r="G795" s="27" t="s">
        <v>456</v>
      </c>
      <c r="H795" s="5">
        <f>H794-B795</f>
        <v>-4000</v>
      </c>
      <c r="I795" s="22">
        <f t="shared" si="51"/>
        <v>3</v>
      </c>
      <c r="K795" t="s">
        <v>223</v>
      </c>
      <c r="L795">
        <v>20</v>
      </c>
      <c r="M795" s="2">
        <v>500</v>
      </c>
    </row>
    <row r="796" spans="1:13" s="84" customFormat="1" ht="12.75">
      <c r="A796" s="11"/>
      <c r="B796" s="181">
        <f>SUM(B793:B795)</f>
        <v>4000</v>
      </c>
      <c r="C796" s="11"/>
      <c r="D796" s="11"/>
      <c r="E796" s="11" t="s">
        <v>49</v>
      </c>
      <c r="F796" s="435"/>
      <c r="G796" s="18"/>
      <c r="H796" s="82">
        <v>0</v>
      </c>
      <c r="I796" s="83">
        <f t="shared" si="51"/>
        <v>8</v>
      </c>
      <c r="M796" s="85">
        <v>500</v>
      </c>
    </row>
    <row r="797" spans="2:13" ht="12.75">
      <c r="B797" s="7"/>
      <c r="F797" s="415"/>
      <c r="H797" s="5">
        <f>H796-B797</f>
        <v>0</v>
      </c>
      <c r="I797" s="22">
        <f t="shared" si="51"/>
        <v>0</v>
      </c>
      <c r="M797" s="2">
        <v>500</v>
      </c>
    </row>
    <row r="798" spans="2:13" ht="12.75">
      <c r="B798" s="7"/>
      <c r="F798" s="415"/>
      <c r="H798" s="5">
        <f>H797-B798</f>
        <v>0</v>
      </c>
      <c r="I798" s="22">
        <f t="shared" si="51"/>
        <v>0</v>
      </c>
      <c r="M798" s="2">
        <v>500</v>
      </c>
    </row>
    <row r="799" spans="2:13" ht="12.75">
      <c r="B799" s="7">
        <v>5000</v>
      </c>
      <c r="C799" s="1" t="s">
        <v>33</v>
      </c>
      <c r="D799" s="1" t="s">
        <v>13</v>
      </c>
      <c r="E799" s="1" t="s">
        <v>243</v>
      </c>
      <c r="F799" s="415" t="s">
        <v>512</v>
      </c>
      <c r="G799" s="27" t="s">
        <v>452</v>
      </c>
      <c r="H799" s="5">
        <f>H798-B799</f>
        <v>-5000</v>
      </c>
      <c r="I799" s="22">
        <f t="shared" si="51"/>
        <v>10</v>
      </c>
      <c r="K799" t="s">
        <v>223</v>
      </c>
      <c r="L799">
        <v>20</v>
      </c>
      <c r="M799" s="2">
        <v>500</v>
      </c>
    </row>
    <row r="800" spans="2:13" ht="12.75">
      <c r="B800" s="7">
        <v>5000</v>
      </c>
      <c r="C800" s="1" t="s">
        <v>33</v>
      </c>
      <c r="D800" s="1" t="s">
        <v>13</v>
      </c>
      <c r="E800" s="1" t="s">
        <v>243</v>
      </c>
      <c r="F800" s="415" t="s">
        <v>512</v>
      </c>
      <c r="G800" s="27" t="s">
        <v>454</v>
      </c>
      <c r="H800" s="5">
        <f>H799-B800</f>
        <v>-10000</v>
      </c>
      <c r="I800" s="22">
        <f t="shared" si="51"/>
        <v>10</v>
      </c>
      <c r="K800" t="s">
        <v>223</v>
      </c>
      <c r="L800">
        <v>20</v>
      </c>
      <c r="M800" s="2">
        <v>500</v>
      </c>
    </row>
    <row r="801" spans="1:13" s="84" customFormat="1" ht="12.75">
      <c r="A801" s="11"/>
      <c r="B801" s="181">
        <f>SUM(B799:B800)</f>
        <v>10000</v>
      </c>
      <c r="C801" s="11" t="s">
        <v>33</v>
      </c>
      <c r="D801" s="11"/>
      <c r="E801" s="11"/>
      <c r="F801" s="18"/>
      <c r="G801" s="18"/>
      <c r="H801" s="82">
        <v>0</v>
      </c>
      <c r="I801" s="83">
        <f t="shared" si="51"/>
        <v>20</v>
      </c>
      <c r="M801" s="85">
        <v>500</v>
      </c>
    </row>
    <row r="802" spans="2:13" ht="12.75">
      <c r="B802" s="7"/>
      <c r="H802" s="5">
        <f>H801-B802</f>
        <v>0</v>
      </c>
      <c r="I802" s="22">
        <f t="shared" si="51"/>
        <v>0</v>
      </c>
      <c r="M802" s="2">
        <v>500</v>
      </c>
    </row>
    <row r="803" spans="2:13" ht="12.75">
      <c r="B803" s="7"/>
      <c r="H803" s="5">
        <f>H802-B803</f>
        <v>0</v>
      </c>
      <c r="I803" s="22">
        <f t="shared" si="51"/>
        <v>0</v>
      </c>
      <c r="M803" s="2">
        <v>500</v>
      </c>
    </row>
    <row r="804" spans="2:13" ht="12.75">
      <c r="B804" s="7">
        <v>2000</v>
      </c>
      <c r="C804" s="1" t="s">
        <v>34</v>
      </c>
      <c r="D804" s="1" t="s">
        <v>13</v>
      </c>
      <c r="E804" s="1" t="s">
        <v>243</v>
      </c>
      <c r="F804" s="415" t="s">
        <v>505</v>
      </c>
      <c r="G804" s="27" t="s">
        <v>452</v>
      </c>
      <c r="H804" s="5">
        <f>H803-B804</f>
        <v>-2000</v>
      </c>
      <c r="I804" s="22">
        <f t="shared" si="51"/>
        <v>4</v>
      </c>
      <c r="K804" t="s">
        <v>223</v>
      </c>
      <c r="L804">
        <v>20</v>
      </c>
      <c r="M804" s="2">
        <v>500</v>
      </c>
    </row>
    <row r="805" spans="2:13" ht="12.75">
      <c r="B805" s="7">
        <v>2000</v>
      </c>
      <c r="C805" s="1" t="s">
        <v>34</v>
      </c>
      <c r="D805" s="1" t="s">
        <v>13</v>
      </c>
      <c r="E805" s="1" t="s">
        <v>243</v>
      </c>
      <c r="F805" s="415" t="s">
        <v>505</v>
      </c>
      <c r="G805" s="27" t="s">
        <v>454</v>
      </c>
      <c r="H805" s="5">
        <f>H804-B805</f>
        <v>-4000</v>
      </c>
      <c r="I805" s="22">
        <f t="shared" si="51"/>
        <v>4</v>
      </c>
      <c r="K805" t="s">
        <v>223</v>
      </c>
      <c r="L805">
        <v>20</v>
      </c>
      <c r="M805" s="2">
        <v>500</v>
      </c>
    </row>
    <row r="806" spans="2:13" ht="12.75">
      <c r="B806" s="7">
        <v>2000</v>
      </c>
      <c r="C806" s="1" t="s">
        <v>34</v>
      </c>
      <c r="D806" s="1" t="s">
        <v>13</v>
      </c>
      <c r="E806" s="1" t="s">
        <v>243</v>
      </c>
      <c r="F806" s="415" t="s">
        <v>505</v>
      </c>
      <c r="G806" s="27" t="s">
        <v>456</v>
      </c>
      <c r="H806" s="5">
        <f>H805-B806</f>
        <v>-6000</v>
      </c>
      <c r="I806" s="22">
        <f t="shared" si="51"/>
        <v>4</v>
      </c>
      <c r="K806" t="s">
        <v>223</v>
      </c>
      <c r="L806">
        <v>20</v>
      </c>
      <c r="M806" s="2">
        <v>500</v>
      </c>
    </row>
    <row r="807" spans="1:13" s="84" customFormat="1" ht="12.75">
      <c r="A807" s="11"/>
      <c r="B807" s="181">
        <f>SUM(B804:B806)</f>
        <v>6000</v>
      </c>
      <c r="C807" s="11" t="s">
        <v>34</v>
      </c>
      <c r="D807" s="11"/>
      <c r="E807" s="11"/>
      <c r="F807" s="18"/>
      <c r="G807" s="18"/>
      <c r="H807" s="82">
        <v>0</v>
      </c>
      <c r="I807" s="83">
        <f t="shared" si="51"/>
        <v>12</v>
      </c>
      <c r="M807" s="2">
        <v>500</v>
      </c>
    </row>
    <row r="808" spans="2:13" ht="12.75">
      <c r="B808" s="7"/>
      <c r="H808" s="5">
        <f aca="true" t="shared" si="52" ref="H808:H814">H807-B808</f>
        <v>0</v>
      </c>
      <c r="I808" s="22">
        <f t="shared" si="51"/>
        <v>0</v>
      </c>
      <c r="M808" s="2">
        <v>500</v>
      </c>
    </row>
    <row r="809" spans="2:13" ht="12.75">
      <c r="B809" s="7"/>
      <c r="D809" s="12"/>
      <c r="H809" s="5">
        <f t="shared" si="52"/>
        <v>0</v>
      </c>
      <c r="I809" s="22">
        <f t="shared" si="51"/>
        <v>0</v>
      </c>
      <c r="M809" s="2">
        <v>500</v>
      </c>
    </row>
    <row r="810" spans="2:13" ht="12.75">
      <c r="B810" s="7"/>
      <c r="D810" s="12"/>
      <c r="H810" s="5">
        <f t="shared" si="52"/>
        <v>0</v>
      </c>
      <c r="I810" s="22">
        <f t="shared" si="51"/>
        <v>0</v>
      </c>
      <c r="M810" s="2">
        <v>500</v>
      </c>
    </row>
    <row r="811" spans="2:13" ht="12.75">
      <c r="B811" s="7">
        <v>10000</v>
      </c>
      <c r="C811" s="1" t="s">
        <v>365</v>
      </c>
      <c r="D811" s="1" t="s">
        <v>13</v>
      </c>
      <c r="E811" s="1" t="s">
        <v>366</v>
      </c>
      <c r="F811" s="415" t="s">
        <v>513</v>
      </c>
      <c r="G811" s="27" t="s">
        <v>456</v>
      </c>
      <c r="H811" s="5">
        <f t="shared" si="52"/>
        <v>-10000</v>
      </c>
      <c r="I811" s="22">
        <f t="shared" si="51"/>
        <v>20</v>
      </c>
      <c r="K811" t="s">
        <v>223</v>
      </c>
      <c r="L811">
        <v>20</v>
      </c>
      <c r="M811" s="2">
        <v>500</v>
      </c>
    </row>
    <row r="812" spans="2:13" ht="12.75">
      <c r="B812" s="7">
        <v>10000</v>
      </c>
      <c r="C812" s="1" t="s">
        <v>365</v>
      </c>
      <c r="D812" s="1" t="s">
        <v>13</v>
      </c>
      <c r="E812" s="1" t="s">
        <v>366</v>
      </c>
      <c r="F812" s="415" t="s">
        <v>514</v>
      </c>
      <c r="G812" s="27" t="s">
        <v>456</v>
      </c>
      <c r="H812" s="5">
        <f t="shared" si="52"/>
        <v>-20000</v>
      </c>
      <c r="I812" s="22">
        <f t="shared" si="51"/>
        <v>20</v>
      </c>
      <c r="K812" t="s">
        <v>223</v>
      </c>
      <c r="L812">
        <v>20</v>
      </c>
      <c r="M812" s="2">
        <v>500</v>
      </c>
    </row>
    <row r="813" spans="2:13" ht="12.75">
      <c r="B813" s="7">
        <v>10000</v>
      </c>
      <c r="C813" s="1" t="s">
        <v>365</v>
      </c>
      <c r="D813" s="1" t="s">
        <v>13</v>
      </c>
      <c r="E813" s="1" t="s">
        <v>366</v>
      </c>
      <c r="F813" s="415" t="s">
        <v>515</v>
      </c>
      <c r="G813" s="27" t="s">
        <v>456</v>
      </c>
      <c r="H813" s="5">
        <f t="shared" si="52"/>
        <v>-30000</v>
      </c>
      <c r="I813" s="22">
        <f t="shared" si="51"/>
        <v>20</v>
      </c>
      <c r="K813" t="s">
        <v>223</v>
      </c>
      <c r="L813">
        <v>20</v>
      </c>
      <c r="M813" s="2">
        <v>500</v>
      </c>
    </row>
    <row r="814" spans="2:13" ht="12.75">
      <c r="B814" s="7">
        <v>50000</v>
      </c>
      <c r="C814" s="1" t="s">
        <v>223</v>
      </c>
      <c r="D814" s="1" t="s">
        <v>13</v>
      </c>
      <c r="E814" s="1" t="s">
        <v>366</v>
      </c>
      <c r="F814" s="415" t="s">
        <v>516</v>
      </c>
      <c r="G814" s="27" t="s">
        <v>456</v>
      </c>
      <c r="H814" s="5">
        <f t="shared" si="52"/>
        <v>-80000</v>
      </c>
      <c r="I814" s="22">
        <f t="shared" si="51"/>
        <v>100</v>
      </c>
      <c r="K814" t="s">
        <v>223</v>
      </c>
      <c r="L814">
        <v>20</v>
      </c>
      <c r="M814" s="2">
        <v>500</v>
      </c>
    </row>
    <row r="815" spans="1:13" s="84" customFormat="1" ht="12.75">
      <c r="A815" s="11"/>
      <c r="B815" s="181">
        <f>SUM(B811:B814)</f>
        <v>80000</v>
      </c>
      <c r="C815" s="11"/>
      <c r="D815" s="11"/>
      <c r="E815" s="11" t="s">
        <v>366</v>
      </c>
      <c r="F815" s="18"/>
      <c r="G815" s="18"/>
      <c r="H815" s="82">
        <v>0</v>
      </c>
      <c r="I815" s="83">
        <f t="shared" si="51"/>
        <v>160</v>
      </c>
      <c r="M815" s="85">
        <v>500</v>
      </c>
    </row>
    <row r="816" spans="1:13" s="15" customFormat="1" ht="12.75">
      <c r="A816" s="12"/>
      <c r="B816" s="171"/>
      <c r="C816" s="12"/>
      <c r="D816" s="12"/>
      <c r="E816" s="12"/>
      <c r="F816" s="30"/>
      <c r="G816" s="30"/>
      <c r="H816" s="29"/>
      <c r="I816" s="22">
        <f t="shared" si="51"/>
        <v>0</v>
      </c>
      <c r="M816" s="2">
        <v>500</v>
      </c>
    </row>
    <row r="817" spans="1:13" s="15" customFormat="1" ht="12.75">
      <c r="A817" s="12"/>
      <c r="B817" s="171"/>
      <c r="C817" s="12"/>
      <c r="D817" s="12"/>
      <c r="E817" s="12"/>
      <c r="F817" s="30"/>
      <c r="G817" s="30"/>
      <c r="H817" s="29"/>
      <c r="I817" s="22">
        <f t="shared" si="51"/>
        <v>0</v>
      </c>
      <c r="M817" s="2">
        <v>500</v>
      </c>
    </row>
    <row r="818" spans="1:13" s="15" customFormat="1" ht="12.75">
      <c r="A818" s="12"/>
      <c r="B818" s="171"/>
      <c r="C818" s="12"/>
      <c r="D818" s="12"/>
      <c r="E818" s="12"/>
      <c r="F818" s="30"/>
      <c r="G818" s="30"/>
      <c r="H818" s="29"/>
      <c r="I818" s="22">
        <f t="shared" si="51"/>
        <v>0</v>
      </c>
      <c r="M818" s="2">
        <v>500</v>
      </c>
    </row>
    <row r="819" spans="2:13" ht="12.75">
      <c r="B819" s="7"/>
      <c r="H819" s="5">
        <f>H810-B819</f>
        <v>0</v>
      </c>
      <c r="I819" s="22">
        <f t="shared" si="51"/>
        <v>0</v>
      </c>
      <c r="M819" s="2">
        <v>500</v>
      </c>
    </row>
    <row r="820" spans="1:13" s="90" customFormat="1" ht="12.75">
      <c r="A820" s="86"/>
      <c r="B820" s="180">
        <f>+B826+B835+B840+B844+B849+B854</f>
        <v>33500</v>
      </c>
      <c r="C820" s="86" t="s">
        <v>92</v>
      </c>
      <c r="D820" s="86" t="s">
        <v>144</v>
      </c>
      <c r="E820" s="86" t="s">
        <v>71</v>
      </c>
      <c r="F820" s="88" t="s">
        <v>93</v>
      </c>
      <c r="G820" s="127" t="s">
        <v>94</v>
      </c>
      <c r="H820" s="87">
        <f>H819-B820</f>
        <v>-33500</v>
      </c>
      <c r="I820" s="89">
        <f t="shared" si="51"/>
        <v>67</v>
      </c>
      <c r="M820" s="2">
        <v>500</v>
      </c>
    </row>
    <row r="821" spans="2:13" ht="12.75">
      <c r="B821" s="7"/>
      <c r="H821" s="5">
        <f>H820-B821</f>
        <v>-33500</v>
      </c>
      <c r="I821" s="22">
        <f t="shared" si="51"/>
        <v>0</v>
      </c>
      <c r="M821" s="2">
        <v>500</v>
      </c>
    </row>
    <row r="822" spans="2:13" ht="12.75">
      <c r="B822" s="7">
        <v>2000</v>
      </c>
      <c r="C822" s="1" t="s">
        <v>29</v>
      </c>
      <c r="D822" s="1" t="s">
        <v>13</v>
      </c>
      <c r="E822" s="1" t="s">
        <v>233</v>
      </c>
      <c r="F822" s="65" t="s">
        <v>517</v>
      </c>
      <c r="G822" s="27" t="s">
        <v>450</v>
      </c>
      <c r="H822" s="5">
        <v>-1036500</v>
      </c>
      <c r="I822" s="22">
        <v>4</v>
      </c>
      <c r="K822" t="s">
        <v>29</v>
      </c>
      <c r="L822">
        <v>21</v>
      </c>
      <c r="M822" s="2">
        <v>500</v>
      </c>
    </row>
    <row r="823" spans="2:13" ht="12.75">
      <c r="B823" s="7">
        <v>2500</v>
      </c>
      <c r="C823" s="1" t="s">
        <v>29</v>
      </c>
      <c r="D823" s="1" t="s">
        <v>13</v>
      </c>
      <c r="E823" s="1" t="s">
        <v>235</v>
      </c>
      <c r="F823" s="27" t="s">
        <v>518</v>
      </c>
      <c r="G823" s="27" t="s">
        <v>450</v>
      </c>
      <c r="H823" s="5">
        <v>-1049000</v>
      </c>
      <c r="I823" s="22">
        <v>5</v>
      </c>
      <c r="K823" t="s">
        <v>29</v>
      </c>
      <c r="L823">
        <v>21</v>
      </c>
      <c r="M823" s="2">
        <v>500</v>
      </c>
    </row>
    <row r="824" spans="2:13" ht="12.75">
      <c r="B824" s="7">
        <v>2500</v>
      </c>
      <c r="C824" s="1" t="s">
        <v>29</v>
      </c>
      <c r="D824" s="1" t="s">
        <v>13</v>
      </c>
      <c r="E824" s="1" t="s">
        <v>235</v>
      </c>
      <c r="F824" s="27" t="s">
        <v>519</v>
      </c>
      <c r="G824" s="27" t="s">
        <v>454</v>
      </c>
      <c r="H824" s="5">
        <v>-1109500</v>
      </c>
      <c r="I824" s="22">
        <v>5</v>
      </c>
      <c r="K824" t="s">
        <v>29</v>
      </c>
      <c r="L824">
        <v>21</v>
      </c>
      <c r="M824" s="2">
        <v>500</v>
      </c>
    </row>
    <row r="825" spans="2:13" ht="12.75">
      <c r="B825" s="7">
        <v>2500</v>
      </c>
      <c r="C825" s="1" t="s">
        <v>29</v>
      </c>
      <c r="D825" s="1" t="s">
        <v>13</v>
      </c>
      <c r="E825" s="1" t="s">
        <v>235</v>
      </c>
      <c r="F825" s="27" t="s">
        <v>520</v>
      </c>
      <c r="G825" s="27" t="s">
        <v>456</v>
      </c>
      <c r="H825" s="5">
        <v>-1169500</v>
      </c>
      <c r="I825" s="22">
        <v>5</v>
      </c>
      <c r="K825" t="s">
        <v>29</v>
      </c>
      <c r="L825">
        <v>21</v>
      </c>
      <c r="M825" s="2">
        <v>500</v>
      </c>
    </row>
    <row r="826" spans="1:13" s="84" customFormat="1" ht="12.75">
      <c r="A826" s="11"/>
      <c r="B826" s="181">
        <f>SUM(B822:B825)</f>
        <v>9500</v>
      </c>
      <c r="C826" s="11" t="s">
        <v>29</v>
      </c>
      <c r="D826" s="11"/>
      <c r="E826" s="11"/>
      <c r="F826" s="18"/>
      <c r="G826" s="18"/>
      <c r="H826" s="82">
        <f aca="true" t="shared" si="53" ref="H826:H834">H825-B826</f>
        <v>-1179000</v>
      </c>
      <c r="I826" s="83">
        <f aca="true" t="shared" si="54" ref="I826:I860">+B826/M826</f>
        <v>19</v>
      </c>
      <c r="M826" s="85">
        <v>500</v>
      </c>
    </row>
    <row r="827" spans="2:13" ht="12.75">
      <c r="B827" s="7"/>
      <c r="H827" s="5">
        <f t="shared" si="53"/>
        <v>-1179000</v>
      </c>
      <c r="I827" s="22">
        <f t="shared" si="54"/>
        <v>0</v>
      </c>
      <c r="M827" s="2">
        <v>500</v>
      </c>
    </row>
    <row r="828" spans="2:13" ht="12.75">
      <c r="B828" s="7"/>
      <c r="H828" s="5">
        <f t="shared" si="53"/>
        <v>-1179000</v>
      </c>
      <c r="I828" s="22">
        <f t="shared" si="54"/>
        <v>0</v>
      </c>
      <c r="M828" s="2">
        <v>500</v>
      </c>
    </row>
    <row r="829" spans="2:13" ht="12.75">
      <c r="B829" s="171">
        <v>2000</v>
      </c>
      <c r="C829" s="32" t="s">
        <v>521</v>
      </c>
      <c r="D829" s="12" t="s">
        <v>13</v>
      </c>
      <c r="E829" s="32" t="s">
        <v>243</v>
      </c>
      <c r="F829" s="27" t="s">
        <v>522</v>
      </c>
      <c r="G829" s="99" t="s">
        <v>454</v>
      </c>
      <c r="H829" s="5">
        <f t="shared" si="53"/>
        <v>-1181000</v>
      </c>
      <c r="I829" s="22">
        <f t="shared" si="54"/>
        <v>4</v>
      </c>
      <c r="K829" t="s">
        <v>235</v>
      </c>
      <c r="L829">
        <v>21</v>
      </c>
      <c r="M829" s="2">
        <v>500</v>
      </c>
    </row>
    <row r="830" spans="2:13" ht="12.75">
      <c r="B830" s="171">
        <v>2500</v>
      </c>
      <c r="C830" s="32" t="s">
        <v>523</v>
      </c>
      <c r="D830" s="12" t="s">
        <v>13</v>
      </c>
      <c r="E830" s="32" t="s">
        <v>243</v>
      </c>
      <c r="F830" s="27" t="s">
        <v>522</v>
      </c>
      <c r="G830" s="99" t="s">
        <v>454</v>
      </c>
      <c r="H830" s="5">
        <f t="shared" si="53"/>
        <v>-1183500</v>
      </c>
      <c r="I830" s="22">
        <f t="shared" si="54"/>
        <v>5</v>
      </c>
      <c r="K830" t="s">
        <v>235</v>
      </c>
      <c r="L830">
        <v>21</v>
      </c>
      <c r="M830" s="2">
        <v>500</v>
      </c>
    </row>
    <row r="831" spans="2:13" ht="12.75">
      <c r="B831" s="171">
        <v>2500</v>
      </c>
      <c r="C831" s="32" t="s">
        <v>524</v>
      </c>
      <c r="D831" s="12" t="s">
        <v>13</v>
      </c>
      <c r="E831" s="32" t="s">
        <v>243</v>
      </c>
      <c r="F831" s="27" t="s">
        <v>522</v>
      </c>
      <c r="G831" s="99" t="s">
        <v>454</v>
      </c>
      <c r="H831" s="5">
        <f t="shared" si="53"/>
        <v>-1186000</v>
      </c>
      <c r="I831" s="22">
        <f t="shared" si="54"/>
        <v>5</v>
      </c>
      <c r="K831" t="s">
        <v>235</v>
      </c>
      <c r="L831">
        <v>21</v>
      </c>
      <c r="M831" s="2">
        <v>500</v>
      </c>
    </row>
    <row r="832" spans="1:13" s="15" customFormat="1" ht="12.75">
      <c r="A832" s="12"/>
      <c r="B832" s="171">
        <v>2000</v>
      </c>
      <c r="C832" s="32" t="s">
        <v>525</v>
      </c>
      <c r="D832" s="12" t="s">
        <v>13</v>
      </c>
      <c r="E832" s="32" t="s">
        <v>243</v>
      </c>
      <c r="F832" s="27" t="s">
        <v>522</v>
      </c>
      <c r="G832" s="99" t="s">
        <v>456</v>
      </c>
      <c r="H832" s="5">
        <f t="shared" si="53"/>
        <v>-1188000</v>
      </c>
      <c r="I832" s="22">
        <f t="shared" si="54"/>
        <v>4</v>
      </c>
      <c r="K832" t="s">
        <v>235</v>
      </c>
      <c r="L832">
        <v>21</v>
      </c>
      <c r="M832" s="2">
        <v>500</v>
      </c>
    </row>
    <row r="833" spans="2:13" ht="12.75">
      <c r="B833" s="171">
        <v>2000</v>
      </c>
      <c r="C833" s="32" t="s">
        <v>526</v>
      </c>
      <c r="D833" s="12" t="s">
        <v>13</v>
      </c>
      <c r="E833" s="32" t="s">
        <v>243</v>
      </c>
      <c r="F833" s="27" t="s">
        <v>522</v>
      </c>
      <c r="G833" s="99" t="s">
        <v>456</v>
      </c>
      <c r="H833" s="5">
        <f t="shared" si="53"/>
        <v>-1190000</v>
      </c>
      <c r="I833" s="22">
        <f t="shared" si="54"/>
        <v>4</v>
      </c>
      <c r="K833" t="s">
        <v>235</v>
      </c>
      <c r="L833">
        <v>21</v>
      </c>
      <c r="M833" s="2">
        <v>500</v>
      </c>
    </row>
    <row r="834" spans="2:13" ht="12.75">
      <c r="B834" s="171">
        <v>2000</v>
      </c>
      <c r="C834" s="32" t="s">
        <v>527</v>
      </c>
      <c r="D834" s="12" t="s">
        <v>13</v>
      </c>
      <c r="E834" s="32" t="s">
        <v>243</v>
      </c>
      <c r="F834" s="27" t="s">
        <v>522</v>
      </c>
      <c r="G834" s="99" t="s">
        <v>456</v>
      </c>
      <c r="H834" s="5">
        <f t="shared" si="53"/>
        <v>-1192000</v>
      </c>
      <c r="I834" s="22">
        <f t="shared" si="54"/>
        <v>4</v>
      </c>
      <c r="K834" t="s">
        <v>235</v>
      </c>
      <c r="L834">
        <v>21</v>
      </c>
      <c r="M834" s="2">
        <v>500</v>
      </c>
    </row>
    <row r="835" spans="1:13" s="106" customFormat="1" ht="12.75">
      <c r="A835" s="101"/>
      <c r="B835" s="172">
        <f>SUM(B829:B834)</f>
        <v>13000</v>
      </c>
      <c r="C835" s="103" t="s">
        <v>135</v>
      </c>
      <c r="D835" s="101"/>
      <c r="E835" s="101"/>
      <c r="F835" s="104"/>
      <c r="G835" s="104"/>
      <c r="H835" s="102">
        <v>0</v>
      </c>
      <c r="I835" s="105">
        <f t="shared" si="54"/>
        <v>26</v>
      </c>
      <c r="M835" s="107">
        <v>500</v>
      </c>
    </row>
    <row r="836" spans="2:14" ht="12.75">
      <c r="B836" s="416"/>
      <c r="C836" s="32"/>
      <c r="D836" s="12"/>
      <c r="E836" s="417"/>
      <c r="H836" s="5">
        <f>H835-B836</f>
        <v>0</v>
      </c>
      <c r="I836" s="22">
        <f t="shared" si="54"/>
        <v>0</v>
      </c>
      <c r="J836" s="418"/>
      <c r="L836" s="418"/>
      <c r="M836" s="2">
        <v>500</v>
      </c>
      <c r="N836" s="419"/>
    </row>
    <row r="837" spans="2:13" ht="12.75">
      <c r="B837" s="7"/>
      <c r="C837" s="32"/>
      <c r="D837" s="12"/>
      <c r="H837" s="5">
        <f>H836-B837</f>
        <v>0</v>
      </c>
      <c r="I837" s="22">
        <f t="shared" si="54"/>
        <v>0</v>
      </c>
      <c r="M837" s="2">
        <v>500</v>
      </c>
    </row>
    <row r="838" spans="2:13" ht="12.75">
      <c r="B838" s="7">
        <v>600</v>
      </c>
      <c r="C838" s="32" t="s">
        <v>229</v>
      </c>
      <c r="D838" s="12" t="s">
        <v>254</v>
      </c>
      <c r="E838" s="1" t="s">
        <v>49</v>
      </c>
      <c r="F838" s="27" t="s">
        <v>522</v>
      </c>
      <c r="G838" s="27" t="s">
        <v>454</v>
      </c>
      <c r="H838" s="5">
        <f>H837-B838</f>
        <v>-600</v>
      </c>
      <c r="I838" s="22">
        <f t="shared" si="54"/>
        <v>1.2</v>
      </c>
      <c r="K838" t="s">
        <v>235</v>
      </c>
      <c r="L838">
        <v>21</v>
      </c>
      <c r="M838" s="2">
        <v>500</v>
      </c>
    </row>
    <row r="839" spans="2:13" ht="12.75">
      <c r="B839" s="7">
        <v>1400</v>
      </c>
      <c r="C839" s="32" t="s">
        <v>229</v>
      </c>
      <c r="D839" s="12" t="s">
        <v>254</v>
      </c>
      <c r="E839" s="1" t="s">
        <v>49</v>
      </c>
      <c r="F839" s="27" t="s">
        <v>522</v>
      </c>
      <c r="G839" s="27" t="s">
        <v>456</v>
      </c>
      <c r="H839" s="5">
        <f>H838-B839</f>
        <v>-2000</v>
      </c>
      <c r="I839" s="22">
        <f t="shared" si="54"/>
        <v>2.8</v>
      </c>
      <c r="K839" t="s">
        <v>235</v>
      </c>
      <c r="L839">
        <v>21</v>
      </c>
      <c r="M839" s="2">
        <v>500</v>
      </c>
    </row>
    <row r="840" spans="1:13" s="106" customFormat="1" ht="12.75">
      <c r="A840" s="101"/>
      <c r="B840" s="172">
        <f>SUM(B838:B839)</f>
        <v>2000</v>
      </c>
      <c r="C840" s="103"/>
      <c r="D840" s="101"/>
      <c r="E840" s="101" t="s">
        <v>49</v>
      </c>
      <c r="F840" s="104"/>
      <c r="G840" s="104"/>
      <c r="H840" s="102">
        <v>0</v>
      </c>
      <c r="I840" s="105">
        <f t="shared" si="54"/>
        <v>4</v>
      </c>
      <c r="M840" s="107">
        <v>500</v>
      </c>
    </row>
    <row r="841" spans="2:13" ht="12.75">
      <c r="B841" s="7"/>
      <c r="C841" s="32"/>
      <c r="D841" s="12"/>
      <c r="H841" s="5">
        <f>H840-B841</f>
        <v>0</v>
      </c>
      <c r="I841" s="22">
        <f t="shared" si="54"/>
        <v>0</v>
      </c>
      <c r="M841" s="2">
        <v>500</v>
      </c>
    </row>
    <row r="842" spans="2:13" ht="12.75">
      <c r="B842" s="7"/>
      <c r="D842" s="12"/>
      <c r="H842" s="5">
        <f>H841-B842</f>
        <v>0</v>
      </c>
      <c r="I842" s="22">
        <f t="shared" si="54"/>
        <v>0</v>
      </c>
      <c r="M842" s="2">
        <v>500</v>
      </c>
    </row>
    <row r="843" spans="1:13" ht="12.75">
      <c r="A843" s="12"/>
      <c r="B843" s="7">
        <v>3000</v>
      </c>
      <c r="C843" s="1" t="s">
        <v>33</v>
      </c>
      <c r="D843" s="12" t="s">
        <v>254</v>
      </c>
      <c r="E843" s="1" t="s">
        <v>243</v>
      </c>
      <c r="F843" s="27" t="s">
        <v>528</v>
      </c>
      <c r="G843" s="27" t="s">
        <v>454</v>
      </c>
      <c r="H843" s="5">
        <f>H842-B843</f>
        <v>-3000</v>
      </c>
      <c r="I843" s="22">
        <f t="shared" si="54"/>
        <v>6</v>
      </c>
      <c r="K843" t="s">
        <v>235</v>
      </c>
      <c r="L843">
        <v>21</v>
      </c>
      <c r="M843" s="2">
        <v>500</v>
      </c>
    </row>
    <row r="844" spans="1:13" s="106" customFormat="1" ht="12.75">
      <c r="A844" s="101"/>
      <c r="B844" s="172">
        <f>SUM(B843:B843)</f>
        <v>3000</v>
      </c>
      <c r="C844" s="101" t="s">
        <v>33</v>
      </c>
      <c r="D844" s="101"/>
      <c r="E844" s="101"/>
      <c r="F844" s="104"/>
      <c r="G844" s="104"/>
      <c r="H844" s="102">
        <v>0</v>
      </c>
      <c r="I844" s="105">
        <f t="shared" si="54"/>
        <v>6</v>
      </c>
      <c r="M844" s="107">
        <v>500</v>
      </c>
    </row>
    <row r="845" spans="2:13" ht="12.75">
      <c r="B845" s="7"/>
      <c r="D845" s="12"/>
      <c r="H845" s="5">
        <f>H844-B845</f>
        <v>0</v>
      </c>
      <c r="I845" s="22">
        <f t="shared" si="54"/>
        <v>0</v>
      </c>
      <c r="M845" s="2">
        <v>500</v>
      </c>
    </row>
    <row r="846" spans="2:13" ht="12.75">
      <c r="B846" s="7"/>
      <c r="D846" s="12"/>
      <c r="H846" s="5">
        <f>H845-B846</f>
        <v>0</v>
      </c>
      <c r="I846" s="22">
        <f t="shared" si="54"/>
        <v>0</v>
      </c>
      <c r="M846" s="2">
        <v>500</v>
      </c>
    </row>
    <row r="847" spans="2:13" ht="12.75">
      <c r="B847" s="7">
        <v>2000</v>
      </c>
      <c r="C847" s="1" t="s">
        <v>34</v>
      </c>
      <c r="D847" s="12" t="s">
        <v>13</v>
      </c>
      <c r="E847" s="1" t="s">
        <v>243</v>
      </c>
      <c r="F847" s="27" t="s">
        <v>522</v>
      </c>
      <c r="G847" s="27" t="s">
        <v>454</v>
      </c>
      <c r="H847" s="5">
        <f>H846-B847</f>
        <v>-2000</v>
      </c>
      <c r="I847" s="22">
        <f t="shared" si="54"/>
        <v>4</v>
      </c>
      <c r="K847" t="s">
        <v>235</v>
      </c>
      <c r="L847">
        <v>21</v>
      </c>
      <c r="M847" s="2">
        <v>500</v>
      </c>
    </row>
    <row r="848" spans="2:13" ht="12.75">
      <c r="B848" s="7">
        <v>2000</v>
      </c>
      <c r="C848" s="1" t="s">
        <v>34</v>
      </c>
      <c r="D848" s="12" t="s">
        <v>13</v>
      </c>
      <c r="E848" s="1" t="s">
        <v>243</v>
      </c>
      <c r="F848" s="27" t="s">
        <v>522</v>
      </c>
      <c r="G848" s="27" t="s">
        <v>456</v>
      </c>
      <c r="H848" s="5">
        <f>H847-B848</f>
        <v>-4000</v>
      </c>
      <c r="I848" s="22">
        <f t="shared" si="54"/>
        <v>4</v>
      </c>
      <c r="K848" t="s">
        <v>235</v>
      </c>
      <c r="L848">
        <v>21</v>
      </c>
      <c r="M848" s="2">
        <v>500</v>
      </c>
    </row>
    <row r="849" spans="1:13" s="106" customFormat="1" ht="12.75">
      <c r="A849" s="101"/>
      <c r="B849" s="172">
        <f>SUM(B847:B848)</f>
        <v>4000</v>
      </c>
      <c r="C849" s="101" t="s">
        <v>34</v>
      </c>
      <c r="D849" s="101"/>
      <c r="E849" s="101"/>
      <c r="F849" s="104"/>
      <c r="G849" s="104"/>
      <c r="H849" s="102">
        <v>0</v>
      </c>
      <c r="I849" s="105">
        <f t="shared" si="54"/>
        <v>8</v>
      </c>
      <c r="M849" s="107">
        <v>500</v>
      </c>
    </row>
    <row r="850" spans="2:13" ht="12.75">
      <c r="B850" s="7"/>
      <c r="D850" s="12"/>
      <c r="H850" s="5">
        <f>H849-B850</f>
        <v>0</v>
      </c>
      <c r="I850" s="22">
        <f t="shared" si="54"/>
        <v>0</v>
      </c>
      <c r="M850" s="2">
        <v>500</v>
      </c>
    </row>
    <row r="851" spans="2:13" ht="12.75">
      <c r="B851" s="7"/>
      <c r="D851" s="12"/>
      <c r="H851" s="5">
        <f>H850-B851</f>
        <v>0</v>
      </c>
      <c r="I851" s="22">
        <f t="shared" si="54"/>
        <v>0</v>
      </c>
      <c r="M851" s="2">
        <v>500</v>
      </c>
    </row>
    <row r="852" spans="2:13" ht="12.75">
      <c r="B852" s="7">
        <v>1000</v>
      </c>
      <c r="C852" s="1" t="s">
        <v>276</v>
      </c>
      <c r="D852" s="12" t="s">
        <v>13</v>
      </c>
      <c r="E852" s="1" t="s">
        <v>258</v>
      </c>
      <c r="F852" s="27" t="s">
        <v>522</v>
      </c>
      <c r="G852" s="27" t="s">
        <v>454</v>
      </c>
      <c r="H852" s="5">
        <f>H851-B852</f>
        <v>-1000</v>
      </c>
      <c r="I852" s="22">
        <f t="shared" si="54"/>
        <v>2</v>
      </c>
      <c r="K852" t="s">
        <v>235</v>
      </c>
      <c r="L852">
        <v>21</v>
      </c>
      <c r="M852" s="2">
        <v>500</v>
      </c>
    </row>
    <row r="853" spans="2:13" ht="12.75">
      <c r="B853" s="7">
        <v>1000</v>
      </c>
      <c r="C853" s="1" t="s">
        <v>276</v>
      </c>
      <c r="D853" s="12" t="s">
        <v>13</v>
      </c>
      <c r="E853" s="1" t="s">
        <v>258</v>
      </c>
      <c r="F853" s="27" t="s">
        <v>522</v>
      </c>
      <c r="G853" s="27" t="s">
        <v>456</v>
      </c>
      <c r="H853" s="5">
        <f>H852-B853</f>
        <v>-2000</v>
      </c>
      <c r="I853" s="22">
        <f t="shared" si="54"/>
        <v>2</v>
      </c>
      <c r="K853" t="s">
        <v>235</v>
      </c>
      <c r="L853">
        <v>21</v>
      </c>
      <c r="M853" s="2">
        <v>500</v>
      </c>
    </row>
    <row r="854" spans="1:13" s="106" customFormat="1" ht="12.75">
      <c r="A854" s="101"/>
      <c r="B854" s="172">
        <f>SUM(B852:B853)</f>
        <v>2000</v>
      </c>
      <c r="C854" s="101"/>
      <c r="D854" s="101"/>
      <c r="E854" s="101" t="s">
        <v>258</v>
      </c>
      <c r="F854" s="104"/>
      <c r="G854" s="104"/>
      <c r="H854" s="102">
        <v>0</v>
      </c>
      <c r="I854" s="105">
        <f t="shared" si="54"/>
        <v>4</v>
      </c>
      <c r="M854" s="107">
        <v>500</v>
      </c>
    </row>
    <row r="855" spans="2:13" ht="12.75">
      <c r="B855" s="7"/>
      <c r="H855" s="5">
        <f>H854-B855</f>
        <v>0</v>
      </c>
      <c r="I855" s="22">
        <f t="shared" si="54"/>
        <v>0</v>
      </c>
      <c r="M855" s="2">
        <v>500</v>
      </c>
    </row>
    <row r="856" spans="2:13" ht="12.75">
      <c r="B856" s="7"/>
      <c r="H856" s="5">
        <f>H855-B856</f>
        <v>0</v>
      </c>
      <c r="I856" s="22">
        <f t="shared" si="54"/>
        <v>0</v>
      </c>
      <c r="M856" s="2">
        <v>500</v>
      </c>
    </row>
    <row r="857" spans="2:13" ht="12.75">
      <c r="B857" s="7"/>
      <c r="H857" s="5">
        <f>H856-B857</f>
        <v>0</v>
      </c>
      <c r="I857" s="22">
        <f t="shared" si="54"/>
        <v>0</v>
      </c>
      <c r="M857" s="2">
        <v>500</v>
      </c>
    </row>
    <row r="858" spans="2:13" ht="12.75">
      <c r="B858" s="7"/>
      <c r="H858" s="5">
        <f>H857-B858</f>
        <v>0</v>
      </c>
      <c r="I858" s="22">
        <f t="shared" si="54"/>
        <v>0</v>
      </c>
      <c r="M858" s="2">
        <v>500</v>
      </c>
    </row>
    <row r="859" spans="1:13" s="113" customFormat="1" ht="12.75">
      <c r="A859" s="108"/>
      <c r="B859" s="170">
        <f>+B863+B870+B875+B879+B884+B889</f>
        <v>33000</v>
      </c>
      <c r="C859" s="108" t="s">
        <v>95</v>
      </c>
      <c r="D859" s="108" t="s">
        <v>97</v>
      </c>
      <c r="E859" s="108" t="s">
        <v>80</v>
      </c>
      <c r="F859" s="111" t="s">
        <v>96</v>
      </c>
      <c r="G859" s="111" t="s">
        <v>39</v>
      </c>
      <c r="H859" s="109">
        <v>0</v>
      </c>
      <c r="I859" s="112">
        <f t="shared" si="54"/>
        <v>66</v>
      </c>
      <c r="M859" s="114">
        <v>500</v>
      </c>
    </row>
    <row r="860" spans="2:13" ht="12.75">
      <c r="B860" s="7"/>
      <c r="H860" s="5">
        <f>H859-B860</f>
        <v>0</v>
      </c>
      <c r="I860" s="22">
        <f t="shared" si="54"/>
        <v>0</v>
      </c>
      <c r="M860" s="2">
        <v>500</v>
      </c>
    </row>
    <row r="861" spans="2:13" ht="12.75">
      <c r="B861" s="7">
        <v>5000</v>
      </c>
      <c r="C861" s="1" t="s">
        <v>29</v>
      </c>
      <c r="D861" s="1" t="s">
        <v>13</v>
      </c>
      <c r="E861" s="1" t="s">
        <v>293</v>
      </c>
      <c r="F861" s="65" t="s">
        <v>529</v>
      </c>
      <c r="G861" s="27" t="s">
        <v>481</v>
      </c>
      <c r="H861" s="5">
        <v>-1187000</v>
      </c>
      <c r="I861" s="22">
        <v>10</v>
      </c>
      <c r="K861" t="s">
        <v>29</v>
      </c>
      <c r="L861">
        <v>22</v>
      </c>
      <c r="M861" s="2">
        <v>500</v>
      </c>
    </row>
    <row r="862" spans="2:13" ht="12.75">
      <c r="B862" s="7">
        <v>2500</v>
      </c>
      <c r="C862" s="1" t="s">
        <v>29</v>
      </c>
      <c r="D862" s="1" t="s">
        <v>13</v>
      </c>
      <c r="E862" s="1" t="s">
        <v>293</v>
      </c>
      <c r="F862" s="65" t="s">
        <v>530</v>
      </c>
      <c r="G862" s="27" t="s">
        <v>531</v>
      </c>
      <c r="H862" s="5">
        <v>-1222500</v>
      </c>
      <c r="I862" s="22">
        <v>5</v>
      </c>
      <c r="K862" t="s">
        <v>29</v>
      </c>
      <c r="L862">
        <v>22</v>
      </c>
      <c r="M862" s="2">
        <v>500</v>
      </c>
    </row>
    <row r="863" spans="1:13" s="84" customFormat="1" ht="12.75">
      <c r="A863" s="11"/>
      <c r="B863" s="181">
        <f>SUM(B861:B862)</f>
        <v>7500</v>
      </c>
      <c r="C863" s="11" t="s">
        <v>29</v>
      </c>
      <c r="D863" s="11"/>
      <c r="E863" s="11"/>
      <c r="F863" s="18"/>
      <c r="G863" s="18"/>
      <c r="H863" s="82">
        <f aca="true" t="shared" si="55" ref="H863:H869">H862-B863</f>
        <v>-1230000</v>
      </c>
      <c r="I863" s="83">
        <f aca="true" t="shared" si="56" ref="I863:I895">+B863/M863</f>
        <v>15</v>
      </c>
      <c r="M863" s="85">
        <v>500</v>
      </c>
    </row>
    <row r="864" spans="2:13" ht="12.75">
      <c r="B864" s="7"/>
      <c r="H864" s="5">
        <f t="shared" si="55"/>
        <v>-1230000</v>
      </c>
      <c r="I864" s="22">
        <f t="shared" si="56"/>
        <v>0</v>
      </c>
      <c r="M864" s="2">
        <v>500</v>
      </c>
    </row>
    <row r="865" spans="2:13" ht="12.75">
      <c r="B865" s="7"/>
      <c r="H865" s="5">
        <f t="shared" si="55"/>
        <v>-1230000</v>
      </c>
      <c r="I865" s="22">
        <f t="shared" si="56"/>
        <v>0</v>
      </c>
      <c r="M865" s="2">
        <v>500</v>
      </c>
    </row>
    <row r="866" spans="2:13" ht="12.75">
      <c r="B866" s="432">
        <v>4000</v>
      </c>
      <c r="C866" s="75" t="s">
        <v>532</v>
      </c>
      <c r="D866" s="75" t="s">
        <v>13</v>
      </c>
      <c r="E866" s="75" t="s">
        <v>243</v>
      </c>
      <c r="F866" s="98" t="s">
        <v>533</v>
      </c>
      <c r="G866" s="98" t="s">
        <v>456</v>
      </c>
      <c r="H866" s="5">
        <f t="shared" si="55"/>
        <v>-1234000</v>
      </c>
      <c r="I866" s="22">
        <f t="shared" si="56"/>
        <v>8</v>
      </c>
      <c r="K866" s="80" t="s">
        <v>293</v>
      </c>
      <c r="L866">
        <v>22</v>
      </c>
      <c r="M866" s="2">
        <v>500</v>
      </c>
    </row>
    <row r="867" spans="2:13" ht="12.75">
      <c r="B867" s="432">
        <v>1000</v>
      </c>
      <c r="C867" s="75" t="s">
        <v>435</v>
      </c>
      <c r="D867" s="75" t="s">
        <v>13</v>
      </c>
      <c r="E867" s="75" t="s">
        <v>243</v>
      </c>
      <c r="F867" s="98" t="s">
        <v>534</v>
      </c>
      <c r="G867" s="98" t="s">
        <v>456</v>
      </c>
      <c r="H867" s="5">
        <f t="shared" si="55"/>
        <v>-1235000</v>
      </c>
      <c r="I867" s="22">
        <f t="shared" si="56"/>
        <v>2</v>
      </c>
      <c r="K867" s="80" t="s">
        <v>293</v>
      </c>
      <c r="L867">
        <v>22</v>
      </c>
      <c r="M867" s="2">
        <v>500</v>
      </c>
    </row>
    <row r="868" spans="2:13" ht="12.75">
      <c r="B868" s="432">
        <v>1000</v>
      </c>
      <c r="C868" s="75" t="s">
        <v>440</v>
      </c>
      <c r="D868" s="75" t="s">
        <v>13</v>
      </c>
      <c r="E868" s="75" t="s">
        <v>243</v>
      </c>
      <c r="F868" s="98" t="s">
        <v>534</v>
      </c>
      <c r="G868" s="98" t="s">
        <v>456</v>
      </c>
      <c r="H868" s="5">
        <f t="shared" si="55"/>
        <v>-1236000</v>
      </c>
      <c r="I868" s="22">
        <f t="shared" si="56"/>
        <v>2</v>
      </c>
      <c r="K868" s="80" t="s">
        <v>293</v>
      </c>
      <c r="L868">
        <v>22</v>
      </c>
      <c r="M868" s="2">
        <v>500</v>
      </c>
    </row>
    <row r="869" spans="2:13" ht="12.75">
      <c r="B869" s="432">
        <v>4000</v>
      </c>
      <c r="C869" s="75" t="s">
        <v>441</v>
      </c>
      <c r="D869" s="75" t="s">
        <v>13</v>
      </c>
      <c r="E869" s="75" t="s">
        <v>243</v>
      </c>
      <c r="F869" s="98" t="s">
        <v>535</v>
      </c>
      <c r="G869" s="98" t="s">
        <v>481</v>
      </c>
      <c r="H869" s="5">
        <f t="shared" si="55"/>
        <v>-1240000</v>
      </c>
      <c r="I869" s="22">
        <f t="shared" si="56"/>
        <v>8</v>
      </c>
      <c r="K869" s="80" t="s">
        <v>293</v>
      </c>
      <c r="L869">
        <v>22</v>
      </c>
      <c r="M869" s="2">
        <v>500</v>
      </c>
    </row>
    <row r="870" spans="1:13" s="106" customFormat="1" ht="12.75">
      <c r="A870" s="101"/>
      <c r="B870" s="172">
        <f>SUM(B866:B869)</f>
        <v>10000</v>
      </c>
      <c r="C870" s="101"/>
      <c r="D870" s="101"/>
      <c r="E870" s="103" t="s">
        <v>536</v>
      </c>
      <c r="F870" s="104"/>
      <c r="G870" s="104"/>
      <c r="H870" s="102">
        <v>0</v>
      </c>
      <c r="I870" s="105">
        <f t="shared" si="56"/>
        <v>20</v>
      </c>
      <c r="M870" s="107">
        <v>500</v>
      </c>
    </row>
    <row r="871" spans="2:13" ht="12.75">
      <c r="B871" s="432"/>
      <c r="H871" s="5">
        <f>H870-B871</f>
        <v>0</v>
      </c>
      <c r="I871" s="22">
        <f t="shared" si="56"/>
        <v>0</v>
      </c>
      <c r="M871" s="2">
        <v>500</v>
      </c>
    </row>
    <row r="872" spans="2:13" ht="12.75">
      <c r="B872" s="432"/>
      <c r="H872" s="5">
        <f>H871-B872</f>
        <v>0</v>
      </c>
      <c r="I872" s="22">
        <f t="shared" si="56"/>
        <v>0</v>
      </c>
      <c r="K872" s="80" t="s">
        <v>293</v>
      </c>
      <c r="M872" s="2">
        <v>500</v>
      </c>
    </row>
    <row r="873" spans="2:13" ht="12.75">
      <c r="B873" s="432">
        <v>1800</v>
      </c>
      <c r="C873" s="75" t="s">
        <v>229</v>
      </c>
      <c r="D873" s="75" t="s">
        <v>13</v>
      </c>
      <c r="E873" s="75" t="s">
        <v>49</v>
      </c>
      <c r="F873" s="98" t="s">
        <v>534</v>
      </c>
      <c r="G873" s="98" t="s">
        <v>456</v>
      </c>
      <c r="H873" s="5">
        <f>H872-B873</f>
        <v>-1800</v>
      </c>
      <c r="I873" s="22">
        <f t="shared" si="56"/>
        <v>3.6</v>
      </c>
      <c r="K873" s="80" t="s">
        <v>293</v>
      </c>
      <c r="L873">
        <v>22</v>
      </c>
      <c r="M873" s="2">
        <v>500</v>
      </c>
    </row>
    <row r="874" spans="2:13" ht="12.75">
      <c r="B874" s="432">
        <v>1700</v>
      </c>
      <c r="C874" s="75" t="s">
        <v>229</v>
      </c>
      <c r="D874" s="75" t="s">
        <v>13</v>
      </c>
      <c r="E874" s="75" t="s">
        <v>49</v>
      </c>
      <c r="F874" s="98" t="s">
        <v>534</v>
      </c>
      <c r="G874" s="98" t="s">
        <v>481</v>
      </c>
      <c r="H874" s="5">
        <f>H873-B874</f>
        <v>-3500</v>
      </c>
      <c r="I874" s="22">
        <f t="shared" si="56"/>
        <v>3.4</v>
      </c>
      <c r="L874">
        <v>22</v>
      </c>
      <c r="M874" s="2">
        <v>500</v>
      </c>
    </row>
    <row r="875" spans="1:13" s="106" customFormat="1" ht="12.75">
      <c r="A875" s="101"/>
      <c r="B875" s="172">
        <f>SUM(B873:B874)</f>
        <v>3500</v>
      </c>
      <c r="C875" s="101"/>
      <c r="D875" s="101"/>
      <c r="E875" s="103" t="s">
        <v>49</v>
      </c>
      <c r="F875" s="104"/>
      <c r="G875" s="104"/>
      <c r="H875" s="102">
        <v>0</v>
      </c>
      <c r="I875" s="105">
        <f t="shared" si="56"/>
        <v>7</v>
      </c>
      <c r="M875" s="107">
        <v>500</v>
      </c>
    </row>
    <row r="876" spans="2:13" ht="12.75">
      <c r="B876" s="443"/>
      <c r="H876" s="5">
        <f>H875-B876</f>
        <v>0</v>
      </c>
      <c r="I876" s="22">
        <f t="shared" si="56"/>
        <v>0</v>
      </c>
      <c r="M876" s="2">
        <v>500</v>
      </c>
    </row>
    <row r="877" spans="2:13" ht="12.75">
      <c r="B877" s="432"/>
      <c r="H877" s="5">
        <f>H876-B877</f>
        <v>0</v>
      </c>
      <c r="I877" s="22">
        <f t="shared" si="56"/>
        <v>0</v>
      </c>
      <c r="M877" s="2">
        <v>500</v>
      </c>
    </row>
    <row r="878" spans="2:13" ht="12.75">
      <c r="B878" s="432">
        <v>6000</v>
      </c>
      <c r="C878" s="75" t="s">
        <v>33</v>
      </c>
      <c r="D878" s="75" t="s">
        <v>13</v>
      </c>
      <c r="E878" s="75" t="s">
        <v>243</v>
      </c>
      <c r="F878" s="98" t="s">
        <v>537</v>
      </c>
      <c r="G878" s="98" t="s">
        <v>456</v>
      </c>
      <c r="H878" s="5">
        <f>H877-B878</f>
        <v>-6000</v>
      </c>
      <c r="I878" s="22">
        <f t="shared" si="56"/>
        <v>12</v>
      </c>
      <c r="K878" s="80" t="s">
        <v>293</v>
      </c>
      <c r="L878">
        <v>22</v>
      </c>
      <c r="M878" s="2">
        <v>500</v>
      </c>
    </row>
    <row r="879" spans="1:13" s="106" customFormat="1" ht="12.75">
      <c r="A879" s="101"/>
      <c r="B879" s="172">
        <f>SUM(B878)</f>
        <v>6000</v>
      </c>
      <c r="C879" s="101" t="s">
        <v>33</v>
      </c>
      <c r="D879" s="101"/>
      <c r="E879" s="103"/>
      <c r="F879" s="104"/>
      <c r="G879" s="104"/>
      <c r="H879" s="102">
        <v>0</v>
      </c>
      <c r="I879" s="105">
        <f t="shared" si="56"/>
        <v>12</v>
      </c>
      <c r="M879" s="107">
        <v>500</v>
      </c>
    </row>
    <row r="880" spans="2:13" ht="12.75">
      <c r="B880" s="432"/>
      <c r="H880" s="5">
        <f>H879-B880</f>
        <v>0</v>
      </c>
      <c r="I880" s="22">
        <f t="shared" si="56"/>
        <v>0</v>
      </c>
      <c r="M880" s="2">
        <v>500</v>
      </c>
    </row>
    <row r="881" spans="2:13" ht="12.75">
      <c r="B881" s="432"/>
      <c r="H881" s="5">
        <f>H880-B881</f>
        <v>0</v>
      </c>
      <c r="I881" s="22">
        <f t="shared" si="56"/>
        <v>0</v>
      </c>
      <c r="M881" s="2">
        <v>500</v>
      </c>
    </row>
    <row r="882" spans="2:13" ht="12.75">
      <c r="B882" s="432">
        <v>2000</v>
      </c>
      <c r="C882" s="75" t="s">
        <v>34</v>
      </c>
      <c r="D882" s="75" t="s">
        <v>13</v>
      </c>
      <c r="E882" s="75" t="s">
        <v>243</v>
      </c>
      <c r="F882" s="98" t="s">
        <v>534</v>
      </c>
      <c r="G882" s="98" t="s">
        <v>456</v>
      </c>
      <c r="H882" s="5">
        <f>H881-B882</f>
        <v>-2000</v>
      </c>
      <c r="I882" s="22">
        <f t="shared" si="56"/>
        <v>4</v>
      </c>
      <c r="K882" s="80" t="s">
        <v>293</v>
      </c>
      <c r="L882">
        <v>22</v>
      </c>
      <c r="M882" s="2">
        <v>500</v>
      </c>
    </row>
    <row r="883" spans="2:13" ht="12.75">
      <c r="B883" s="432">
        <v>2000</v>
      </c>
      <c r="C883" s="75" t="s">
        <v>34</v>
      </c>
      <c r="D883" s="75" t="s">
        <v>13</v>
      </c>
      <c r="E883" s="75" t="s">
        <v>243</v>
      </c>
      <c r="F883" s="98" t="s">
        <v>534</v>
      </c>
      <c r="G883" s="98" t="s">
        <v>481</v>
      </c>
      <c r="H883" s="5">
        <f>H882-B883</f>
        <v>-4000</v>
      </c>
      <c r="I883" s="22">
        <f t="shared" si="56"/>
        <v>4</v>
      </c>
      <c r="K883" s="80" t="s">
        <v>293</v>
      </c>
      <c r="L883">
        <v>22</v>
      </c>
      <c r="M883" s="2">
        <v>500</v>
      </c>
    </row>
    <row r="884" spans="1:13" s="106" customFormat="1" ht="12.75">
      <c r="A884" s="101"/>
      <c r="B884" s="172">
        <f>SUM(B882:B883)</f>
        <v>4000</v>
      </c>
      <c r="C884" s="101" t="s">
        <v>34</v>
      </c>
      <c r="D884" s="101"/>
      <c r="E884" s="103"/>
      <c r="F884" s="104"/>
      <c r="G884" s="104"/>
      <c r="H884" s="102">
        <v>0</v>
      </c>
      <c r="I884" s="105">
        <f t="shared" si="56"/>
        <v>8</v>
      </c>
      <c r="M884" s="107">
        <v>500</v>
      </c>
    </row>
    <row r="885" spans="2:13" ht="12.75">
      <c r="B885" s="432"/>
      <c r="H885" s="5">
        <f>H884-B885</f>
        <v>0</v>
      </c>
      <c r="I885" s="22">
        <f t="shared" si="56"/>
        <v>0</v>
      </c>
      <c r="M885" s="2">
        <v>500</v>
      </c>
    </row>
    <row r="886" spans="2:13" ht="12.75">
      <c r="B886" s="432"/>
      <c r="H886" s="5">
        <f>H885-B886</f>
        <v>0</v>
      </c>
      <c r="I886" s="22">
        <f t="shared" si="56"/>
        <v>0</v>
      </c>
      <c r="M886" s="2">
        <v>500</v>
      </c>
    </row>
    <row r="887" spans="2:13" ht="12.75">
      <c r="B887" s="432">
        <v>1000</v>
      </c>
      <c r="C887" s="75" t="s">
        <v>276</v>
      </c>
      <c r="D887" s="75" t="s">
        <v>13</v>
      </c>
      <c r="E887" s="75" t="s">
        <v>304</v>
      </c>
      <c r="F887" s="98" t="s">
        <v>534</v>
      </c>
      <c r="G887" s="98" t="s">
        <v>456</v>
      </c>
      <c r="H887" s="5">
        <f>H886-B887</f>
        <v>-1000</v>
      </c>
      <c r="I887" s="22">
        <f t="shared" si="56"/>
        <v>2</v>
      </c>
      <c r="K887" s="80" t="s">
        <v>293</v>
      </c>
      <c r="L887">
        <v>22</v>
      </c>
      <c r="M887" s="2">
        <v>500</v>
      </c>
    </row>
    <row r="888" spans="2:13" ht="12.75">
      <c r="B888" s="432">
        <v>1000</v>
      </c>
      <c r="C888" s="75" t="s">
        <v>276</v>
      </c>
      <c r="D888" s="75" t="s">
        <v>13</v>
      </c>
      <c r="E888" s="75" t="s">
        <v>304</v>
      </c>
      <c r="F888" s="98" t="s">
        <v>534</v>
      </c>
      <c r="G888" s="98" t="s">
        <v>481</v>
      </c>
      <c r="H888" s="5">
        <f>H887-B888</f>
        <v>-2000</v>
      </c>
      <c r="I888" s="22">
        <f t="shared" si="56"/>
        <v>2</v>
      </c>
      <c r="K888" s="80" t="s">
        <v>293</v>
      </c>
      <c r="L888">
        <v>22</v>
      </c>
      <c r="M888" s="2">
        <v>500</v>
      </c>
    </row>
    <row r="889" spans="1:13" s="106" customFormat="1" ht="12.75">
      <c r="A889" s="101"/>
      <c r="B889" s="172">
        <f>SUM(B887:B888)</f>
        <v>2000</v>
      </c>
      <c r="C889" s="101"/>
      <c r="D889" s="101"/>
      <c r="E889" s="103" t="s">
        <v>304</v>
      </c>
      <c r="F889" s="104"/>
      <c r="G889" s="104"/>
      <c r="H889" s="102">
        <v>0</v>
      </c>
      <c r="I889" s="105">
        <f t="shared" si="56"/>
        <v>4</v>
      </c>
      <c r="M889" s="107">
        <v>500</v>
      </c>
    </row>
    <row r="890" spans="2:13" ht="12.75">
      <c r="B890" s="432"/>
      <c r="H890" s="5">
        <f>H889-B890</f>
        <v>0</v>
      </c>
      <c r="I890" s="22">
        <f t="shared" si="56"/>
        <v>0</v>
      </c>
      <c r="M890" s="2">
        <v>500</v>
      </c>
    </row>
    <row r="891" spans="2:13" ht="12.75">
      <c r="B891" s="7"/>
      <c r="H891" s="5">
        <f>H890-B891</f>
        <v>0</v>
      </c>
      <c r="I891" s="22">
        <f t="shared" si="56"/>
        <v>0</v>
      </c>
      <c r="M891" s="2">
        <v>500</v>
      </c>
    </row>
    <row r="892" spans="2:13" ht="12.75">
      <c r="B892" s="7"/>
      <c r="H892" s="5">
        <f>H891-B892</f>
        <v>0</v>
      </c>
      <c r="I892" s="22">
        <f t="shared" si="56"/>
        <v>0</v>
      </c>
      <c r="M892" s="2">
        <v>500</v>
      </c>
    </row>
    <row r="893" spans="2:13" ht="12.75">
      <c r="B893" s="7"/>
      <c r="H893" s="5">
        <f>H892-B893</f>
        <v>0</v>
      </c>
      <c r="I893" s="22">
        <f t="shared" si="56"/>
        <v>0</v>
      </c>
      <c r="M893" s="2">
        <v>500</v>
      </c>
    </row>
    <row r="894" spans="1:13" s="126" customFormat="1" ht="12.75">
      <c r="A894" s="86"/>
      <c r="B894" s="180">
        <f>+B901+B906+B912+B918+B923</f>
        <v>37300</v>
      </c>
      <c r="C894" s="86" t="s">
        <v>98</v>
      </c>
      <c r="D894" s="86" t="s">
        <v>143</v>
      </c>
      <c r="E894" s="86" t="s">
        <v>80</v>
      </c>
      <c r="F894" s="88" t="s">
        <v>99</v>
      </c>
      <c r="G894" s="88" t="s">
        <v>73</v>
      </c>
      <c r="H894" s="87"/>
      <c r="I894" s="83">
        <f t="shared" si="56"/>
        <v>74.6</v>
      </c>
      <c r="J894" s="90"/>
      <c r="K894" s="90"/>
      <c r="L894" s="90"/>
      <c r="M894" s="91">
        <v>500</v>
      </c>
    </row>
    <row r="895" spans="2:13" ht="12.75">
      <c r="B895" s="7"/>
      <c r="H895" s="5">
        <f>H894-B895</f>
        <v>0</v>
      </c>
      <c r="I895" s="22">
        <f t="shared" si="56"/>
        <v>0</v>
      </c>
      <c r="M895" s="2">
        <v>500</v>
      </c>
    </row>
    <row r="896" spans="2:13" ht="12.75">
      <c r="B896" s="7">
        <v>2500</v>
      </c>
      <c r="C896" s="1" t="s">
        <v>29</v>
      </c>
      <c r="D896" s="1" t="s">
        <v>13</v>
      </c>
      <c r="E896" s="1" t="s">
        <v>220</v>
      </c>
      <c r="F896" s="66" t="s">
        <v>538</v>
      </c>
      <c r="G896" s="27" t="s">
        <v>450</v>
      </c>
      <c r="H896" s="5">
        <v>-1044000</v>
      </c>
      <c r="I896" s="22">
        <v>5</v>
      </c>
      <c r="K896" t="s">
        <v>29</v>
      </c>
      <c r="L896">
        <v>23</v>
      </c>
      <c r="M896" s="2">
        <v>500</v>
      </c>
    </row>
    <row r="897" spans="2:13" ht="12.75">
      <c r="B897" s="7">
        <v>2500</v>
      </c>
      <c r="C897" s="1" t="s">
        <v>29</v>
      </c>
      <c r="D897" s="1" t="s">
        <v>13</v>
      </c>
      <c r="E897" s="1" t="s">
        <v>220</v>
      </c>
      <c r="F897" s="66" t="s">
        <v>539</v>
      </c>
      <c r="G897" s="27" t="s">
        <v>454</v>
      </c>
      <c r="H897" s="5">
        <v>-1127000</v>
      </c>
      <c r="I897" s="22">
        <v>5</v>
      </c>
      <c r="K897" t="s">
        <v>29</v>
      </c>
      <c r="L897">
        <v>23</v>
      </c>
      <c r="M897" s="2">
        <v>500</v>
      </c>
    </row>
    <row r="898" spans="2:13" ht="12.75">
      <c r="B898" s="7">
        <v>2500</v>
      </c>
      <c r="C898" s="1" t="s">
        <v>29</v>
      </c>
      <c r="D898" s="1" t="s">
        <v>13</v>
      </c>
      <c r="E898" s="1" t="s">
        <v>220</v>
      </c>
      <c r="F898" s="66" t="s">
        <v>540</v>
      </c>
      <c r="G898" s="27" t="s">
        <v>456</v>
      </c>
      <c r="H898" s="5">
        <v>-1157000</v>
      </c>
      <c r="I898" s="22">
        <v>5</v>
      </c>
      <c r="K898" t="s">
        <v>29</v>
      </c>
      <c r="L898">
        <v>23</v>
      </c>
      <c r="M898" s="2">
        <v>500</v>
      </c>
    </row>
    <row r="899" spans="2:13" ht="12.75">
      <c r="B899" s="7">
        <v>2500</v>
      </c>
      <c r="C899" s="1" t="s">
        <v>29</v>
      </c>
      <c r="D899" s="1" t="s">
        <v>13</v>
      </c>
      <c r="E899" s="1" t="s">
        <v>220</v>
      </c>
      <c r="F899" s="66" t="s">
        <v>541</v>
      </c>
      <c r="G899" s="27" t="s">
        <v>481</v>
      </c>
      <c r="H899" s="5">
        <v>-1182000</v>
      </c>
      <c r="I899" s="22">
        <v>5</v>
      </c>
      <c r="K899" t="s">
        <v>29</v>
      </c>
      <c r="L899">
        <v>23</v>
      </c>
      <c r="M899" s="2">
        <v>500</v>
      </c>
    </row>
    <row r="900" spans="2:13" ht="12.75">
      <c r="B900" s="7">
        <v>2500</v>
      </c>
      <c r="C900" s="1" t="s">
        <v>29</v>
      </c>
      <c r="D900" s="1" t="s">
        <v>13</v>
      </c>
      <c r="E900" s="1" t="s">
        <v>220</v>
      </c>
      <c r="F900" s="66" t="s">
        <v>542</v>
      </c>
      <c r="G900" s="27" t="s">
        <v>531</v>
      </c>
      <c r="H900" s="5">
        <v>-1220000</v>
      </c>
      <c r="I900" s="22">
        <v>5</v>
      </c>
      <c r="K900" t="s">
        <v>29</v>
      </c>
      <c r="L900">
        <v>23</v>
      </c>
      <c r="M900" s="2">
        <v>500</v>
      </c>
    </row>
    <row r="901" spans="1:13" s="84" customFormat="1" ht="12.75">
      <c r="A901" s="11"/>
      <c r="B901" s="181">
        <f>SUM(B896:B900)</f>
        <v>12500</v>
      </c>
      <c r="C901" s="11" t="s">
        <v>29</v>
      </c>
      <c r="D901" s="11"/>
      <c r="E901" s="11"/>
      <c r="F901" s="18"/>
      <c r="G901" s="18"/>
      <c r="H901" s="82">
        <f>H900-B901</f>
        <v>-1232500</v>
      </c>
      <c r="I901" s="83">
        <f aca="true" t="shared" si="57" ref="I901:I932">+B901/M901</f>
        <v>25</v>
      </c>
      <c r="M901" s="85">
        <v>500</v>
      </c>
    </row>
    <row r="902" spans="2:13" ht="12.75">
      <c r="B902" s="7"/>
      <c r="H902" s="5">
        <f>H901-B902</f>
        <v>-1232500</v>
      </c>
      <c r="I902" s="22">
        <f t="shared" si="57"/>
        <v>0</v>
      </c>
      <c r="M902" s="2">
        <v>500</v>
      </c>
    </row>
    <row r="903" spans="2:13" ht="12.75">
      <c r="B903" s="7"/>
      <c r="H903" s="5">
        <f>H902-B903</f>
        <v>-1232500</v>
      </c>
      <c r="I903" s="22">
        <f t="shared" si="57"/>
        <v>0</v>
      </c>
      <c r="M903" s="2">
        <v>500</v>
      </c>
    </row>
    <row r="904" spans="2:13" ht="12.75">
      <c r="B904" s="7">
        <v>5000</v>
      </c>
      <c r="C904" s="1" t="s">
        <v>543</v>
      </c>
      <c r="D904" s="12" t="s">
        <v>13</v>
      </c>
      <c r="E904" s="1" t="s">
        <v>243</v>
      </c>
      <c r="F904" s="415" t="s">
        <v>544</v>
      </c>
      <c r="G904" s="34" t="s">
        <v>456</v>
      </c>
      <c r="H904" s="5">
        <f>H903-B904</f>
        <v>-1237500</v>
      </c>
      <c r="I904" s="429">
        <f t="shared" si="57"/>
        <v>10</v>
      </c>
      <c r="K904" t="s">
        <v>220</v>
      </c>
      <c r="L904">
        <v>23</v>
      </c>
      <c r="M904" s="2">
        <v>500</v>
      </c>
    </row>
    <row r="905" spans="2:13" ht="12.75">
      <c r="B905" s="7">
        <v>5000</v>
      </c>
      <c r="C905" s="1" t="s">
        <v>545</v>
      </c>
      <c r="D905" s="12" t="s">
        <v>13</v>
      </c>
      <c r="E905" s="1" t="s">
        <v>243</v>
      </c>
      <c r="F905" s="415" t="s">
        <v>546</v>
      </c>
      <c r="G905" s="30" t="s">
        <v>531</v>
      </c>
      <c r="H905" s="5">
        <f>H904-B905</f>
        <v>-1242500</v>
      </c>
      <c r="I905" s="429">
        <f t="shared" si="57"/>
        <v>10</v>
      </c>
      <c r="K905" t="s">
        <v>220</v>
      </c>
      <c r="L905">
        <v>23</v>
      </c>
      <c r="M905" s="2">
        <v>500</v>
      </c>
    </row>
    <row r="906" spans="1:13" s="84" customFormat="1" ht="12.75">
      <c r="A906" s="11"/>
      <c r="B906" s="181">
        <f>SUM(B904:B905)</f>
        <v>10000</v>
      </c>
      <c r="C906" s="11" t="s">
        <v>135</v>
      </c>
      <c r="D906" s="11"/>
      <c r="E906" s="11"/>
      <c r="F906" s="18"/>
      <c r="G906" s="18"/>
      <c r="H906" s="82">
        <v>0</v>
      </c>
      <c r="I906" s="430">
        <f t="shared" si="57"/>
        <v>20</v>
      </c>
      <c r="M906" s="85">
        <v>500</v>
      </c>
    </row>
    <row r="907" spans="2:13" ht="12.75">
      <c r="B907" s="7"/>
      <c r="D907" s="12"/>
      <c r="H907" s="5">
        <f>H906-B907</f>
        <v>0</v>
      </c>
      <c r="I907" s="429">
        <f t="shared" si="57"/>
        <v>0</v>
      </c>
      <c r="M907" s="2">
        <v>500</v>
      </c>
    </row>
    <row r="908" spans="2:13" ht="12.75">
      <c r="B908" s="7"/>
      <c r="D908" s="12"/>
      <c r="H908" s="5">
        <f>H907-B908</f>
        <v>0</v>
      </c>
      <c r="I908" s="429">
        <f t="shared" si="57"/>
        <v>0</v>
      </c>
      <c r="M908" s="2">
        <v>500</v>
      </c>
    </row>
    <row r="909" spans="1:13" ht="12.75">
      <c r="A909" s="75"/>
      <c r="B909" s="7">
        <v>1300</v>
      </c>
      <c r="C909" s="75" t="s">
        <v>229</v>
      </c>
      <c r="D909" s="12" t="s">
        <v>13</v>
      </c>
      <c r="E909" s="75" t="s">
        <v>49</v>
      </c>
      <c r="F909" s="415" t="s">
        <v>547</v>
      </c>
      <c r="G909" s="34" t="s">
        <v>456</v>
      </c>
      <c r="H909" s="5">
        <f>H908-B909</f>
        <v>-1300</v>
      </c>
      <c r="I909" s="429">
        <f t="shared" si="57"/>
        <v>2.6</v>
      </c>
      <c r="J909" s="80"/>
      <c r="K909" s="80" t="s">
        <v>220</v>
      </c>
      <c r="L909">
        <v>23</v>
      </c>
      <c r="M909" s="93">
        <v>500</v>
      </c>
    </row>
    <row r="910" spans="1:13" s="38" customFormat="1" ht="12.75">
      <c r="A910" s="32"/>
      <c r="B910" s="171">
        <v>1000</v>
      </c>
      <c r="C910" s="32" t="s">
        <v>229</v>
      </c>
      <c r="D910" s="12" t="s">
        <v>13</v>
      </c>
      <c r="E910" s="32" t="s">
        <v>49</v>
      </c>
      <c r="F910" s="415" t="s">
        <v>547</v>
      </c>
      <c r="G910" s="30" t="s">
        <v>481</v>
      </c>
      <c r="H910" s="5">
        <f>H907-B910</f>
        <v>-1000</v>
      </c>
      <c r="I910" s="429">
        <f t="shared" si="57"/>
        <v>2</v>
      </c>
      <c r="J910" s="92"/>
      <c r="K910" s="92" t="s">
        <v>220</v>
      </c>
      <c r="L910">
        <v>23</v>
      </c>
      <c r="M910" s="93">
        <v>500</v>
      </c>
    </row>
    <row r="911" spans="1:13" s="38" customFormat="1" ht="12.75">
      <c r="A911" s="32"/>
      <c r="B911" s="171">
        <v>1500</v>
      </c>
      <c r="C911" s="32" t="s">
        <v>229</v>
      </c>
      <c r="D911" s="12" t="s">
        <v>13</v>
      </c>
      <c r="E911" s="32" t="s">
        <v>49</v>
      </c>
      <c r="F911" s="415" t="s">
        <v>547</v>
      </c>
      <c r="G911" s="30" t="s">
        <v>531</v>
      </c>
      <c r="H911" s="5">
        <f>H908-B911</f>
        <v>-1500</v>
      </c>
      <c r="I911" s="429">
        <f t="shared" si="57"/>
        <v>3</v>
      </c>
      <c r="J911" s="92"/>
      <c r="K911" s="92" t="s">
        <v>220</v>
      </c>
      <c r="L911">
        <v>23</v>
      </c>
      <c r="M911" s="93">
        <v>500</v>
      </c>
    </row>
    <row r="912" spans="1:13" s="84" customFormat="1" ht="12.75">
      <c r="A912" s="95"/>
      <c r="B912" s="181">
        <f>SUM(B909:B911)</f>
        <v>3800</v>
      </c>
      <c r="C912" s="95"/>
      <c r="D912" s="95"/>
      <c r="E912" s="95" t="s">
        <v>49</v>
      </c>
      <c r="F912" s="96"/>
      <c r="G912" s="96"/>
      <c r="H912" s="82">
        <v>0</v>
      </c>
      <c r="I912" s="430">
        <f t="shared" si="57"/>
        <v>7.6</v>
      </c>
      <c r="J912" s="115"/>
      <c r="K912" s="115"/>
      <c r="L912" s="115"/>
      <c r="M912" s="116">
        <v>500</v>
      </c>
    </row>
    <row r="913" spans="1:13" ht="12.75">
      <c r="A913" s="32"/>
      <c r="B913" s="7"/>
      <c r="C913" s="75"/>
      <c r="D913" s="32"/>
      <c r="E913" s="75"/>
      <c r="F913" s="98"/>
      <c r="G913" s="98"/>
      <c r="H913" s="5">
        <f>H912-B913</f>
        <v>0</v>
      </c>
      <c r="I913" s="429">
        <f t="shared" si="57"/>
        <v>0</v>
      </c>
      <c r="J913" s="80"/>
      <c r="K913" s="80"/>
      <c r="L913" s="80"/>
      <c r="M913" s="93">
        <v>500</v>
      </c>
    </row>
    <row r="914" spans="1:13" ht="12.75">
      <c r="A914" s="75"/>
      <c r="B914" s="7"/>
      <c r="C914" s="75"/>
      <c r="D914" s="32"/>
      <c r="E914" s="75"/>
      <c r="F914" s="98"/>
      <c r="G914" s="98"/>
      <c r="H914" s="5">
        <f>H913-B914</f>
        <v>0</v>
      </c>
      <c r="I914" s="429">
        <f t="shared" si="57"/>
        <v>0</v>
      </c>
      <c r="J914" s="80"/>
      <c r="K914" s="80"/>
      <c r="L914" s="80"/>
      <c r="M914" s="93">
        <v>500</v>
      </c>
    </row>
    <row r="915" spans="1:13" ht="12.75">
      <c r="A915" s="75"/>
      <c r="B915" s="7">
        <v>2000</v>
      </c>
      <c r="C915" s="75" t="s">
        <v>34</v>
      </c>
      <c r="D915" s="12" t="s">
        <v>13</v>
      </c>
      <c r="E915" s="75" t="s">
        <v>243</v>
      </c>
      <c r="F915" s="415" t="s">
        <v>547</v>
      </c>
      <c r="G915" s="34" t="s">
        <v>456</v>
      </c>
      <c r="H915" s="5" t="e">
        <f>#REF!-B915</f>
        <v>#REF!</v>
      </c>
      <c r="I915" s="429">
        <f t="shared" si="57"/>
        <v>4</v>
      </c>
      <c r="J915" s="80"/>
      <c r="K915" s="80" t="s">
        <v>220</v>
      </c>
      <c r="L915">
        <v>23</v>
      </c>
      <c r="M915" s="93">
        <v>500</v>
      </c>
    </row>
    <row r="916" spans="1:13" ht="12.75">
      <c r="A916" s="75"/>
      <c r="B916" s="7">
        <v>2000</v>
      </c>
      <c r="C916" s="75" t="s">
        <v>34</v>
      </c>
      <c r="D916" s="12" t="s">
        <v>13</v>
      </c>
      <c r="E916" s="75" t="s">
        <v>243</v>
      </c>
      <c r="F916" s="415" t="s">
        <v>547</v>
      </c>
      <c r="G916" s="30" t="s">
        <v>481</v>
      </c>
      <c r="H916" s="5" t="e">
        <f>H915-B916</f>
        <v>#REF!</v>
      </c>
      <c r="I916" s="429">
        <f t="shared" si="57"/>
        <v>4</v>
      </c>
      <c r="J916" s="80"/>
      <c r="K916" s="80" t="s">
        <v>220</v>
      </c>
      <c r="L916">
        <v>23</v>
      </c>
      <c r="M916" s="93">
        <v>500</v>
      </c>
    </row>
    <row r="917" spans="1:13" ht="12.75">
      <c r="A917" s="75"/>
      <c r="B917" s="7">
        <v>2000</v>
      </c>
      <c r="C917" s="75" t="s">
        <v>34</v>
      </c>
      <c r="D917" s="12" t="s">
        <v>13</v>
      </c>
      <c r="E917" s="75" t="s">
        <v>243</v>
      </c>
      <c r="F917" s="415" t="s">
        <v>547</v>
      </c>
      <c r="G917" s="30" t="s">
        <v>531</v>
      </c>
      <c r="H917" s="5" t="e">
        <f>H916-B917</f>
        <v>#REF!</v>
      </c>
      <c r="I917" s="429">
        <f t="shared" si="57"/>
        <v>4</v>
      </c>
      <c r="J917" s="80"/>
      <c r="K917" s="80" t="s">
        <v>220</v>
      </c>
      <c r="L917">
        <v>23</v>
      </c>
      <c r="M917" s="93">
        <v>500</v>
      </c>
    </row>
    <row r="918" spans="1:13" s="84" customFormat="1" ht="12.75">
      <c r="A918" s="95"/>
      <c r="B918" s="181">
        <f>SUM(B915:B917)</f>
        <v>6000</v>
      </c>
      <c r="C918" s="95" t="s">
        <v>34</v>
      </c>
      <c r="D918" s="95"/>
      <c r="E918" s="95"/>
      <c r="F918" s="96"/>
      <c r="G918" s="96"/>
      <c r="H918" s="82">
        <v>0</v>
      </c>
      <c r="I918" s="430">
        <f t="shared" si="57"/>
        <v>12</v>
      </c>
      <c r="J918" s="115"/>
      <c r="K918" s="115"/>
      <c r="L918" s="115"/>
      <c r="M918" s="116">
        <v>500</v>
      </c>
    </row>
    <row r="919" spans="2:13" ht="12.75">
      <c r="B919" s="7"/>
      <c r="H919" s="5">
        <f>H918-B919</f>
        <v>0</v>
      </c>
      <c r="I919" s="431">
        <f t="shared" si="57"/>
        <v>0</v>
      </c>
      <c r="M919" s="2">
        <v>500</v>
      </c>
    </row>
    <row r="920" spans="2:13" ht="12.75">
      <c r="B920" s="7"/>
      <c r="D920" s="12"/>
      <c r="H920" s="5">
        <f>H919-B920</f>
        <v>0</v>
      </c>
      <c r="I920" s="431">
        <f t="shared" si="57"/>
        <v>0</v>
      </c>
      <c r="M920" s="2">
        <v>500</v>
      </c>
    </row>
    <row r="921" spans="2:13" ht="12.75">
      <c r="B921" s="7">
        <v>2000</v>
      </c>
      <c r="C921" s="1" t="s">
        <v>257</v>
      </c>
      <c r="D921" s="12" t="s">
        <v>13</v>
      </c>
      <c r="E921" s="75" t="s">
        <v>258</v>
      </c>
      <c r="F921" s="415" t="s">
        <v>547</v>
      </c>
      <c r="G921" s="34" t="s">
        <v>456</v>
      </c>
      <c r="H921" s="5">
        <f>H920-B921</f>
        <v>-2000</v>
      </c>
      <c r="I921" s="431">
        <f t="shared" si="57"/>
        <v>4</v>
      </c>
      <c r="K921" s="80" t="s">
        <v>220</v>
      </c>
      <c r="L921">
        <v>23</v>
      </c>
      <c r="M921" s="2">
        <v>500</v>
      </c>
    </row>
    <row r="922" spans="2:13" ht="12.75">
      <c r="B922" s="7">
        <v>3000</v>
      </c>
      <c r="C922" s="1" t="s">
        <v>257</v>
      </c>
      <c r="D922" s="12" t="s">
        <v>13</v>
      </c>
      <c r="E922" s="75" t="s">
        <v>258</v>
      </c>
      <c r="F922" s="415" t="s">
        <v>547</v>
      </c>
      <c r="G922" s="30" t="s">
        <v>481</v>
      </c>
      <c r="H922" s="5">
        <f>H920-B922</f>
        <v>-3000</v>
      </c>
      <c r="I922" s="431">
        <f t="shared" si="57"/>
        <v>6</v>
      </c>
      <c r="K922" s="80" t="s">
        <v>220</v>
      </c>
      <c r="L922">
        <v>23</v>
      </c>
      <c r="M922" s="2">
        <v>500</v>
      </c>
    </row>
    <row r="923" spans="1:13" s="84" customFormat="1" ht="12.75">
      <c r="A923" s="11"/>
      <c r="B923" s="181">
        <f>SUM(B921:B922)</f>
        <v>5000</v>
      </c>
      <c r="C923" s="11"/>
      <c r="D923" s="11"/>
      <c r="E923" s="11" t="s">
        <v>258</v>
      </c>
      <c r="F923" s="18"/>
      <c r="G923" s="18"/>
      <c r="H923" s="82">
        <v>0</v>
      </c>
      <c r="I923" s="430">
        <f t="shared" si="57"/>
        <v>10</v>
      </c>
      <c r="M923" s="85">
        <v>500</v>
      </c>
    </row>
    <row r="924" spans="2:13" ht="12.75">
      <c r="B924" s="7"/>
      <c r="H924" s="5">
        <f aca="true" t="shared" si="58" ref="H924:H930">H923-B924</f>
        <v>0</v>
      </c>
      <c r="I924" s="431">
        <f t="shared" si="57"/>
        <v>0</v>
      </c>
      <c r="M924" s="2">
        <v>500</v>
      </c>
    </row>
    <row r="925" spans="2:13" ht="12.75">
      <c r="B925" s="7"/>
      <c r="H925" s="5">
        <f t="shared" si="58"/>
        <v>0</v>
      </c>
      <c r="I925" s="22">
        <f t="shared" si="57"/>
        <v>0</v>
      </c>
      <c r="M925" s="2">
        <v>500</v>
      </c>
    </row>
    <row r="926" spans="2:13" ht="12.75">
      <c r="B926" s="7"/>
      <c r="H926" s="5">
        <f t="shared" si="58"/>
        <v>0</v>
      </c>
      <c r="I926" s="22">
        <f t="shared" si="57"/>
        <v>0</v>
      </c>
      <c r="M926" s="2">
        <v>500</v>
      </c>
    </row>
    <row r="927" spans="2:13" ht="12.75">
      <c r="B927" s="7"/>
      <c r="H927" s="5">
        <f t="shared" si="58"/>
        <v>0</v>
      </c>
      <c r="I927" s="22">
        <f t="shared" si="57"/>
        <v>0</v>
      </c>
      <c r="M927" s="2">
        <v>500</v>
      </c>
    </row>
    <row r="928" spans="1:13" s="126" customFormat="1" ht="12.75">
      <c r="A928" s="86"/>
      <c r="B928" s="180">
        <f>+B931+B936+B940+B945+B949</f>
        <v>14000</v>
      </c>
      <c r="C928" s="86" t="s">
        <v>100</v>
      </c>
      <c r="D928" s="86" t="s">
        <v>101</v>
      </c>
      <c r="E928" s="86" t="s">
        <v>89</v>
      </c>
      <c r="F928" s="88" t="s">
        <v>102</v>
      </c>
      <c r="G928" s="88" t="s">
        <v>103</v>
      </c>
      <c r="H928" s="87">
        <f t="shared" si="58"/>
        <v>-14000</v>
      </c>
      <c r="I928" s="89">
        <f t="shared" si="57"/>
        <v>28</v>
      </c>
      <c r="J928" s="90"/>
      <c r="K928" s="90"/>
      <c r="L928" s="90"/>
      <c r="M928" s="91">
        <v>500</v>
      </c>
    </row>
    <row r="929" spans="2:13" ht="12.75">
      <c r="B929" s="7"/>
      <c r="H929" s="5">
        <f t="shared" si="58"/>
        <v>-14000</v>
      </c>
      <c r="I929" s="22">
        <f t="shared" si="57"/>
        <v>0</v>
      </c>
      <c r="M929" s="2">
        <v>500</v>
      </c>
    </row>
    <row r="930" spans="2:13" ht="12.75">
      <c r="B930" s="7">
        <v>2000</v>
      </c>
      <c r="C930" s="1" t="s">
        <v>548</v>
      </c>
      <c r="D930" s="12" t="s">
        <v>13</v>
      </c>
      <c r="E930" s="1" t="s">
        <v>243</v>
      </c>
      <c r="F930" s="415" t="s">
        <v>549</v>
      </c>
      <c r="G930" s="34" t="s">
        <v>531</v>
      </c>
      <c r="H930" s="5">
        <f t="shared" si="58"/>
        <v>-16000</v>
      </c>
      <c r="I930" s="429">
        <f t="shared" si="57"/>
        <v>4</v>
      </c>
      <c r="K930" t="s">
        <v>220</v>
      </c>
      <c r="L930">
        <v>24</v>
      </c>
      <c r="M930" s="2">
        <v>500</v>
      </c>
    </row>
    <row r="931" spans="1:13" s="84" customFormat="1" ht="12.75">
      <c r="A931" s="11"/>
      <c r="B931" s="181">
        <f>SUM(B930:B930)</f>
        <v>2000</v>
      </c>
      <c r="C931" s="11" t="s">
        <v>135</v>
      </c>
      <c r="D931" s="11"/>
      <c r="E931" s="11"/>
      <c r="F931" s="18"/>
      <c r="G931" s="18"/>
      <c r="H931" s="82">
        <v>0</v>
      </c>
      <c r="I931" s="430">
        <f t="shared" si="57"/>
        <v>4</v>
      </c>
      <c r="M931" s="85">
        <v>500</v>
      </c>
    </row>
    <row r="932" spans="2:13" ht="12.75">
      <c r="B932" s="7"/>
      <c r="D932" s="12"/>
      <c r="H932" s="5">
        <f>H931-B932</f>
        <v>0</v>
      </c>
      <c r="I932" s="429">
        <f t="shared" si="57"/>
        <v>0</v>
      </c>
      <c r="M932" s="2">
        <v>500</v>
      </c>
    </row>
    <row r="933" spans="2:13" ht="12.75">
      <c r="B933" s="7"/>
      <c r="D933" s="12"/>
      <c r="H933" s="5">
        <f>H932-B933</f>
        <v>0</v>
      </c>
      <c r="I933" s="429">
        <f aca="true" t="shared" si="59" ref="I933:I955">+B933/M933</f>
        <v>0</v>
      </c>
      <c r="M933" s="2">
        <v>500</v>
      </c>
    </row>
    <row r="934" spans="1:13" ht="12.75">
      <c r="A934" s="75"/>
      <c r="B934" s="7">
        <v>1500</v>
      </c>
      <c r="C934" s="75" t="s">
        <v>229</v>
      </c>
      <c r="D934" s="12" t="s">
        <v>13</v>
      </c>
      <c r="E934" s="75" t="s">
        <v>49</v>
      </c>
      <c r="F934" s="415" t="s">
        <v>549</v>
      </c>
      <c r="G934" s="34" t="s">
        <v>531</v>
      </c>
      <c r="H934" s="5">
        <f>H933-B934</f>
        <v>-1500</v>
      </c>
      <c r="I934" s="429">
        <f t="shared" si="59"/>
        <v>3</v>
      </c>
      <c r="J934" s="80"/>
      <c r="K934" s="80" t="s">
        <v>220</v>
      </c>
      <c r="L934" s="80">
        <v>24</v>
      </c>
      <c r="M934" s="93">
        <v>500</v>
      </c>
    </row>
    <row r="935" spans="1:13" s="38" customFormat="1" ht="12.75">
      <c r="A935" s="32"/>
      <c r="B935" s="171">
        <v>1500</v>
      </c>
      <c r="C935" s="32" t="s">
        <v>229</v>
      </c>
      <c r="D935" s="12" t="s">
        <v>13</v>
      </c>
      <c r="E935" s="32" t="s">
        <v>49</v>
      </c>
      <c r="F935" s="415" t="s">
        <v>549</v>
      </c>
      <c r="G935" s="30" t="s">
        <v>550</v>
      </c>
      <c r="H935" s="5">
        <f>H933-B935</f>
        <v>-1500</v>
      </c>
      <c r="I935" s="429">
        <f t="shared" si="59"/>
        <v>3</v>
      </c>
      <c r="J935" s="92"/>
      <c r="K935" s="92" t="s">
        <v>220</v>
      </c>
      <c r="L935" s="92">
        <v>24</v>
      </c>
      <c r="M935" s="93">
        <v>500</v>
      </c>
    </row>
    <row r="936" spans="1:13" s="84" customFormat="1" ht="12.75">
      <c r="A936" s="95"/>
      <c r="B936" s="181">
        <f>SUM(B934:B935)</f>
        <v>3000</v>
      </c>
      <c r="C936" s="95"/>
      <c r="D936" s="95"/>
      <c r="E936" s="95" t="s">
        <v>49</v>
      </c>
      <c r="F936" s="96"/>
      <c r="G936" s="96"/>
      <c r="H936" s="82">
        <v>0</v>
      </c>
      <c r="I936" s="430">
        <f t="shared" si="59"/>
        <v>6</v>
      </c>
      <c r="J936" s="115"/>
      <c r="K936" s="115"/>
      <c r="L936" s="115"/>
      <c r="M936" s="116">
        <v>500</v>
      </c>
    </row>
    <row r="937" spans="1:13" ht="12.75">
      <c r="A937" s="75"/>
      <c r="B937" s="7"/>
      <c r="C937" s="75"/>
      <c r="D937" s="32"/>
      <c r="E937" s="75"/>
      <c r="F937" s="98"/>
      <c r="G937" s="98"/>
      <c r="H937" s="5">
        <f>H936-B937</f>
        <v>0</v>
      </c>
      <c r="I937" s="429">
        <f t="shared" si="59"/>
        <v>0</v>
      </c>
      <c r="J937" s="80"/>
      <c r="K937" s="80"/>
      <c r="L937" s="80"/>
      <c r="M937" s="93">
        <v>500</v>
      </c>
    </row>
    <row r="938" spans="1:13" ht="12.75">
      <c r="A938" s="32"/>
      <c r="B938" s="7"/>
      <c r="C938" s="75"/>
      <c r="D938" s="32"/>
      <c r="E938" s="75"/>
      <c r="F938" s="98"/>
      <c r="G938" s="98"/>
      <c r="H938" s="5">
        <f>H937-B938</f>
        <v>0</v>
      </c>
      <c r="I938" s="429">
        <f t="shared" si="59"/>
        <v>0</v>
      </c>
      <c r="J938" s="80"/>
      <c r="K938" s="80"/>
      <c r="L938" s="80"/>
      <c r="M938" s="93">
        <v>500</v>
      </c>
    </row>
    <row r="939" spans="1:13" ht="12.75">
      <c r="A939" s="75"/>
      <c r="B939" s="7">
        <v>4000</v>
      </c>
      <c r="C939" s="32" t="s">
        <v>33</v>
      </c>
      <c r="D939" s="12" t="s">
        <v>13</v>
      </c>
      <c r="E939" s="75" t="s">
        <v>243</v>
      </c>
      <c r="F939" s="415" t="s">
        <v>551</v>
      </c>
      <c r="G939" s="34" t="s">
        <v>531</v>
      </c>
      <c r="H939" s="5">
        <f>H937-B939</f>
        <v>-4000</v>
      </c>
      <c r="I939" s="429">
        <f t="shared" si="59"/>
        <v>8</v>
      </c>
      <c r="J939" s="80"/>
      <c r="K939" s="80" t="s">
        <v>220</v>
      </c>
      <c r="L939" s="80">
        <v>24</v>
      </c>
      <c r="M939" s="93">
        <v>500</v>
      </c>
    </row>
    <row r="940" spans="1:13" s="84" customFormat="1" ht="12.75">
      <c r="A940" s="95"/>
      <c r="B940" s="181">
        <f>SUM(B939:B939)</f>
        <v>4000</v>
      </c>
      <c r="C940" s="95" t="s">
        <v>33</v>
      </c>
      <c r="D940" s="95"/>
      <c r="E940" s="95"/>
      <c r="F940" s="96"/>
      <c r="G940" s="96"/>
      <c r="H940" s="82">
        <v>0</v>
      </c>
      <c r="I940" s="430">
        <f t="shared" si="59"/>
        <v>8</v>
      </c>
      <c r="J940" s="115"/>
      <c r="K940" s="115"/>
      <c r="L940" s="115"/>
      <c r="M940" s="116">
        <v>500</v>
      </c>
    </row>
    <row r="941" spans="1:13" ht="12.75">
      <c r="A941" s="75"/>
      <c r="B941" s="7"/>
      <c r="C941" s="75"/>
      <c r="D941" s="32"/>
      <c r="E941" s="75"/>
      <c r="F941" s="98"/>
      <c r="G941" s="98"/>
      <c r="H941" s="5">
        <f>H940-B941</f>
        <v>0</v>
      </c>
      <c r="I941" s="429">
        <f t="shared" si="59"/>
        <v>0</v>
      </c>
      <c r="J941" s="80"/>
      <c r="K941" s="80"/>
      <c r="L941" s="80"/>
      <c r="M941" s="93">
        <v>500</v>
      </c>
    </row>
    <row r="942" spans="1:13" ht="12.75">
      <c r="A942" s="75"/>
      <c r="B942" s="7"/>
      <c r="C942" s="75"/>
      <c r="D942" s="32"/>
      <c r="E942" s="75"/>
      <c r="F942" s="98"/>
      <c r="G942" s="98"/>
      <c r="H942" s="5">
        <f>H941-B942</f>
        <v>0</v>
      </c>
      <c r="I942" s="429">
        <f t="shared" si="59"/>
        <v>0</v>
      </c>
      <c r="J942" s="80"/>
      <c r="K942" s="80"/>
      <c r="L942" s="80"/>
      <c r="M942" s="93">
        <v>500</v>
      </c>
    </row>
    <row r="943" spans="1:13" ht="12.75">
      <c r="A943" s="75"/>
      <c r="B943" s="7">
        <v>2000</v>
      </c>
      <c r="C943" s="75" t="s">
        <v>34</v>
      </c>
      <c r="D943" s="12" t="s">
        <v>13</v>
      </c>
      <c r="E943" s="75" t="s">
        <v>243</v>
      </c>
      <c r="F943" s="415" t="s">
        <v>549</v>
      </c>
      <c r="G943" s="34" t="s">
        <v>531</v>
      </c>
      <c r="H943" s="5">
        <f>H942-B943</f>
        <v>-2000</v>
      </c>
      <c r="I943" s="429">
        <f t="shared" si="59"/>
        <v>4</v>
      </c>
      <c r="J943" s="80"/>
      <c r="K943" s="80" t="s">
        <v>220</v>
      </c>
      <c r="L943" s="80">
        <v>24</v>
      </c>
      <c r="M943" s="93">
        <v>500</v>
      </c>
    </row>
    <row r="944" spans="1:13" ht="12.75">
      <c r="A944" s="75"/>
      <c r="B944" s="7">
        <v>2000</v>
      </c>
      <c r="C944" s="75" t="s">
        <v>34</v>
      </c>
      <c r="D944" s="12" t="s">
        <v>13</v>
      </c>
      <c r="E944" s="75" t="s">
        <v>243</v>
      </c>
      <c r="F944" s="415" t="s">
        <v>549</v>
      </c>
      <c r="G944" s="30" t="s">
        <v>550</v>
      </c>
      <c r="H944" s="5">
        <f>H943-B944</f>
        <v>-4000</v>
      </c>
      <c r="I944" s="429">
        <f t="shared" si="59"/>
        <v>4</v>
      </c>
      <c r="J944" s="80"/>
      <c r="K944" s="80" t="s">
        <v>220</v>
      </c>
      <c r="L944" s="80">
        <v>24</v>
      </c>
      <c r="M944" s="93">
        <v>500</v>
      </c>
    </row>
    <row r="945" spans="1:13" s="84" customFormat="1" ht="12.75">
      <c r="A945" s="95"/>
      <c r="B945" s="181">
        <f>SUM(B943:B944)</f>
        <v>4000</v>
      </c>
      <c r="C945" s="95" t="s">
        <v>34</v>
      </c>
      <c r="D945" s="95"/>
      <c r="E945" s="95"/>
      <c r="F945" s="96"/>
      <c r="G945" s="96"/>
      <c r="H945" s="82">
        <v>0</v>
      </c>
      <c r="I945" s="430">
        <f t="shared" si="59"/>
        <v>8</v>
      </c>
      <c r="J945" s="115"/>
      <c r="K945" s="115"/>
      <c r="L945" s="115"/>
      <c r="M945" s="116">
        <v>500</v>
      </c>
    </row>
    <row r="946" spans="2:13" ht="12.75">
      <c r="B946" s="7"/>
      <c r="H946" s="5">
        <f>H945-B946</f>
        <v>0</v>
      </c>
      <c r="I946" s="431">
        <f t="shared" si="59"/>
        <v>0</v>
      </c>
      <c r="M946" s="2">
        <v>500</v>
      </c>
    </row>
    <row r="947" spans="2:13" ht="12.75">
      <c r="B947" s="7"/>
      <c r="D947" s="12"/>
      <c r="H947" s="5">
        <f>H946-B947</f>
        <v>0</v>
      </c>
      <c r="I947" s="431">
        <f t="shared" si="59"/>
        <v>0</v>
      </c>
      <c r="M947" s="2">
        <v>500</v>
      </c>
    </row>
    <row r="948" spans="2:13" ht="12.75">
      <c r="B948" s="7">
        <v>1000</v>
      </c>
      <c r="C948" s="12" t="s">
        <v>257</v>
      </c>
      <c r="D948" s="12" t="s">
        <v>13</v>
      </c>
      <c r="E948" s="75" t="s">
        <v>258</v>
      </c>
      <c r="F948" s="415" t="s">
        <v>549</v>
      </c>
      <c r="G948" s="34" t="s">
        <v>550</v>
      </c>
      <c r="H948" s="5">
        <f>H947-B948</f>
        <v>-1000</v>
      </c>
      <c r="I948" s="431">
        <f t="shared" si="59"/>
        <v>2</v>
      </c>
      <c r="K948" s="80" t="s">
        <v>220</v>
      </c>
      <c r="L948" s="80">
        <v>24</v>
      </c>
      <c r="M948" s="2">
        <v>500</v>
      </c>
    </row>
    <row r="949" spans="1:13" s="84" customFormat="1" ht="12.75">
      <c r="A949" s="11"/>
      <c r="B949" s="181">
        <f>SUM(B948:B948)</f>
        <v>1000</v>
      </c>
      <c r="C949" s="11"/>
      <c r="D949" s="11"/>
      <c r="E949" s="11" t="s">
        <v>258</v>
      </c>
      <c r="F949" s="18"/>
      <c r="G949" s="18"/>
      <c r="H949" s="82">
        <v>0</v>
      </c>
      <c r="I949" s="430">
        <f t="shared" si="59"/>
        <v>2</v>
      </c>
      <c r="M949" s="85">
        <v>500</v>
      </c>
    </row>
    <row r="950" spans="2:13" ht="12.75">
      <c r="B950" s="7"/>
      <c r="H950" s="5">
        <f aca="true" t="shared" si="60" ref="H950:H955">H949-B950</f>
        <v>0</v>
      </c>
      <c r="I950" s="431">
        <f t="shared" si="59"/>
        <v>0</v>
      </c>
      <c r="M950" s="2">
        <v>500</v>
      </c>
    </row>
    <row r="951" spans="2:13" ht="12.75">
      <c r="B951" s="7"/>
      <c r="H951" s="5">
        <f t="shared" si="60"/>
        <v>0</v>
      </c>
      <c r="I951" s="22">
        <f t="shared" si="59"/>
        <v>0</v>
      </c>
      <c r="M951" s="2">
        <v>500</v>
      </c>
    </row>
    <row r="952" spans="2:13" ht="12.75">
      <c r="B952" s="7"/>
      <c r="H952" s="5">
        <f t="shared" si="60"/>
        <v>0</v>
      </c>
      <c r="I952" s="22">
        <f t="shared" si="59"/>
        <v>0</v>
      </c>
      <c r="M952" s="2">
        <v>500</v>
      </c>
    </row>
    <row r="953" spans="2:13" ht="12.75">
      <c r="B953" s="7"/>
      <c r="H953" s="5">
        <f t="shared" si="60"/>
        <v>0</v>
      </c>
      <c r="I953" s="22">
        <f t="shared" si="59"/>
        <v>0</v>
      </c>
      <c r="M953" s="2">
        <v>500</v>
      </c>
    </row>
    <row r="954" spans="1:13" s="113" customFormat="1" ht="12.75">
      <c r="A954" s="108"/>
      <c r="B954" s="170">
        <f>+B973+B989</f>
        <v>92200</v>
      </c>
      <c r="C954" s="108" t="s">
        <v>104</v>
      </c>
      <c r="D954" s="108" t="s">
        <v>105</v>
      </c>
      <c r="E954" s="108" t="s">
        <v>26</v>
      </c>
      <c r="F954" s="111" t="s">
        <v>27</v>
      </c>
      <c r="G954" s="111" t="s">
        <v>21</v>
      </c>
      <c r="H954" s="109">
        <f t="shared" si="60"/>
        <v>-92200</v>
      </c>
      <c r="I954" s="112">
        <f t="shared" si="59"/>
        <v>184.4</v>
      </c>
      <c r="M954" s="114">
        <v>500</v>
      </c>
    </row>
    <row r="955" spans="2:13" ht="12.75">
      <c r="B955" s="7"/>
      <c r="H955" s="5">
        <f t="shared" si="60"/>
        <v>-92200</v>
      </c>
      <c r="I955" s="22">
        <f t="shared" si="59"/>
        <v>0</v>
      </c>
      <c r="M955" s="2">
        <v>500</v>
      </c>
    </row>
    <row r="956" spans="2:13" ht="12.75">
      <c r="B956" s="7">
        <v>2500</v>
      </c>
      <c r="C956" s="1" t="s">
        <v>29</v>
      </c>
      <c r="D956" s="12" t="s">
        <v>13</v>
      </c>
      <c r="E956" s="1" t="s">
        <v>293</v>
      </c>
      <c r="F956" s="65" t="s">
        <v>552</v>
      </c>
      <c r="G956" s="27" t="s">
        <v>222</v>
      </c>
      <c r="H956" s="5">
        <v>-30000</v>
      </c>
      <c r="I956" s="22">
        <v>5</v>
      </c>
      <c r="K956" t="s">
        <v>29</v>
      </c>
      <c r="L956">
        <v>25</v>
      </c>
      <c r="M956" s="2">
        <v>500</v>
      </c>
    </row>
    <row r="957" spans="2:13" ht="12.75">
      <c r="B957" s="7">
        <v>2000</v>
      </c>
      <c r="C957" s="1" t="s">
        <v>29</v>
      </c>
      <c r="D957" s="12" t="s">
        <v>13</v>
      </c>
      <c r="E957" s="1" t="s">
        <v>293</v>
      </c>
      <c r="F957" s="27" t="s">
        <v>553</v>
      </c>
      <c r="G957" s="27" t="s">
        <v>222</v>
      </c>
      <c r="H957" s="5">
        <v>-32000</v>
      </c>
      <c r="I957" s="22">
        <v>4</v>
      </c>
      <c r="K957" t="s">
        <v>29</v>
      </c>
      <c r="L957">
        <v>25</v>
      </c>
      <c r="M957" s="2">
        <v>500</v>
      </c>
    </row>
    <row r="958" spans="2:13" ht="12.75">
      <c r="B958" s="7">
        <v>5000</v>
      </c>
      <c r="C958" s="1" t="s">
        <v>29</v>
      </c>
      <c r="D958" s="12" t="s">
        <v>13</v>
      </c>
      <c r="E958" s="1" t="s">
        <v>293</v>
      </c>
      <c r="F958" s="65" t="s">
        <v>554</v>
      </c>
      <c r="G958" s="27" t="s">
        <v>225</v>
      </c>
      <c r="H958" s="5">
        <v>-79500</v>
      </c>
      <c r="I958" s="22">
        <v>10</v>
      </c>
      <c r="K958" t="s">
        <v>29</v>
      </c>
      <c r="L958">
        <v>25</v>
      </c>
      <c r="M958" s="2">
        <v>500</v>
      </c>
    </row>
    <row r="959" spans="2:13" ht="12.75">
      <c r="B959" s="424">
        <v>5000</v>
      </c>
      <c r="C959" s="1" t="s">
        <v>29</v>
      </c>
      <c r="D959" s="12" t="s">
        <v>13</v>
      </c>
      <c r="E959" s="1" t="s">
        <v>293</v>
      </c>
      <c r="F959" s="65" t="s">
        <v>555</v>
      </c>
      <c r="G959" s="27" t="s">
        <v>238</v>
      </c>
      <c r="H959" s="5">
        <v>-153500</v>
      </c>
      <c r="I959" s="22">
        <v>10</v>
      </c>
      <c r="K959" t="s">
        <v>29</v>
      </c>
      <c r="L959">
        <v>25</v>
      </c>
      <c r="M959" s="2">
        <v>500</v>
      </c>
    </row>
    <row r="960" spans="2:13" ht="12.75">
      <c r="B960" s="7">
        <v>5000</v>
      </c>
      <c r="C960" s="1" t="s">
        <v>29</v>
      </c>
      <c r="D960" s="12" t="s">
        <v>13</v>
      </c>
      <c r="E960" s="1" t="s">
        <v>293</v>
      </c>
      <c r="F960" s="65" t="s">
        <v>556</v>
      </c>
      <c r="G960" s="27" t="s">
        <v>240</v>
      </c>
      <c r="H960" s="5">
        <v>-219000</v>
      </c>
      <c r="I960" s="22">
        <v>10</v>
      </c>
      <c r="K960" t="s">
        <v>29</v>
      </c>
      <c r="L960">
        <v>25</v>
      </c>
      <c r="M960" s="2">
        <v>500</v>
      </c>
    </row>
    <row r="961" spans="2:13" ht="12.75">
      <c r="B961" s="7">
        <v>5000</v>
      </c>
      <c r="C961" s="1" t="s">
        <v>29</v>
      </c>
      <c r="D961" s="12" t="s">
        <v>13</v>
      </c>
      <c r="E961" s="1" t="s">
        <v>293</v>
      </c>
      <c r="F961" s="65" t="s">
        <v>557</v>
      </c>
      <c r="G961" s="27" t="s">
        <v>228</v>
      </c>
      <c r="H961" s="5">
        <v>-234000</v>
      </c>
      <c r="I961" s="22">
        <v>10</v>
      </c>
      <c r="K961" t="s">
        <v>29</v>
      </c>
      <c r="L961">
        <v>25</v>
      </c>
      <c r="M961" s="2">
        <v>500</v>
      </c>
    </row>
    <row r="962" spans="2:13" ht="12.75">
      <c r="B962" s="7">
        <v>5000</v>
      </c>
      <c r="C962" s="1" t="s">
        <v>29</v>
      </c>
      <c r="D962" s="1" t="s">
        <v>13</v>
      </c>
      <c r="E962" s="1" t="s">
        <v>293</v>
      </c>
      <c r="F962" s="65" t="s">
        <v>558</v>
      </c>
      <c r="G962" s="27" t="s">
        <v>308</v>
      </c>
      <c r="H962" s="5">
        <v>-416000</v>
      </c>
      <c r="I962" s="22">
        <v>10</v>
      </c>
      <c r="K962" t="s">
        <v>29</v>
      </c>
      <c r="L962">
        <v>25</v>
      </c>
      <c r="M962" s="2">
        <v>500</v>
      </c>
    </row>
    <row r="963" spans="2:13" ht="12.75">
      <c r="B963" s="7">
        <v>2500</v>
      </c>
      <c r="C963" s="1" t="s">
        <v>29</v>
      </c>
      <c r="D963" s="1" t="s">
        <v>13</v>
      </c>
      <c r="E963" s="1" t="s">
        <v>293</v>
      </c>
      <c r="F963" s="65" t="s">
        <v>559</v>
      </c>
      <c r="G963" s="27" t="s">
        <v>308</v>
      </c>
      <c r="H963" s="5">
        <v>-431500</v>
      </c>
      <c r="I963" s="22">
        <v>5</v>
      </c>
      <c r="K963" t="s">
        <v>29</v>
      </c>
      <c r="L963">
        <v>25</v>
      </c>
      <c r="M963" s="2">
        <v>500</v>
      </c>
    </row>
    <row r="964" spans="2:13" ht="12.75">
      <c r="B964" s="7">
        <v>5000</v>
      </c>
      <c r="C964" s="1" t="s">
        <v>29</v>
      </c>
      <c r="D964" s="1" t="s">
        <v>13</v>
      </c>
      <c r="E964" s="1" t="s">
        <v>293</v>
      </c>
      <c r="F964" s="65" t="s">
        <v>560</v>
      </c>
      <c r="G964" s="27" t="s">
        <v>310</v>
      </c>
      <c r="H964" s="5">
        <v>-459000</v>
      </c>
      <c r="I964" s="22">
        <v>10</v>
      </c>
      <c r="K964" t="s">
        <v>29</v>
      </c>
      <c r="L964">
        <v>25</v>
      </c>
      <c r="M964" s="2">
        <v>500</v>
      </c>
    </row>
    <row r="965" spans="2:13" ht="12.75">
      <c r="B965" s="7">
        <v>5000</v>
      </c>
      <c r="C965" s="1" t="s">
        <v>29</v>
      </c>
      <c r="D965" s="1" t="s">
        <v>13</v>
      </c>
      <c r="E965" s="1" t="s">
        <v>293</v>
      </c>
      <c r="F965" s="65" t="s">
        <v>561</v>
      </c>
      <c r="G965" s="27" t="s">
        <v>318</v>
      </c>
      <c r="H965" s="5">
        <v>-514000</v>
      </c>
      <c r="I965" s="22">
        <v>10</v>
      </c>
      <c r="K965" t="s">
        <v>29</v>
      </c>
      <c r="L965">
        <v>25</v>
      </c>
      <c r="M965" s="2">
        <v>500</v>
      </c>
    </row>
    <row r="966" spans="2:13" ht="12.75">
      <c r="B966" s="7">
        <v>5000</v>
      </c>
      <c r="C966" s="1" t="s">
        <v>29</v>
      </c>
      <c r="D966" s="1" t="s">
        <v>13</v>
      </c>
      <c r="E966" s="1" t="s">
        <v>293</v>
      </c>
      <c r="F966" s="65" t="s">
        <v>562</v>
      </c>
      <c r="G966" s="27" t="s">
        <v>61</v>
      </c>
      <c r="H966" s="5">
        <v>-572000</v>
      </c>
      <c r="I966" s="22">
        <v>10</v>
      </c>
      <c r="K966" t="s">
        <v>29</v>
      </c>
      <c r="L966">
        <v>25</v>
      </c>
      <c r="M966" s="2">
        <v>500</v>
      </c>
    </row>
    <row r="967" spans="2:13" ht="12.75">
      <c r="B967" s="7">
        <v>5000</v>
      </c>
      <c r="C967" s="1" t="s">
        <v>29</v>
      </c>
      <c r="D967" s="1" t="s">
        <v>13</v>
      </c>
      <c r="E967" s="1" t="s">
        <v>293</v>
      </c>
      <c r="F967" s="65" t="s">
        <v>563</v>
      </c>
      <c r="G967" s="27" t="s">
        <v>375</v>
      </c>
      <c r="H967" s="5">
        <v>-636000</v>
      </c>
      <c r="I967" s="22">
        <v>10</v>
      </c>
      <c r="K967" t="s">
        <v>29</v>
      </c>
      <c r="L967">
        <v>25</v>
      </c>
      <c r="M967" s="2">
        <v>500</v>
      </c>
    </row>
    <row r="968" spans="2:13" ht="12.75">
      <c r="B968" s="7">
        <v>10000</v>
      </c>
      <c r="C968" s="1" t="s">
        <v>29</v>
      </c>
      <c r="D968" s="1" t="s">
        <v>13</v>
      </c>
      <c r="E968" s="1" t="s">
        <v>293</v>
      </c>
      <c r="F968" s="65" t="s">
        <v>564</v>
      </c>
      <c r="G968" s="27" t="s">
        <v>375</v>
      </c>
      <c r="H968" s="5">
        <v>-691000</v>
      </c>
      <c r="I968" s="22">
        <v>20</v>
      </c>
      <c r="K968" t="s">
        <v>29</v>
      </c>
      <c r="L968">
        <v>25</v>
      </c>
      <c r="M968" s="2">
        <v>500</v>
      </c>
    </row>
    <row r="969" spans="2:13" ht="12.75">
      <c r="B969" s="7">
        <v>2500</v>
      </c>
      <c r="C969" s="1" t="s">
        <v>29</v>
      </c>
      <c r="D969" s="1" t="s">
        <v>13</v>
      </c>
      <c r="E969" s="1" t="s">
        <v>293</v>
      </c>
      <c r="F969" s="65" t="s">
        <v>565</v>
      </c>
      <c r="G969" s="27" t="s">
        <v>388</v>
      </c>
      <c r="H969" s="5">
        <v>-789000</v>
      </c>
      <c r="I969" s="22">
        <v>5</v>
      </c>
      <c r="K969" t="s">
        <v>29</v>
      </c>
      <c r="L969">
        <v>25</v>
      </c>
      <c r="M969" s="2">
        <v>500</v>
      </c>
    </row>
    <row r="970" spans="2:13" ht="12.75">
      <c r="B970" s="428">
        <v>2500</v>
      </c>
      <c r="C970" s="1" t="s">
        <v>29</v>
      </c>
      <c r="D970" s="1" t="s">
        <v>13</v>
      </c>
      <c r="E970" s="1" t="s">
        <v>293</v>
      </c>
      <c r="F970" s="65" t="s">
        <v>566</v>
      </c>
      <c r="G970" s="27" t="s">
        <v>400</v>
      </c>
      <c r="H970" s="5">
        <v>-811500</v>
      </c>
      <c r="I970" s="22">
        <v>5</v>
      </c>
      <c r="K970" t="s">
        <v>29</v>
      </c>
      <c r="L970">
        <v>25</v>
      </c>
      <c r="M970" s="2">
        <v>500</v>
      </c>
    </row>
    <row r="971" spans="2:13" ht="12.75">
      <c r="B971" s="7">
        <v>2500</v>
      </c>
      <c r="C971" s="1" t="s">
        <v>29</v>
      </c>
      <c r="D971" s="1" t="s">
        <v>13</v>
      </c>
      <c r="E971" s="1" t="s">
        <v>293</v>
      </c>
      <c r="F971" s="65" t="s">
        <v>567</v>
      </c>
      <c r="G971" s="27" t="s">
        <v>414</v>
      </c>
      <c r="H971" s="5">
        <v>-891500</v>
      </c>
      <c r="I971" s="22">
        <v>5</v>
      </c>
      <c r="K971" t="s">
        <v>29</v>
      </c>
      <c r="L971">
        <v>25</v>
      </c>
      <c r="M971" s="2">
        <v>500</v>
      </c>
    </row>
    <row r="972" spans="2:13" ht="12.75">
      <c r="B972" s="7">
        <v>5000</v>
      </c>
      <c r="C972" s="1" t="s">
        <v>29</v>
      </c>
      <c r="D972" s="1" t="s">
        <v>13</v>
      </c>
      <c r="E972" s="1" t="s">
        <v>293</v>
      </c>
      <c r="F972" s="65" t="s">
        <v>568</v>
      </c>
      <c r="G972" s="27" t="s">
        <v>416</v>
      </c>
      <c r="H972" s="5">
        <v>-939500</v>
      </c>
      <c r="I972" s="22">
        <v>10</v>
      </c>
      <c r="K972" t="s">
        <v>29</v>
      </c>
      <c r="L972">
        <v>25</v>
      </c>
      <c r="M972" s="2">
        <v>500</v>
      </c>
    </row>
    <row r="973" spans="1:13" s="84" customFormat="1" ht="12.75">
      <c r="A973" s="11"/>
      <c r="B973" s="181">
        <f>SUM(B956:B972)</f>
        <v>74500</v>
      </c>
      <c r="C973" s="11" t="s">
        <v>29</v>
      </c>
      <c r="D973" s="11"/>
      <c r="E973" s="11"/>
      <c r="F973" s="18"/>
      <c r="G973" s="18"/>
      <c r="H973" s="82">
        <f>H972-B973</f>
        <v>-1014000</v>
      </c>
      <c r="I973" s="83">
        <f aca="true" t="shared" si="61" ref="I973:I995">+B973/M973</f>
        <v>149</v>
      </c>
      <c r="M973" s="85">
        <v>500</v>
      </c>
    </row>
    <row r="974" spans="2:13" ht="12.75">
      <c r="B974" s="7"/>
      <c r="H974" s="5">
        <f>H973-B974</f>
        <v>-1014000</v>
      </c>
      <c r="I974" s="22">
        <f t="shared" si="61"/>
        <v>0</v>
      </c>
      <c r="M974" s="2">
        <v>500</v>
      </c>
    </row>
    <row r="975" spans="2:13" ht="12.75">
      <c r="B975" s="7"/>
      <c r="H975" s="5">
        <f>H974-B975</f>
        <v>-1014000</v>
      </c>
      <c r="I975" s="22">
        <f t="shared" si="61"/>
        <v>0</v>
      </c>
      <c r="M975" s="2">
        <v>500</v>
      </c>
    </row>
    <row r="976" spans="2:13" ht="12.75">
      <c r="B976" s="443">
        <v>1000</v>
      </c>
      <c r="C976" s="75" t="s">
        <v>229</v>
      </c>
      <c r="D976" s="75" t="s">
        <v>13</v>
      </c>
      <c r="E976" s="75" t="s">
        <v>49</v>
      </c>
      <c r="F976" s="98" t="s">
        <v>569</v>
      </c>
      <c r="G976" s="98" t="s">
        <v>231</v>
      </c>
      <c r="H976" s="5">
        <f>H975-B976</f>
        <v>-1015000</v>
      </c>
      <c r="I976" s="22">
        <f t="shared" si="61"/>
        <v>2</v>
      </c>
      <c r="K976" s="80" t="s">
        <v>293</v>
      </c>
      <c r="L976">
        <v>25</v>
      </c>
      <c r="M976" s="2">
        <v>500</v>
      </c>
    </row>
    <row r="977" spans="2:13" ht="12.75">
      <c r="B977" s="432">
        <v>1700</v>
      </c>
      <c r="C977" s="75" t="s">
        <v>229</v>
      </c>
      <c r="D977" s="75" t="s">
        <v>13</v>
      </c>
      <c r="E977" s="75" t="s">
        <v>49</v>
      </c>
      <c r="F977" s="98" t="s">
        <v>569</v>
      </c>
      <c r="G977" s="98" t="s">
        <v>225</v>
      </c>
      <c r="H977" s="5">
        <f>H1088-B977</f>
        <v>-1021700</v>
      </c>
      <c r="I977" s="22">
        <f t="shared" si="61"/>
        <v>3.4</v>
      </c>
      <c r="K977" s="80" t="s">
        <v>293</v>
      </c>
      <c r="L977">
        <v>25</v>
      </c>
      <c r="M977" s="2">
        <v>500</v>
      </c>
    </row>
    <row r="978" spans="2:13" ht="12.75">
      <c r="B978" s="432">
        <v>1300</v>
      </c>
      <c r="C978" s="75" t="s">
        <v>229</v>
      </c>
      <c r="D978" s="75" t="s">
        <v>13</v>
      </c>
      <c r="E978" s="75" t="s">
        <v>49</v>
      </c>
      <c r="F978" s="98" t="s">
        <v>569</v>
      </c>
      <c r="G978" s="98" t="s">
        <v>238</v>
      </c>
      <c r="H978" s="5">
        <f aca="true" t="shared" si="62" ref="H978:H988">H977-B978</f>
        <v>-1023000</v>
      </c>
      <c r="I978" s="22">
        <f t="shared" si="61"/>
        <v>2.6</v>
      </c>
      <c r="K978" s="80" t="s">
        <v>293</v>
      </c>
      <c r="L978">
        <v>25</v>
      </c>
      <c r="M978" s="2">
        <v>500</v>
      </c>
    </row>
    <row r="979" spans="2:13" ht="12.75">
      <c r="B979" s="432">
        <v>1500</v>
      </c>
      <c r="C979" s="75" t="s">
        <v>229</v>
      </c>
      <c r="D979" s="75" t="s">
        <v>13</v>
      </c>
      <c r="E979" s="75" t="s">
        <v>49</v>
      </c>
      <c r="F979" s="98" t="s">
        <v>569</v>
      </c>
      <c r="G979" s="98" t="s">
        <v>240</v>
      </c>
      <c r="H979" s="5">
        <f t="shared" si="62"/>
        <v>-1024500</v>
      </c>
      <c r="I979" s="22">
        <f t="shared" si="61"/>
        <v>3</v>
      </c>
      <c r="K979" s="80" t="s">
        <v>293</v>
      </c>
      <c r="L979">
        <v>25</v>
      </c>
      <c r="M979" s="2">
        <v>500</v>
      </c>
    </row>
    <row r="980" spans="2:13" ht="12.75">
      <c r="B980" s="432">
        <v>1200</v>
      </c>
      <c r="C980" s="75" t="s">
        <v>229</v>
      </c>
      <c r="D980" s="75" t="s">
        <v>13</v>
      </c>
      <c r="E980" s="75" t="s">
        <v>49</v>
      </c>
      <c r="F980" s="98" t="s">
        <v>569</v>
      </c>
      <c r="G980" s="98" t="s">
        <v>228</v>
      </c>
      <c r="H980" s="5">
        <f t="shared" si="62"/>
        <v>-1025700</v>
      </c>
      <c r="I980" s="22">
        <f t="shared" si="61"/>
        <v>2.4</v>
      </c>
      <c r="K980" s="80" t="s">
        <v>293</v>
      </c>
      <c r="L980">
        <v>25</v>
      </c>
      <c r="M980" s="2">
        <v>500</v>
      </c>
    </row>
    <row r="981" spans="2:13" ht="12.75">
      <c r="B981" s="432">
        <v>1800</v>
      </c>
      <c r="C981" s="75" t="s">
        <v>229</v>
      </c>
      <c r="D981" s="75" t="s">
        <v>13</v>
      </c>
      <c r="E981" s="75" t="s">
        <v>49</v>
      </c>
      <c r="F981" s="98" t="s">
        <v>569</v>
      </c>
      <c r="G981" s="98" t="s">
        <v>308</v>
      </c>
      <c r="H981" s="5">
        <f t="shared" si="62"/>
        <v>-1027500</v>
      </c>
      <c r="I981" s="22">
        <f t="shared" si="61"/>
        <v>3.6</v>
      </c>
      <c r="K981" s="80" t="s">
        <v>293</v>
      </c>
      <c r="L981">
        <v>25</v>
      </c>
      <c r="M981" s="2">
        <v>500</v>
      </c>
    </row>
    <row r="982" spans="2:13" ht="12.75">
      <c r="B982" s="432">
        <v>1600</v>
      </c>
      <c r="C982" s="75" t="s">
        <v>229</v>
      </c>
      <c r="D982" s="75" t="s">
        <v>13</v>
      </c>
      <c r="E982" s="75" t="s">
        <v>49</v>
      </c>
      <c r="F982" s="98" t="s">
        <v>569</v>
      </c>
      <c r="G982" s="98" t="s">
        <v>310</v>
      </c>
      <c r="H982" s="5">
        <f t="shared" si="62"/>
        <v>-1029100</v>
      </c>
      <c r="I982" s="22">
        <f t="shared" si="61"/>
        <v>3.2</v>
      </c>
      <c r="K982" s="80" t="s">
        <v>293</v>
      </c>
      <c r="L982">
        <v>25</v>
      </c>
      <c r="M982" s="2">
        <v>500</v>
      </c>
    </row>
    <row r="983" spans="2:13" ht="12.75">
      <c r="B983" s="432">
        <v>1100</v>
      </c>
      <c r="C983" s="75" t="s">
        <v>229</v>
      </c>
      <c r="D983" s="75" t="s">
        <v>13</v>
      </c>
      <c r="E983" s="75" t="s">
        <v>49</v>
      </c>
      <c r="F983" s="98" t="s">
        <v>569</v>
      </c>
      <c r="G983" s="98" t="s">
        <v>318</v>
      </c>
      <c r="H983" s="5">
        <f t="shared" si="62"/>
        <v>-1030200</v>
      </c>
      <c r="I983" s="22">
        <f t="shared" si="61"/>
        <v>2.2</v>
      </c>
      <c r="K983" s="80" t="s">
        <v>293</v>
      </c>
      <c r="L983">
        <v>25</v>
      </c>
      <c r="M983" s="2">
        <v>500</v>
      </c>
    </row>
    <row r="984" spans="2:13" ht="12.75">
      <c r="B984" s="432">
        <v>1400</v>
      </c>
      <c r="C984" s="75" t="s">
        <v>229</v>
      </c>
      <c r="D984" s="75" t="s">
        <v>13</v>
      </c>
      <c r="E984" s="75" t="s">
        <v>49</v>
      </c>
      <c r="F984" s="98" t="s">
        <v>569</v>
      </c>
      <c r="G984" s="98" t="s">
        <v>61</v>
      </c>
      <c r="H984" s="5">
        <f t="shared" si="62"/>
        <v>-1031600</v>
      </c>
      <c r="I984" s="22">
        <f t="shared" si="61"/>
        <v>2.8</v>
      </c>
      <c r="K984" s="80" t="s">
        <v>293</v>
      </c>
      <c r="L984">
        <v>25</v>
      </c>
      <c r="M984" s="2">
        <v>500</v>
      </c>
    </row>
    <row r="985" spans="2:13" ht="12.75">
      <c r="B985" s="432">
        <v>1900</v>
      </c>
      <c r="C985" s="75" t="s">
        <v>229</v>
      </c>
      <c r="D985" s="75" t="s">
        <v>13</v>
      </c>
      <c r="E985" s="75" t="s">
        <v>49</v>
      </c>
      <c r="F985" s="98" t="s">
        <v>569</v>
      </c>
      <c r="G985" s="98" t="s">
        <v>375</v>
      </c>
      <c r="H985" s="5">
        <f t="shared" si="62"/>
        <v>-1033500</v>
      </c>
      <c r="I985" s="22">
        <f t="shared" si="61"/>
        <v>3.8</v>
      </c>
      <c r="K985" s="80" t="s">
        <v>293</v>
      </c>
      <c r="L985">
        <v>25</v>
      </c>
      <c r="M985" s="2">
        <v>500</v>
      </c>
    </row>
    <row r="986" spans="2:13" ht="12.75">
      <c r="B986" s="432">
        <v>1600</v>
      </c>
      <c r="C986" s="75" t="s">
        <v>229</v>
      </c>
      <c r="D986" s="75" t="s">
        <v>13</v>
      </c>
      <c r="E986" s="75" t="s">
        <v>49</v>
      </c>
      <c r="F986" s="98" t="s">
        <v>569</v>
      </c>
      <c r="G986" s="98" t="s">
        <v>386</v>
      </c>
      <c r="H986" s="5">
        <f t="shared" si="62"/>
        <v>-1035100</v>
      </c>
      <c r="I986" s="22">
        <f t="shared" si="61"/>
        <v>3.2</v>
      </c>
      <c r="K986" s="80" t="s">
        <v>293</v>
      </c>
      <c r="L986">
        <v>25</v>
      </c>
      <c r="M986" s="2">
        <v>500</v>
      </c>
    </row>
    <row r="987" spans="2:13" ht="12.75">
      <c r="B987" s="432">
        <v>1200</v>
      </c>
      <c r="C987" s="75" t="s">
        <v>229</v>
      </c>
      <c r="D987" s="75" t="s">
        <v>13</v>
      </c>
      <c r="E987" s="75" t="s">
        <v>49</v>
      </c>
      <c r="F987" s="98" t="s">
        <v>569</v>
      </c>
      <c r="G987" s="98" t="s">
        <v>454</v>
      </c>
      <c r="H987" s="5">
        <f t="shared" si="62"/>
        <v>-1036300</v>
      </c>
      <c r="I987" s="22">
        <f t="shared" si="61"/>
        <v>2.4</v>
      </c>
      <c r="K987" s="80" t="s">
        <v>293</v>
      </c>
      <c r="L987">
        <v>25</v>
      </c>
      <c r="M987" s="2">
        <v>500</v>
      </c>
    </row>
    <row r="988" spans="2:13" ht="12.75">
      <c r="B988" s="432">
        <v>400</v>
      </c>
      <c r="C988" s="75" t="s">
        <v>229</v>
      </c>
      <c r="D988" s="75" t="s">
        <v>13</v>
      </c>
      <c r="E988" s="75" t="s">
        <v>49</v>
      </c>
      <c r="F988" s="98" t="s">
        <v>569</v>
      </c>
      <c r="G988" s="98" t="s">
        <v>550</v>
      </c>
      <c r="H988" s="5">
        <f t="shared" si="62"/>
        <v>-1036700</v>
      </c>
      <c r="I988" s="22">
        <f t="shared" si="61"/>
        <v>0.8</v>
      </c>
      <c r="K988" s="80" t="s">
        <v>293</v>
      </c>
      <c r="L988">
        <v>25</v>
      </c>
      <c r="M988" s="2">
        <v>500</v>
      </c>
    </row>
    <row r="989" spans="1:13" s="106" customFormat="1" ht="12.75">
      <c r="A989" s="101"/>
      <c r="B989" s="172">
        <f>SUM(B976:B988)</f>
        <v>17700</v>
      </c>
      <c r="C989" s="101"/>
      <c r="D989" s="101"/>
      <c r="E989" s="103" t="s">
        <v>49</v>
      </c>
      <c r="F989" s="104"/>
      <c r="G989" s="104"/>
      <c r="H989" s="102">
        <v>0</v>
      </c>
      <c r="I989" s="105">
        <f t="shared" si="61"/>
        <v>35.4</v>
      </c>
      <c r="M989" s="107">
        <v>500</v>
      </c>
    </row>
    <row r="990" spans="2:13" ht="12.75">
      <c r="B990" s="432"/>
      <c r="H990" s="5">
        <f>H989-B990</f>
        <v>0</v>
      </c>
      <c r="I990" s="22">
        <f t="shared" si="61"/>
        <v>0</v>
      </c>
      <c r="M990" s="2">
        <v>500</v>
      </c>
    </row>
    <row r="991" spans="2:13" ht="12.75">
      <c r="B991" s="432"/>
      <c r="H991" s="5">
        <f>H990-B991</f>
        <v>0</v>
      </c>
      <c r="I991" s="22">
        <f t="shared" si="61"/>
        <v>0</v>
      </c>
      <c r="M991" s="2">
        <v>500</v>
      </c>
    </row>
    <row r="992" spans="2:13" ht="12.75">
      <c r="B992" s="432"/>
      <c r="H992" s="5" t="e">
        <f>#REF!-B992</f>
        <v>#REF!</v>
      </c>
      <c r="I992" s="22">
        <f t="shared" si="61"/>
        <v>0</v>
      </c>
      <c r="M992" s="2">
        <v>500</v>
      </c>
    </row>
    <row r="993" spans="2:13" ht="12.75">
      <c r="B993" s="7"/>
      <c r="H993" s="5" t="e">
        <f>H992-B993</f>
        <v>#REF!</v>
      </c>
      <c r="I993" s="22">
        <f t="shared" si="61"/>
        <v>0</v>
      </c>
      <c r="M993" s="2">
        <v>500</v>
      </c>
    </row>
    <row r="994" spans="1:13" s="90" customFormat="1" ht="12.75">
      <c r="A994" s="86"/>
      <c r="B994" s="180">
        <f>+B998+B1005+B1010</f>
        <v>13000</v>
      </c>
      <c r="C994" s="86" t="s">
        <v>106</v>
      </c>
      <c r="D994" s="86" t="s">
        <v>107</v>
      </c>
      <c r="E994" s="86" t="s">
        <v>26</v>
      </c>
      <c r="F994" s="88" t="s">
        <v>27</v>
      </c>
      <c r="G994" s="88" t="s">
        <v>73</v>
      </c>
      <c r="H994" s="87"/>
      <c r="I994" s="89">
        <f t="shared" si="61"/>
        <v>26</v>
      </c>
      <c r="M994" s="91">
        <v>500</v>
      </c>
    </row>
    <row r="995" spans="2:13" ht="12.75">
      <c r="B995" s="7"/>
      <c r="H995" s="5">
        <f>H994-B995</f>
        <v>0</v>
      </c>
      <c r="I995" s="22">
        <f t="shared" si="61"/>
        <v>0</v>
      </c>
      <c r="M995" s="2">
        <v>500</v>
      </c>
    </row>
    <row r="996" spans="2:13" ht="12.75">
      <c r="B996" s="7">
        <v>2500</v>
      </c>
      <c r="C996" s="1" t="s">
        <v>29</v>
      </c>
      <c r="D996" s="1" t="s">
        <v>13</v>
      </c>
      <c r="E996" s="1" t="s">
        <v>223</v>
      </c>
      <c r="F996" s="65" t="s">
        <v>570</v>
      </c>
      <c r="G996" s="27" t="s">
        <v>281</v>
      </c>
      <c r="H996" s="5">
        <v>-348500</v>
      </c>
      <c r="I996" s="22">
        <v>5</v>
      </c>
      <c r="K996" t="s">
        <v>29</v>
      </c>
      <c r="L996">
        <v>26</v>
      </c>
      <c r="M996" s="2">
        <v>500</v>
      </c>
    </row>
    <row r="997" spans="2:13" ht="12.75">
      <c r="B997" s="7">
        <v>2500</v>
      </c>
      <c r="C997" s="1" t="s">
        <v>29</v>
      </c>
      <c r="D997" s="1" t="s">
        <v>13</v>
      </c>
      <c r="E997" s="1" t="s">
        <v>223</v>
      </c>
      <c r="F997" s="65" t="s">
        <v>571</v>
      </c>
      <c r="G997" s="27" t="s">
        <v>297</v>
      </c>
      <c r="H997" s="5">
        <v>-376000</v>
      </c>
      <c r="I997" s="22">
        <v>5</v>
      </c>
      <c r="K997" t="s">
        <v>29</v>
      </c>
      <c r="L997">
        <v>26</v>
      </c>
      <c r="M997" s="2">
        <v>500</v>
      </c>
    </row>
    <row r="998" spans="1:13" s="84" customFormat="1" ht="12.75">
      <c r="A998" s="11"/>
      <c r="B998" s="181">
        <f>SUM(B996:B997)</f>
        <v>5000</v>
      </c>
      <c r="C998" s="11" t="s">
        <v>29</v>
      </c>
      <c r="D998" s="11"/>
      <c r="E998" s="11"/>
      <c r="F998" s="18"/>
      <c r="G998" s="18"/>
      <c r="H998" s="82">
        <f aca="true" t="shared" si="63" ref="H998:H1004">H997-B998</f>
        <v>-381000</v>
      </c>
      <c r="I998" s="83">
        <f aca="true" t="shared" si="64" ref="I998:I1016">+B998/M998</f>
        <v>10</v>
      </c>
      <c r="M998" s="85">
        <v>500</v>
      </c>
    </row>
    <row r="999" spans="2:13" ht="12.75">
      <c r="B999" s="7"/>
      <c r="H999" s="5">
        <f t="shared" si="63"/>
        <v>-381000</v>
      </c>
      <c r="I999" s="22">
        <f t="shared" si="64"/>
        <v>0</v>
      </c>
      <c r="M999" s="2">
        <v>500</v>
      </c>
    </row>
    <row r="1000" spans="2:13" ht="12.75">
      <c r="B1000" s="7"/>
      <c r="H1000" s="5">
        <f t="shared" si="63"/>
        <v>-381000</v>
      </c>
      <c r="I1000" s="22">
        <f t="shared" si="64"/>
        <v>0</v>
      </c>
      <c r="M1000" s="2">
        <v>500</v>
      </c>
    </row>
    <row r="1001" spans="2:13" ht="12.75">
      <c r="B1001" s="7">
        <v>1500</v>
      </c>
      <c r="C1001" s="1" t="s">
        <v>229</v>
      </c>
      <c r="D1001" s="1" t="s">
        <v>13</v>
      </c>
      <c r="E1001" s="1" t="s">
        <v>49</v>
      </c>
      <c r="F1001" s="415" t="s">
        <v>572</v>
      </c>
      <c r="G1001" s="27" t="s">
        <v>281</v>
      </c>
      <c r="H1001" s="5">
        <f t="shared" si="63"/>
        <v>-382500</v>
      </c>
      <c r="I1001" s="22">
        <f t="shared" si="64"/>
        <v>3</v>
      </c>
      <c r="K1001" t="s">
        <v>223</v>
      </c>
      <c r="L1001">
        <v>26</v>
      </c>
      <c r="M1001" s="2">
        <v>500</v>
      </c>
    </row>
    <row r="1002" spans="2:13" ht="12.75">
      <c r="B1002" s="7">
        <v>1500</v>
      </c>
      <c r="C1002" s="1" t="s">
        <v>229</v>
      </c>
      <c r="D1002" s="1" t="s">
        <v>13</v>
      </c>
      <c r="E1002" s="1" t="s">
        <v>49</v>
      </c>
      <c r="F1002" s="415" t="s">
        <v>572</v>
      </c>
      <c r="G1002" s="27" t="s">
        <v>297</v>
      </c>
      <c r="H1002" s="5">
        <f t="shared" si="63"/>
        <v>-384000</v>
      </c>
      <c r="I1002" s="22">
        <f t="shared" si="64"/>
        <v>3</v>
      </c>
      <c r="K1002" t="s">
        <v>223</v>
      </c>
      <c r="L1002">
        <v>26</v>
      </c>
      <c r="M1002" s="2">
        <v>500</v>
      </c>
    </row>
    <row r="1003" spans="2:13" ht="12.75">
      <c r="B1003" s="7">
        <v>1500</v>
      </c>
      <c r="C1003" s="1" t="s">
        <v>229</v>
      </c>
      <c r="D1003" s="1" t="s">
        <v>13</v>
      </c>
      <c r="E1003" s="1" t="s">
        <v>49</v>
      </c>
      <c r="F1003" s="415" t="s">
        <v>572</v>
      </c>
      <c r="G1003" s="27" t="s">
        <v>281</v>
      </c>
      <c r="H1003" s="5">
        <f t="shared" si="63"/>
        <v>-385500</v>
      </c>
      <c r="I1003" s="22">
        <f t="shared" si="64"/>
        <v>3</v>
      </c>
      <c r="K1003" t="s">
        <v>223</v>
      </c>
      <c r="L1003">
        <v>26</v>
      </c>
      <c r="M1003" s="2">
        <v>500</v>
      </c>
    </row>
    <row r="1004" spans="2:13" ht="12.75">
      <c r="B1004" s="7">
        <v>1500</v>
      </c>
      <c r="C1004" s="1" t="s">
        <v>229</v>
      </c>
      <c r="D1004" s="1" t="s">
        <v>13</v>
      </c>
      <c r="E1004" s="1" t="s">
        <v>49</v>
      </c>
      <c r="F1004" s="415" t="s">
        <v>572</v>
      </c>
      <c r="G1004" s="27" t="s">
        <v>297</v>
      </c>
      <c r="H1004" s="5">
        <f t="shared" si="63"/>
        <v>-387000</v>
      </c>
      <c r="I1004" s="22">
        <f t="shared" si="64"/>
        <v>3</v>
      </c>
      <c r="K1004" t="s">
        <v>223</v>
      </c>
      <c r="L1004">
        <v>26</v>
      </c>
      <c r="M1004" s="2">
        <v>500</v>
      </c>
    </row>
    <row r="1005" spans="1:13" s="84" customFormat="1" ht="12.75">
      <c r="A1005" s="11"/>
      <c r="B1005" s="181">
        <f>SUM(B1001:B1004)</f>
        <v>6000</v>
      </c>
      <c r="C1005" s="11"/>
      <c r="D1005" s="11"/>
      <c r="E1005" s="11" t="s">
        <v>49</v>
      </c>
      <c r="F1005" s="435"/>
      <c r="G1005" s="18"/>
      <c r="H1005" s="82">
        <v>0</v>
      </c>
      <c r="I1005" s="83">
        <f t="shared" si="64"/>
        <v>12</v>
      </c>
      <c r="M1005" s="85">
        <v>500</v>
      </c>
    </row>
    <row r="1006" spans="2:13" ht="12.75">
      <c r="B1006" s="7"/>
      <c r="F1006" s="415"/>
      <c r="H1006" s="5">
        <f>H1005-B1006</f>
        <v>0</v>
      </c>
      <c r="I1006" s="22">
        <f t="shared" si="64"/>
        <v>0</v>
      </c>
      <c r="M1006" s="2">
        <v>500</v>
      </c>
    </row>
    <row r="1007" spans="2:13" ht="12.75">
      <c r="B1007" s="7"/>
      <c r="H1007" s="5">
        <f>H1006-B1007</f>
        <v>0</v>
      </c>
      <c r="I1007" s="22">
        <f t="shared" si="64"/>
        <v>0</v>
      </c>
      <c r="M1007" s="2">
        <v>500</v>
      </c>
    </row>
    <row r="1008" spans="2:13" ht="12.75">
      <c r="B1008" s="7">
        <v>1000</v>
      </c>
      <c r="C1008" s="1" t="s">
        <v>257</v>
      </c>
      <c r="D1008" s="1" t="s">
        <v>13</v>
      </c>
      <c r="E1008" s="1" t="s">
        <v>258</v>
      </c>
      <c r="F1008" s="415" t="s">
        <v>572</v>
      </c>
      <c r="G1008" s="27" t="s">
        <v>281</v>
      </c>
      <c r="H1008" s="5">
        <f>H1007-B1008</f>
        <v>-1000</v>
      </c>
      <c r="I1008" s="22">
        <f t="shared" si="64"/>
        <v>2</v>
      </c>
      <c r="K1008" t="s">
        <v>223</v>
      </c>
      <c r="L1008">
        <v>26</v>
      </c>
      <c r="M1008" s="2">
        <v>500</v>
      </c>
    </row>
    <row r="1009" spans="2:13" ht="12.75">
      <c r="B1009" s="7">
        <v>1000</v>
      </c>
      <c r="C1009" s="1" t="s">
        <v>257</v>
      </c>
      <c r="D1009" s="1" t="s">
        <v>13</v>
      </c>
      <c r="E1009" s="1" t="s">
        <v>258</v>
      </c>
      <c r="F1009" s="415" t="s">
        <v>572</v>
      </c>
      <c r="G1009" s="27" t="s">
        <v>297</v>
      </c>
      <c r="H1009" s="5">
        <f>H1008-B1009</f>
        <v>-2000</v>
      </c>
      <c r="I1009" s="22">
        <f t="shared" si="64"/>
        <v>2</v>
      </c>
      <c r="K1009" t="s">
        <v>223</v>
      </c>
      <c r="L1009">
        <v>26</v>
      </c>
      <c r="M1009" s="2">
        <v>500</v>
      </c>
    </row>
    <row r="1010" spans="1:13" s="84" customFormat="1" ht="12.75">
      <c r="A1010" s="11"/>
      <c r="B1010" s="181">
        <f>SUM(B1008:B1009)</f>
        <v>2000</v>
      </c>
      <c r="C1010" s="11"/>
      <c r="D1010" s="11"/>
      <c r="E1010" s="11" t="s">
        <v>258</v>
      </c>
      <c r="F1010" s="18"/>
      <c r="G1010" s="18"/>
      <c r="H1010" s="82">
        <v>0</v>
      </c>
      <c r="I1010" s="83">
        <f t="shared" si="64"/>
        <v>4</v>
      </c>
      <c r="M1010" s="85">
        <v>500</v>
      </c>
    </row>
    <row r="1011" spans="2:13" ht="12.75">
      <c r="B1011" s="7"/>
      <c r="D1011" s="12"/>
      <c r="H1011" s="5">
        <f>H1010-B1011</f>
        <v>0</v>
      </c>
      <c r="I1011" s="22">
        <f t="shared" si="64"/>
        <v>0</v>
      </c>
      <c r="M1011" s="2">
        <v>500</v>
      </c>
    </row>
    <row r="1012" spans="2:13" ht="12.75">
      <c r="B1012" s="7"/>
      <c r="D1012" s="12"/>
      <c r="H1012" s="5">
        <f>H1011-B1012</f>
        <v>0</v>
      </c>
      <c r="I1012" s="22">
        <f t="shared" si="64"/>
        <v>0</v>
      </c>
      <c r="M1012" s="2">
        <v>500</v>
      </c>
    </row>
    <row r="1013" spans="2:13" ht="12.75">
      <c r="B1013" s="7"/>
      <c r="H1013" s="5">
        <f>H1012-B1013</f>
        <v>0</v>
      </c>
      <c r="I1013" s="22">
        <f t="shared" si="64"/>
        <v>0</v>
      </c>
      <c r="M1013" s="2">
        <v>500</v>
      </c>
    </row>
    <row r="1014" spans="2:13" ht="12.75">
      <c r="B1014" s="7"/>
      <c r="H1014" s="5">
        <f>H1013-B1014</f>
        <v>0</v>
      </c>
      <c r="I1014" s="22">
        <f t="shared" si="64"/>
        <v>0</v>
      </c>
      <c r="M1014" s="2">
        <v>500</v>
      </c>
    </row>
    <row r="1015" spans="1:13" s="90" customFormat="1" ht="12.75">
      <c r="A1015" s="86"/>
      <c r="B1015" s="180">
        <f>+B1019+B1025+B1030+B1034+B1039</f>
        <v>26900</v>
      </c>
      <c r="C1015" s="86" t="s">
        <v>108</v>
      </c>
      <c r="D1015" s="86" t="s">
        <v>109</v>
      </c>
      <c r="E1015" s="86" t="s">
        <v>46</v>
      </c>
      <c r="F1015" s="88" t="s">
        <v>47</v>
      </c>
      <c r="G1015" s="88" t="s">
        <v>110</v>
      </c>
      <c r="H1015" s="87"/>
      <c r="I1015" s="89">
        <f t="shared" si="64"/>
        <v>53.8</v>
      </c>
      <c r="M1015" s="91">
        <v>500</v>
      </c>
    </row>
    <row r="1016" spans="2:13" ht="12.75">
      <c r="B1016" s="7"/>
      <c r="H1016" s="5">
        <f>H1015-B1016</f>
        <v>0</v>
      </c>
      <c r="I1016" s="22">
        <f t="shared" si="64"/>
        <v>0</v>
      </c>
      <c r="M1016" s="2">
        <v>500</v>
      </c>
    </row>
    <row r="1017" spans="2:13" ht="12.75">
      <c r="B1017" s="428">
        <v>2500</v>
      </c>
      <c r="C1017" s="1" t="s">
        <v>29</v>
      </c>
      <c r="D1017" s="1" t="s">
        <v>13</v>
      </c>
      <c r="E1017" s="1" t="s">
        <v>223</v>
      </c>
      <c r="F1017" s="65" t="s">
        <v>573</v>
      </c>
      <c r="G1017" s="27" t="s">
        <v>400</v>
      </c>
      <c r="H1017" s="5">
        <v>-824000</v>
      </c>
      <c r="I1017" s="22">
        <v>5</v>
      </c>
      <c r="K1017" t="s">
        <v>29</v>
      </c>
      <c r="L1017">
        <v>27</v>
      </c>
      <c r="M1017" s="2">
        <v>500</v>
      </c>
    </row>
    <row r="1018" spans="2:13" ht="12.75">
      <c r="B1018" s="7">
        <v>2500</v>
      </c>
      <c r="C1018" s="1" t="s">
        <v>29</v>
      </c>
      <c r="D1018" s="1" t="s">
        <v>13</v>
      </c>
      <c r="E1018" s="1" t="s">
        <v>223</v>
      </c>
      <c r="F1018" s="65" t="s">
        <v>574</v>
      </c>
      <c r="G1018" s="27" t="s">
        <v>412</v>
      </c>
      <c r="H1018" s="5">
        <v>-884000</v>
      </c>
      <c r="I1018" s="22">
        <v>5</v>
      </c>
      <c r="K1018" t="s">
        <v>29</v>
      </c>
      <c r="L1018">
        <v>27</v>
      </c>
      <c r="M1018" s="2">
        <v>500</v>
      </c>
    </row>
    <row r="1019" spans="1:13" s="84" customFormat="1" ht="12.75">
      <c r="A1019" s="11"/>
      <c r="B1019" s="181">
        <f>SUM(B1017:B1018)</f>
        <v>5000</v>
      </c>
      <c r="C1019" s="11" t="s">
        <v>29</v>
      </c>
      <c r="D1019" s="11"/>
      <c r="E1019" s="11"/>
      <c r="F1019" s="18"/>
      <c r="G1019" s="18"/>
      <c r="H1019" s="82">
        <f aca="true" t="shared" si="65" ref="H1019:H1024">H1018-B1019</f>
        <v>-889000</v>
      </c>
      <c r="I1019" s="83">
        <f aca="true" t="shared" si="66" ref="I1019:I1050">+B1019/M1019</f>
        <v>10</v>
      </c>
      <c r="M1019" s="85">
        <v>500</v>
      </c>
    </row>
    <row r="1020" spans="2:13" ht="12.75">
      <c r="B1020" s="7"/>
      <c r="H1020" s="5">
        <f t="shared" si="65"/>
        <v>-889000</v>
      </c>
      <c r="I1020" s="22">
        <f t="shared" si="66"/>
        <v>0</v>
      </c>
      <c r="M1020" s="2">
        <v>500</v>
      </c>
    </row>
    <row r="1021" spans="2:13" ht="12.75">
      <c r="B1021" s="7"/>
      <c r="H1021" s="5">
        <f t="shared" si="65"/>
        <v>-889000</v>
      </c>
      <c r="I1021" s="22">
        <f t="shared" si="66"/>
        <v>0</v>
      </c>
      <c r="M1021" s="2">
        <v>500</v>
      </c>
    </row>
    <row r="1022" spans="2:13" ht="12.75">
      <c r="B1022" s="7">
        <v>3000</v>
      </c>
      <c r="C1022" s="1" t="s">
        <v>298</v>
      </c>
      <c r="D1022" s="1" t="s">
        <v>13</v>
      </c>
      <c r="E1022" s="1" t="s">
        <v>243</v>
      </c>
      <c r="F1022" s="415" t="s">
        <v>575</v>
      </c>
      <c r="G1022" s="27" t="s">
        <v>400</v>
      </c>
      <c r="H1022" s="5">
        <f t="shared" si="65"/>
        <v>-892000</v>
      </c>
      <c r="I1022" s="22">
        <f t="shared" si="66"/>
        <v>6</v>
      </c>
      <c r="K1022" t="s">
        <v>223</v>
      </c>
      <c r="L1022">
        <v>27</v>
      </c>
      <c r="M1022" s="2">
        <v>500</v>
      </c>
    </row>
    <row r="1023" spans="1:13" ht="12.75">
      <c r="A1023" s="12"/>
      <c r="B1023" s="7">
        <v>3000</v>
      </c>
      <c r="C1023" s="1" t="s">
        <v>576</v>
      </c>
      <c r="D1023" s="1" t="s">
        <v>13</v>
      </c>
      <c r="E1023" s="1" t="s">
        <v>243</v>
      </c>
      <c r="F1023" s="415" t="s">
        <v>577</v>
      </c>
      <c r="G1023" s="27" t="s">
        <v>412</v>
      </c>
      <c r="H1023" s="5">
        <f t="shared" si="65"/>
        <v>-895000</v>
      </c>
      <c r="I1023" s="22">
        <f t="shared" si="66"/>
        <v>6</v>
      </c>
      <c r="K1023" t="s">
        <v>223</v>
      </c>
      <c r="L1023">
        <v>27</v>
      </c>
      <c r="M1023" s="2">
        <v>500</v>
      </c>
    </row>
    <row r="1024" spans="2:13" ht="12.75">
      <c r="B1024" s="7">
        <v>3000</v>
      </c>
      <c r="C1024" s="1" t="s">
        <v>300</v>
      </c>
      <c r="D1024" s="1" t="s">
        <v>13</v>
      </c>
      <c r="E1024" s="1" t="s">
        <v>243</v>
      </c>
      <c r="F1024" s="415" t="s">
        <v>578</v>
      </c>
      <c r="G1024" s="27" t="s">
        <v>412</v>
      </c>
      <c r="H1024" s="5">
        <f t="shared" si="65"/>
        <v>-898000</v>
      </c>
      <c r="I1024" s="22">
        <f t="shared" si="66"/>
        <v>6</v>
      </c>
      <c r="K1024" t="s">
        <v>223</v>
      </c>
      <c r="L1024">
        <v>27</v>
      </c>
      <c r="M1024" s="2">
        <v>500</v>
      </c>
    </row>
    <row r="1025" spans="1:13" s="84" customFormat="1" ht="12.75">
      <c r="A1025" s="11"/>
      <c r="B1025" s="181">
        <f>SUM(B1022:B1024)</f>
        <v>9000</v>
      </c>
      <c r="C1025" s="11" t="s">
        <v>135</v>
      </c>
      <c r="D1025" s="11"/>
      <c r="E1025" s="11"/>
      <c r="F1025" s="435"/>
      <c r="G1025" s="18"/>
      <c r="H1025" s="82">
        <v>0</v>
      </c>
      <c r="I1025" s="83">
        <f t="shared" si="66"/>
        <v>18</v>
      </c>
      <c r="M1025" s="2">
        <v>500</v>
      </c>
    </row>
    <row r="1026" spans="2:13" ht="12.75">
      <c r="B1026" s="7"/>
      <c r="D1026" s="12"/>
      <c r="F1026" s="415"/>
      <c r="H1026" s="5">
        <f>H1025-B1026</f>
        <v>0</v>
      </c>
      <c r="I1026" s="22">
        <f t="shared" si="66"/>
        <v>0</v>
      </c>
      <c r="M1026" s="2">
        <v>500</v>
      </c>
    </row>
    <row r="1027" spans="1:13" s="38" customFormat="1" ht="12.75">
      <c r="A1027" s="37"/>
      <c r="B1027" s="174"/>
      <c r="C1027" s="40"/>
      <c r="D1027" s="33"/>
      <c r="E1027" s="37"/>
      <c r="F1027" s="34"/>
      <c r="G1027" s="34"/>
      <c r="H1027" s="5">
        <f>H1026-B1027</f>
        <v>0</v>
      </c>
      <c r="I1027" s="22">
        <f t="shared" si="66"/>
        <v>0</v>
      </c>
      <c r="M1027" s="2">
        <v>500</v>
      </c>
    </row>
    <row r="1028" spans="2:13" ht="12.75">
      <c r="B1028" s="7">
        <v>1400</v>
      </c>
      <c r="C1028" s="1" t="s">
        <v>229</v>
      </c>
      <c r="D1028" s="1" t="s">
        <v>13</v>
      </c>
      <c r="E1028" s="1" t="s">
        <v>49</v>
      </c>
      <c r="F1028" s="415" t="s">
        <v>577</v>
      </c>
      <c r="G1028" s="27" t="s">
        <v>400</v>
      </c>
      <c r="H1028" s="5">
        <f>H1027-B1028</f>
        <v>-1400</v>
      </c>
      <c r="I1028" s="22">
        <f t="shared" si="66"/>
        <v>2.8</v>
      </c>
      <c r="K1028" t="s">
        <v>223</v>
      </c>
      <c r="L1028">
        <v>27</v>
      </c>
      <c r="M1028" s="2">
        <v>500</v>
      </c>
    </row>
    <row r="1029" spans="2:13" ht="12.75">
      <c r="B1029" s="7">
        <v>1500</v>
      </c>
      <c r="C1029" s="1" t="s">
        <v>229</v>
      </c>
      <c r="D1029" s="1" t="s">
        <v>13</v>
      </c>
      <c r="E1029" s="1" t="s">
        <v>49</v>
      </c>
      <c r="F1029" s="415" t="s">
        <v>577</v>
      </c>
      <c r="G1029" s="27" t="s">
        <v>412</v>
      </c>
      <c r="H1029" s="5">
        <f>H1028-B1029</f>
        <v>-2900</v>
      </c>
      <c r="I1029" s="22">
        <f t="shared" si="66"/>
        <v>3</v>
      </c>
      <c r="K1029" t="s">
        <v>223</v>
      </c>
      <c r="L1029">
        <v>27</v>
      </c>
      <c r="M1029" s="2">
        <v>500</v>
      </c>
    </row>
    <row r="1030" spans="1:13" s="84" customFormat="1" ht="12.75">
      <c r="A1030" s="11"/>
      <c r="B1030" s="181">
        <f>SUM(B1028:B1029)</f>
        <v>2900</v>
      </c>
      <c r="C1030" s="11"/>
      <c r="D1030" s="11"/>
      <c r="E1030" s="11" t="s">
        <v>49</v>
      </c>
      <c r="F1030" s="435"/>
      <c r="G1030" s="18"/>
      <c r="H1030" s="82">
        <v>0</v>
      </c>
      <c r="I1030" s="83">
        <f t="shared" si="66"/>
        <v>5.8</v>
      </c>
      <c r="M1030" s="85">
        <v>500</v>
      </c>
    </row>
    <row r="1031" spans="2:13" ht="12.75">
      <c r="B1031" s="7"/>
      <c r="F1031" s="415"/>
      <c r="H1031" s="5">
        <f>H1030-B1031</f>
        <v>0</v>
      </c>
      <c r="I1031" s="22">
        <f t="shared" si="66"/>
        <v>0</v>
      </c>
      <c r="M1031" s="2">
        <v>500</v>
      </c>
    </row>
    <row r="1032" spans="2:13" ht="12.75">
      <c r="B1032" s="7"/>
      <c r="F1032" s="415"/>
      <c r="H1032" s="5">
        <f>H1031-B1032</f>
        <v>0</v>
      </c>
      <c r="I1032" s="22">
        <f t="shared" si="66"/>
        <v>0</v>
      </c>
      <c r="M1032" s="2">
        <v>500</v>
      </c>
    </row>
    <row r="1033" spans="1:13" ht="12.75">
      <c r="A1033" s="12"/>
      <c r="B1033" s="7">
        <v>6000</v>
      </c>
      <c r="C1033" s="1" t="s">
        <v>33</v>
      </c>
      <c r="D1033" s="1" t="s">
        <v>13</v>
      </c>
      <c r="E1033" s="1" t="s">
        <v>243</v>
      </c>
      <c r="F1033" s="415" t="s">
        <v>579</v>
      </c>
      <c r="G1033" s="27" t="s">
        <v>400</v>
      </c>
      <c r="H1033" s="5">
        <f>H1032-B1033</f>
        <v>-6000</v>
      </c>
      <c r="I1033" s="22">
        <f t="shared" si="66"/>
        <v>12</v>
      </c>
      <c r="K1033" t="s">
        <v>223</v>
      </c>
      <c r="L1033">
        <v>27</v>
      </c>
      <c r="M1033" s="2">
        <v>500</v>
      </c>
    </row>
    <row r="1034" spans="1:13" s="84" customFormat="1" ht="12.75">
      <c r="A1034" s="11"/>
      <c r="B1034" s="181">
        <f>SUM(B1033:B1033)</f>
        <v>6000</v>
      </c>
      <c r="C1034" s="11" t="s">
        <v>33</v>
      </c>
      <c r="D1034" s="11"/>
      <c r="E1034" s="11"/>
      <c r="F1034" s="18"/>
      <c r="G1034" s="18"/>
      <c r="H1034" s="82">
        <v>0</v>
      </c>
      <c r="I1034" s="83">
        <f t="shared" si="66"/>
        <v>12</v>
      </c>
      <c r="M1034" s="85">
        <v>500</v>
      </c>
    </row>
    <row r="1035" spans="2:13" ht="12.75">
      <c r="B1035" s="7"/>
      <c r="H1035" s="5">
        <f>H1034-B1035</f>
        <v>0</v>
      </c>
      <c r="I1035" s="22">
        <f t="shared" si="66"/>
        <v>0</v>
      </c>
      <c r="M1035" s="2">
        <v>500</v>
      </c>
    </row>
    <row r="1036" spans="2:13" ht="12.75">
      <c r="B1036" s="7"/>
      <c r="H1036" s="5">
        <f>H1035-B1036</f>
        <v>0</v>
      </c>
      <c r="I1036" s="22">
        <f t="shared" si="66"/>
        <v>0</v>
      </c>
      <c r="M1036" s="2">
        <v>500</v>
      </c>
    </row>
    <row r="1037" spans="2:13" ht="12.75">
      <c r="B1037" s="7">
        <v>2000</v>
      </c>
      <c r="C1037" s="1" t="s">
        <v>34</v>
      </c>
      <c r="D1037" s="1" t="s">
        <v>13</v>
      </c>
      <c r="E1037" s="1" t="s">
        <v>243</v>
      </c>
      <c r="F1037" s="415" t="s">
        <v>577</v>
      </c>
      <c r="G1037" s="27" t="s">
        <v>400</v>
      </c>
      <c r="H1037" s="5">
        <f>H1036-B1037</f>
        <v>-2000</v>
      </c>
      <c r="I1037" s="22">
        <f t="shared" si="66"/>
        <v>4</v>
      </c>
      <c r="K1037" t="s">
        <v>223</v>
      </c>
      <c r="L1037">
        <v>27</v>
      </c>
      <c r="M1037" s="2">
        <v>500</v>
      </c>
    </row>
    <row r="1038" spans="2:13" ht="12.75">
      <c r="B1038" s="7">
        <v>2000</v>
      </c>
      <c r="C1038" s="1" t="s">
        <v>34</v>
      </c>
      <c r="D1038" s="1" t="s">
        <v>13</v>
      </c>
      <c r="E1038" s="1" t="s">
        <v>243</v>
      </c>
      <c r="F1038" s="415" t="s">
        <v>577</v>
      </c>
      <c r="G1038" s="27" t="s">
        <v>412</v>
      </c>
      <c r="H1038" s="5">
        <f>H1037-B1038</f>
        <v>-4000</v>
      </c>
      <c r="I1038" s="22">
        <f t="shared" si="66"/>
        <v>4</v>
      </c>
      <c r="K1038" t="s">
        <v>223</v>
      </c>
      <c r="L1038">
        <v>27</v>
      </c>
      <c r="M1038" s="2">
        <v>500</v>
      </c>
    </row>
    <row r="1039" spans="1:13" s="84" customFormat="1" ht="12.75">
      <c r="A1039" s="11"/>
      <c r="B1039" s="181">
        <f>SUM(B1037:B1038)</f>
        <v>4000</v>
      </c>
      <c r="C1039" s="11" t="s">
        <v>34</v>
      </c>
      <c r="D1039" s="11"/>
      <c r="E1039" s="11"/>
      <c r="F1039" s="18"/>
      <c r="G1039" s="18"/>
      <c r="H1039" s="82">
        <v>0</v>
      </c>
      <c r="I1039" s="83">
        <f t="shared" si="66"/>
        <v>8</v>
      </c>
      <c r="M1039" s="2">
        <v>500</v>
      </c>
    </row>
    <row r="1040" spans="2:13" ht="12.75">
      <c r="B1040" s="7"/>
      <c r="H1040" s="5">
        <f>H1039-B1040</f>
        <v>0</v>
      </c>
      <c r="I1040" s="22">
        <f t="shared" si="66"/>
        <v>0</v>
      </c>
      <c r="M1040" s="2">
        <v>500</v>
      </c>
    </row>
    <row r="1041" spans="2:13" ht="12.75">
      <c r="B1041" s="7"/>
      <c r="D1041" s="12"/>
      <c r="H1041" s="5">
        <f>H1040-B1041</f>
        <v>0</v>
      </c>
      <c r="I1041" s="22">
        <f t="shared" si="66"/>
        <v>0</v>
      </c>
      <c r="M1041" s="2">
        <v>500</v>
      </c>
    </row>
    <row r="1042" spans="2:13" ht="12.75">
      <c r="B1042" s="7"/>
      <c r="H1042" s="5">
        <f>H1041-B1042</f>
        <v>0</v>
      </c>
      <c r="I1042" s="22">
        <f t="shared" si="66"/>
        <v>0</v>
      </c>
      <c r="M1042" s="2">
        <v>500</v>
      </c>
    </row>
    <row r="1043" spans="2:13" ht="12.75">
      <c r="B1043" s="432">
        <v>65000</v>
      </c>
      <c r="C1043" s="75" t="s">
        <v>580</v>
      </c>
      <c r="D1043" s="75" t="s">
        <v>13</v>
      </c>
      <c r="E1043" s="75" t="s">
        <v>581</v>
      </c>
      <c r="F1043" s="98" t="s">
        <v>582</v>
      </c>
      <c r="G1043" s="98" t="s">
        <v>318</v>
      </c>
      <c r="H1043" s="5">
        <f>H1042-B1043</f>
        <v>-65000</v>
      </c>
      <c r="I1043" s="22">
        <f t="shared" si="66"/>
        <v>130</v>
      </c>
      <c r="K1043" s="80" t="s">
        <v>293</v>
      </c>
      <c r="M1043" s="2">
        <v>500</v>
      </c>
    </row>
    <row r="1044" spans="1:13" s="106" customFormat="1" ht="12.75">
      <c r="A1044" s="101"/>
      <c r="B1044" s="172">
        <f>SUM(B1043)</f>
        <v>65000</v>
      </c>
      <c r="C1044" s="101"/>
      <c r="D1044" s="101"/>
      <c r="E1044" s="103" t="s">
        <v>581</v>
      </c>
      <c r="F1044" s="104"/>
      <c r="G1044" s="104"/>
      <c r="H1044" s="102">
        <v>0</v>
      </c>
      <c r="I1044" s="105">
        <f t="shared" si="66"/>
        <v>130</v>
      </c>
      <c r="M1044" s="107">
        <v>500</v>
      </c>
    </row>
    <row r="1045" spans="2:13" ht="12.75">
      <c r="B1045" s="7"/>
      <c r="H1045" s="5">
        <f aca="true" t="shared" si="67" ref="H1045:H1055">H1044-B1045</f>
        <v>0</v>
      </c>
      <c r="I1045" s="22">
        <f t="shared" si="66"/>
        <v>0</v>
      </c>
      <c r="M1045" s="2">
        <v>500</v>
      </c>
    </row>
    <row r="1046" spans="2:13" ht="12.75">
      <c r="B1046" s="7"/>
      <c r="H1046" s="5">
        <f t="shared" si="67"/>
        <v>0</v>
      </c>
      <c r="I1046" s="22">
        <f t="shared" si="66"/>
        <v>0</v>
      </c>
      <c r="M1046" s="2">
        <v>500</v>
      </c>
    </row>
    <row r="1047" spans="2:13" ht="12.75">
      <c r="B1047" s="7"/>
      <c r="H1047" s="5">
        <f t="shared" si="67"/>
        <v>0</v>
      </c>
      <c r="I1047" s="22">
        <f t="shared" si="66"/>
        <v>0</v>
      </c>
      <c r="M1047" s="2">
        <v>500</v>
      </c>
    </row>
    <row r="1048" spans="2:13" ht="12.75">
      <c r="B1048" s="7"/>
      <c r="H1048" s="5">
        <f t="shared" si="67"/>
        <v>0</v>
      </c>
      <c r="I1048" s="22">
        <f t="shared" si="66"/>
        <v>0</v>
      </c>
      <c r="M1048" s="2">
        <v>500</v>
      </c>
    </row>
    <row r="1049" spans="1:13" s="92" customFormat="1" ht="12.75">
      <c r="A1049" s="32"/>
      <c r="B1049" s="171">
        <v>295000</v>
      </c>
      <c r="C1049" s="32" t="s">
        <v>293</v>
      </c>
      <c r="D1049" s="32" t="s">
        <v>13</v>
      </c>
      <c r="E1049" s="32"/>
      <c r="F1049" s="51" t="s">
        <v>583</v>
      </c>
      <c r="G1049" s="79" t="s">
        <v>240</v>
      </c>
      <c r="H1049" s="29">
        <f t="shared" si="67"/>
        <v>-295000</v>
      </c>
      <c r="I1049" s="53">
        <f t="shared" si="66"/>
        <v>590</v>
      </c>
      <c r="M1049" s="35">
        <v>500</v>
      </c>
    </row>
    <row r="1050" spans="1:13" s="92" customFormat="1" ht="12.75">
      <c r="A1050" s="32"/>
      <c r="B1050" s="171">
        <v>38202.5</v>
      </c>
      <c r="C1050" s="32" t="s">
        <v>293</v>
      </c>
      <c r="D1050" s="32" t="s">
        <v>13</v>
      </c>
      <c r="E1050" s="32" t="s">
        <v>584</v>
      </c>
      <c r="F1050" s="51"/>
      <c r="G1050" s="79" t="s">
        <v>240</v>
      </c>
      <c r="H1050" s="29">
        <f t="shared" si="67"/>
        <v>-333202.5</v>
      </c>
      <c r="I1050" s="53">
        <f t="shared" si="66"/>
        <v>76.405</v>
      </c>
      <c r="M1050" s="35">
        <v>500</v>
      </c>
    </row>
    <row r="1051" spans="1:13" s="92" customFormat="1" ht="12.75">
      <c r="A1051" s="32"/>
      <c r="B1051" s="171">
        <v>7375</v>
      </c>
      <c r="C1051" s="32" t="s">
        <v>293</v>
      </c>
      <c r="D1051" s="32" t="s">
        <v>13</v>
      </c>
      <c r="E1051" s="32" t="s">
        <v>585</v>
      </c>
      <c r="F1051" s="51"/>
      <c r="G1051" s="79" t="s">
        <v>240</v>
      </c>
      <c r="H1051" s="29">
        <f t="shared" si="67"/>
        <v>-340577.5</v>
      </c>
      <c r="I1051" s="53">
        <f aca="true" t="shared" si="68" ref="I1051:I1067">+B1051/M1051</f>
        <v>14.75</v>
      </c>
      <c r="M1051" s="35">
        <v>500</v>
      </c>
    </row>
    <row r="1052" spans="1:13" s="92" customFormat="1" ht="12.75">
      <c r="A1052" s="32"/>
      <c r="B1052" s="171">
        <v>40000</v>
      </c>
      <c r="C1052" s="32" t="s">
        <v>293</v>
      </c>
      <c r="D1052" s="32" t="s">
        <v>13</v>
      </c>
      <c r="E1052" s="32" t="s">
        <v>586</v>
      </c>
      <c r="F1052" s="51"/>
      <c r="G1052" s="79" t="s">
        <v>240</v>
      </c>
      <c r="H1052" s="29">
        <f t="shared" si="67"/>
        <v>-380577.5</v>
      </c>
      <c r="I1052" s="53">
        <f t="shared" si="68"/>
        <v>80</v>
      </c>
      <c r="M1052" s="35">
        <v>500</v>
      </c>
    </row>
    <row r="1053" spans="1:13" s="92" customFormat="1" ht="12.75">
      <c r="A1053" s="32"/>
      <c r="B1053" s="171">
        <v>50000</v>
      </c>
      <c r="C1053" s="32" t="s">
        <v>293</v>
      </c>
      <c r="D1053" s="32" t="s">
        <v>13</v>
      </c>
      <c r="E1053" s="32" t="s">
        <v>586</v>
      </c>
      <c r="F1053" s="51"/>
      <c r="G1053" s="79" t="s">
        <v>240</v>
      </c>
      <c r="H1053" s="29">
        <f t="shared" si="67"/>
        <v>-430577.5</v>
      </c>
      <c r="I1053" s="53">
        <f t="shared" si="68"/>
        <v>100</v>
      </c>
      <c r="M1053" s="35">
        <v>500</v>
      </c>
    </row>
    <row r="1054" spans="1:13" s="92" customFormat="1" ht="12.75">
      <c r="A1054" s="32"/>
      <c r="B1054" s="171">
        <v>20000</v>
      </c>
      <c r="C1054" s="32" t="s">
        <v>293</v>
      </c>
      <c r="D1054" s="32" t="s">
        <v>13</v>
      </c>
      <c r="E1054" s="32" t="s">
        <v>586</v>
      </c>
      <c r="F1054" s="51"/>
      <c r="G1054" s="79" t="s">
        <v>240</v>
      </c>
      <c r="H1054" s="29">
        <f t="shared" si="67"/>
        <v>-450577.5</v>
      </c>
      <c r="I1054" s="53">
        <f t="shared" si="68"/>
        <v>40</v>
      </c>
      <c r="M1054" s="35">
        <v>500</v>
      </c>
    </row>
    <row r="1055" spans="1:13" s="92" customFormat="1" ht="12.75">
      <c r="A1055" s="32"/>
      <c r="B1055" s="171">
        <v>25000</v>
      </c>
      <c r="C1055" s="32" t="s">
        <v>293</v>
      </c>
      <c r="D1055" s="32" t="s">
        <v>13</v>
      </c>
      <c r="E1055" s="32" t="s">
        <v>586</v>
      </c>
      <c r="F1055" s="51"/>
      <c r="G1055" s="79" t="s">
        <v>240</v>
      </c>
      <c r="H1055" s="29">
        <f t="shared" si="67"/>
        <v>-475577.5</v>
      </c>
      <c r="I1055" s="53">
        <f t="shared" si="68"/>
        <v>50</v>
      </c>
      <c r="M1055" s="35">
        <v>500</v>
      </c>
    </row>
    <row r="1056" spans="1:13" s="92" customFormat="1" ht="12.75">
      <c r="A1056" s="32"/>
      <c r="B1056" s="171">
        <v>295000</v>
      </c>
      <c r="C1056" s="32" t="s">
        <v>293</v>
      </c>
      <c r="D1056" s="32" t="s">
        <v>13</v>
      </c>
      <c r="E1056" s="32" t="s">
        <v>587</v>
      </c>
      <c r="F1056" s="51"/>
      <c r="G1056" s="79" t="s">
        <v>240</v>
      </c>
      <c r="H1056" s="29"/>
      <c r="I1056" s="53">
        <f t="shared" si="68"/>
        <v>590</v>
      </c>
      <c r="M1056" s="35">
        <v>500</v>
      </c>
    </row>
    <row r="1057" spans="1:13" s="92" customFormat="1" ht="12.75">
      <c r="A1057" s="32"/>
      <c r="B1057" s="171">
        <v>140000</v>
      </c>
      <c r="C1057" s="32" t="s">
        <v>259</v>
      </c>
      <c r="D1057" s="32" t="s">
        <v>13</v>
      </c>
      <c r="E1057" s="32"/>
      <c r="F1057" s="51" t="s">
        <v>583</v>
      </c>
      <c r="G1057" s="79" t="s">
        <v>240</v>
      </c>
      <c r="H1057" s="29">
        <f>H1052-B1057</f>
        <v>-520577.5</v>
      </c>
      <c r="I1057" s="53">
        <f t="shared" si="68"/>
        <v>280</v>
      </c>
      <c r="M1057" s="35">
        <v>500</v>
      </c>
    </row>
    <row r="1058" spans="1:13" s="92" customFormat="1" ht="12.75">
      <c r="A1058" s="32"/>
      <c r="B1058" s="171">
        <v>140000</v>
      </c>
      <c r="C1058" s="32" t="s">
        <v>259</v>
      </c>
      <c r="D1058" s="32" t="s">
        <v>13</v>
      </c>
      <c r="E1058" s="32" t="s">
        <v>587</v>
      </c>
      <c r="F1058" s="51"/>
      <c r="G1058" s="79" t="s">
        <v>240</v>
      </c>
      <c r="H1058" s="29"/>
      <c r="I1058" s="53">
        <f t="shared" si="68"/>
        <v>280</v>
      </c>
      <c r="M1058" s="35">
        <v>500</v>
      </c>
    </row>
    <row r="1059" spans="1:13" s="92" customFormat="1" ht="12.75">
      <c r="A1059" s="32"/>
      <c r="B1059" s="171">
        <v>18130</v>
      </c>
      <c r="C1059" s="32" t="s">
        <v>259</v>
      </c>
      <c r="D1059" s="32" t="s">
        <v>13</v>
      </c>
      <c r="E1059" s="32" t="s">
        <v>584</v>
      </c>
      <c r="F1059" s="51"/>
      <c r="G1059" s="79" t="s">
        <v>240</v>
      </c>
      <c r="H1059" s="29">
        <f>H1057-B1059</f>
        <v>-538707.5</v>
      </c>
      <c r="I1059" s="53">
        <f t="shared" si="68"/>
        <v>36.26</v>
      </c>
      <c r="M1059" s="35">
        <v>500</v>
      </c>
    </row>
    <row r="1060" spans="1:13" s="92" customFormat="1" ht="12.75">
      <c r="A1060" s="32"/>
      <c r="B1060" s="171">
        <v>3500</v>
      </c>
      <c r="C1060" s="32" t="s">
        <v>259</v>
      </c>
      <c r="D1060" s="32" t="s">
        <v>13</v>
      </c>
      <c r="E1060" s="32" t="s">
        <v>585</v>
      </c>
      <c r="F1060" s="51"/>
      <c r="G1060" s="79" t="s">
        <v>240</v>
      </c>
      <c r="H1060" s="29" t="e">
        <f>#REF!-B1060</f>
        <v>#REF!</v>
      </c>
      <c r="I1060" s="53">
        <f t="shared" si="68"/>
        <v>7</v>
      </c>
      <c r="M1060" s="35">
        <v>500</v>
      </c>
    </row>
    <row r="1061" spans="1:13" s="92" customFormat="1" ht="12.75">
      <c r="A1061" s="32"/>
      <c r="B1061" s="171">
        <v>120000</v>
      </c>
      <c r="C1061" s="32" t="s">
        <v>235</v>
      </c>
      <c r="D1061" s="32" t="s">
        <v>13</v>
      </c>
      <c r="E1061" s="32" t="s">
        <v>586</v>
      </c>
      <c r="F1061" s="51"/>
      <c r="G1061" s="79" t="s">
        <v>240</v>
      </c>
      <c r="H1061" s="29" t="e">
        <f>H1060-B1061</f>
        <v>#REF!</v>
      </c>
      <c r="I1061" s="53">
        <f t="shared" si="68"/>
        <v>240</v>
      </c>
      <c r="M1061" s="35">
        <v>500</v>
      </c>
    </row>
    <row r="1062" spans="1:13" s="92" customFormat="1" ht="12.75">
      <c r="A1062" s="32"/>
      <c r="B1062" s="171">
        <v>120000</v>
      </c>
      <c r="C1062" s="32" t="s">
        <v>235</v>
      </c>
      <c r="D1062" s="32" t="s">
        <v>13</v>
      </c>
      <c r="E1062" s="32" t="s">
        <v>587</v>
      </c>
      <c r="F1062" s="51"/>
      <c r="G1062" s="79" t="s">
        <v>240</v>
      </c>
      <c r="H1062" s="29" t="e">
        <f>H1061-B1062</f>
        <v>#REF!</v>
      </c>
      <c r="I1062" s="53">
        <f t="shared" si="68"/>
        <v>240</v>
      </c>
      <c r="M1062" s="35">
        <v>500</v>
      </c>
    </row>
    <row r="1063" spans="1:13" s="92" customFormat="1" ht="12.75">
      <c r="A1063" s="32"/>
      <c r="B1063" s="171">
        <v>25000</v>
      </c>
      <c r="C1063" s="32" t="s">
        <v>235</v>
      </c>
      <c r="D1063" s="32" t="s">
        <v>13</v>
      </c>
      <c r="E1063" s="32"/>
      <c r="F1063" s="51" t="s">
        <v>586</v>
      </c>
      <c r="G1063" s="79" t="s">
        <v>240</v>
      </c>
      <c r="H1063" s="29"/>
      <c r="I1063" s="53">
        <f t="shared" si="68"/>
        <v>50</v>
      </c>
      <c r="M1063" s="35">
        <v>500</v>
      </c>
    </row>
    <row r="1064" spans="1:13" s="115" customFormat="1" ht="12.75">
      <c r="A1064" s="95"/>
      <c r="B1064" s="181">
        <f>SUM(B1049:B1063)</f>
        <v>1337207.5</v>
      </c>
      <c r="C1064" s="95" t="s">
        <v>111</v>
      </c>
      <c r="D1064" s="95"/>
      <c r="E1064" s="95"/>
      <c r="F1064" s="128"/>
      <c r="G1064" s="129"/>
      <c r="H1064" s="82">
        <v>0</v>
      </c>
      <c r="I1064" s="83">
        <f t="shared" si="68"/>
        <v>2674.415</v>
      </c>
      <c r="M1064" s="35">
        <v>500</v>
      </c>
    </row>
    <row r="1065" spans="8:13" ht="12.75">
      <c r="H1065" s="5">
        <f>H1064-B1065</f>
        <v>0</v>
      </c>
      <c r="I1065" s="22">
        <f t="shared" si="68"/>
        <v>0</v>
      </c>
      <c r="M1065" s="35">
        <v>500</v>
      </c>
    </row>
    <row r="1066" spans="8:13" ht="12.75">
      <c r="H1066" s="5">
        <f>H1065-B1066</f>
        <v>0</v>
      </c>
      <c r="I1066" s="22">
        <f t="shared" si="68"/>
        <v>0</v>
      </c>
      <c r="M1066" s="35">
        <v>500</v>
      </c>
    </row>
    <row r="1067" spans="8:13" ht="12.75">
      <c r="H1067" s="5" t="e">
        <f>#REF!-B1067</f>
        <v>#REF!</v>
      </c>
      <c r="I1067" s="22">
        <f t="shared" si="68"/>
        <v>0</v>
      </c>
      <c r="M1067" s="35">
        <v>500</v>
      </c>
    </row>
    <row r="1068" spans="1:13" s="115" customFormat="1" ht="13.5" thickBot="1">
      <c r="A1068" s="69"/>
      <c r="B1068" s="68">
        <f>+B1071+B1107+B1132+B1170+B1212</f>
        <v>1785500</v>
      </c>
      <c r="C1068" s="69"/>
      <c r="D1068" s="70" t="s">
        <v>14</v>
      </c>
      <c r="E1068" s="71"/>
      <c r="F1068" s="59"/>
      <c r="G1068" s="72"/>
      <c r="H1068" s="130"/>
      <c r="I1068" s="74">
        <v>924.468085106383</v>
      </c>
      <c r="J1068" s="131"/>
      <c r="K1068" s="131"/>
      <c r="L1068" s="131"/>
      <c r="M1068" s="35">
        <v>500</v>
      </c>
    </row>
    <row r="1069" spans="2:13" ht="12.75">
      <c r="B1069" s="132"/>
      <c r="D1069" s="12"/>
      <c r="H1069" s="5">
        <f>H1068-B1069</f>
        <v>0</v>
      </c>
      <c r="I1069" s="22">
        <f>+B1069/M1069</f>
        <v>0</v>
      </c>
      <c r="M1069" s="35">
        <v>500</v>
      </c>
    </row>
    <row r="1070" spans="2:13" ht="12.75">
      <c r="B1070" s="132"/>
      <c r="D1070" s="12"/>
      <c r="H1070" s="5">
        <f>H1069-B1070</f>
        <v>0</v>
      </c>
      <c r="I1070" s="22">
        <f>+B1070/M1070</f>
        <v>0</v>
      </c>
      <c r="M1070" s="35">
        <v>535</v>
      </c>
    </row>
    <row r="1071" spans="1:13" s="90" customFormat="1" ht="12.75">
      <c r="A1071" s="86"/>
      <c r="B1071" s="163">
        <f>+B1082+B1089+B1098+B1102</f>
        <v>299000</v>
      </c>
      <c r="C1071" s="86" t="s">
        <v>24</v>
      </c>
      <c r="D1071" s="86" t="s">
        <v>25</v>
      </c>
      <c r="E1071" s="86" t="s">
        <v>26</v>
      </c>
      <c r="F1071" s="88" t="s">
        <v>27</v>
      </c>
      <c r="G1071" s="88" t="s">
        <v>28</v>
      </c>
      <c r="H1071" s="87"/>
      <c r="I1071" s="89">
        <f>+B1071/M1071</f>
        <v>598</v>
      </c>
      <c r="M1071" s="91">
        <v>500</v>
      </c>
    </row>
    <row r="1072" spans="2:13" ht="12.75">
      <c r="B1072" s="164"/>
      <c r="H1072" s="5">
        <f>H1071-B1072</f>
        <v>0</v>
      </c>
      <c r="I1072" s="22">
        <f>+B1072/M1072</f>
        <v>0</v>
      </c>
      <c r="M1072" s="2">
        <v>500</v>
      </c>
    </row>
    <row r="1073" spans="1:13" ht="12.75">
      <c r="A1073" s="12"/>
      <c r="B1073" s="444">
        <v>5000</v>
      </c>
      <c r="C1073" s="1" t="s">
        <v>29</v>
      </c>
      <c r="D1073" s="12" t="s">
        <v>14</v>
      </c>
      <c r="E1073" s="12" t="s">
        <v>223</v>
      </c>
      <c r="F1073" s="27" t="s">
        <v>588</v>
      </c>
      <c r="G1073" s="99" t="s">
        <v>222</v>
      </c>
      <c r="H1073" s="5">
        <v>-22500</v>
      </c>
      <c r="I1073" s="22">
        <v>10</v>
      </c>
      <c r="J1073" s="15"/>
      <c r="K1073" t="s">
        <v>29</v>
      </c>
      <c r="L1073" s="15">
        <v>1</v>
      </c>
      <c r="M1073" s="2">
        <v>500</v>
      </c>
    </row>
    <row r="1074" spans="2:13" ht="12.75">
      <c r="B1074" s="164">
        <v>2500</v>
      </c>
      <c r="C1074" s="1" t="s">
        <v>29</v>
      </c>
      <c r="D1074" s="12" t="s">
        <v>14</v>
      </c>
      <c r="E1074" s="417" t="s">
        <v>223</v>
      </c>
      <c r="F1074" s="27" t="s">
        <v>589</v>
      </c>
      <c r="G1074" s="27" t="s">
        <v>222</v>
      </c>
      <c r="H1074" s="5">
        <v>-34500</v>
      </c>
      <c r="I1074" s="22">
        <v>5</v>
      </c>
      <c r="J1074" s="418"/>
      <c r="K1074" t="s">
        <v>29</v>
      </c>
      <c r="L1074" s="15">
        <v>1</v>
      </c>
      <c r="M1074" s="2">
        <v>500</v>
      </c>
    </row>
    <row r="1075" spans="2:13" ht="12.75">
      <c r="B1075" s="164">
        <v>5000</v>
      </c>
      <c r="C1075" s="1" t="s">
        <v>29</v>
      </c>
      <c r="D1075" s="12" t="s">
        <v>14</v>
      </c>
      <c r="E1075" s="1" t="s">
        <v>223</v>
      </c>
      <c r="F1075" s="27" t="s">
        <v>590</v>
      </c>
      <c r="G1075" s="27" t="s">
        <v>231</v>
      </c>
      <c r="H1075" s="5">
        <v>-49500</v>
      </c>
      <c r="I1075" s="22">
        <v>10</v>
      </c>
      <c r="K1075" t="s">
        <v>29</v>
      </c>
      <c r="L1075" s="15">
        <v>1</v>
      </c>
      <c r="M1075" s="2">
        <v>500</v>
      </c>
    </row>
    <row r="1076" spans="2:13" ht="12.75">
      <c r="B1076" s="164">
        <v>2500</v>
      </c>
      <c r="C1076" s="1" t="s">
        <v>29</v>
      </c>
      <c r="D1076" s="12" t="s">
        <v>14</v>
      </c>
      <c r="E1076" s="1" t="s">
        <v>591</v>
      </c>
      <c r="F1076" s="27" t="s">
        <v>592</v>
      </c>
      <c r="G1076" s="27" t="s">
        <v>231</v>
      </c>
      <c r="H1076" s="5">
        <v>-52000</v>
      </c>
      <c r="I1076" s="22">
        <v>5</v>
      </c>
      <c r="K1076" t="s">
        <v>29</v>
      </c>
      <c r="L1076" s="15">
        <v>1</v>
      </c>
      <c r="M1076" s="2">
        <v>500</v>
      </c>
    </row>
    <row r="1077" spans="2:13" ht="12.75">
      <c r="B1077" s="164">
        <v>2500</v>
      </c>
      <c r="C1077" s="1" t="s">
        <v>29</v>
      </c>
      <c r="D1077" s="12" t="s">
        <v>14</v>
      </c>
      <c r="E1077" s="1" t="s">
        <v>293</v>
      </c>
      <c r="F1077" s="27" t="s">
        <v>593</v>
      </c>
      <c r="G1077" s="27" t="s">
        <v>231</v>
      </c>
      <c r="H1077" s="5">
        <v>-54500</v>
      </c>
      <c r="I1077" s="22">
        <v>5</v>
      </c>
      <c r="K1077" t="s">
        <v>29</v>
      </c>
      <c r="L1077" s="15">
        <v>1</v>
      </c>
      <c r="M1077" s="2">
        <v>500</v>
      </c>
    </row>
    <row r="1078" spans="2:13" ht="12.75">
      <c r="B1078" s="164">
        <v>5000</v>
      </c>
      <c r="C1078" s="1" t="s">
        <v>29</v>
      </c>
      <c r="D1078" s="12" t="s">
        <v>14</v>
      </c>
      <c r="E1078" s="1" t="s">
        <v>220</v>
      </c>
      <c r="F1078" s="27" t="s">
        <v>594</v>
      </c>
      <c r="G1078" s="27" t="s">
        <v>231</v>
      </c>
      <c r="H1078" s="5">
        <v>-61500</v>
      </c>
      <c r="I1078" s="22">
        <v>10</v>
      </c>
      <c r="K1078" t="s">
        <v>29</v>
      </c>
      <c r="L1078" s="15">
        <v>1</v>
      </c>
      <c r="M1078" s="2">
        <v>500</v>
      </c>
    </row>
    <row r="1079" spans="2:13" ht="12.75">
      <c r="B1079" s="164">
        <v>2500</v>
      </c>
      <c r="C1079" s="1" t="s">
        <v>29</v>
      </c>
      <c r="D1079" s="12" t="s">
        <v>14</v>
      </c>
      <c r="E1079" s="1" t="s">
        <v>220</v>
      </c>
      <c r="F1079" s="27" t="s">
        <v>595</v>
      </c>
      <c r="G1079" s="27" t="s">
        <v>231</v>
      </c>
      <c r="H1079" s="5">
        <v>-69000</v>
      </c>
      <c r="I1079" s="22">
        <v>5</v>
      </c>
      <c r="K1079" t="s">
        <v>29</v>
      </c>
      <c r="L1079" s="15">
        <v>1</v>
      </c>
      <c r="M1079" s="2">
        <v>500</v>
      </c>
    </row>
    <row r="1080" spans="2:13" ht="12.75">
      <c r="B1080" s="164">
        <v>1000</v>
      </c>
      <c r="C1080" s="1" t="s">
        <v>29</v>
      </c>
      <c r="D1080" s="12" t="s">
        <v>14</v>
      </c>
      <c r="E1080" s="1" t="s">
        <v>293</v>
      </c>
      <c r="F1080" s="413" t="s">
        <v>596</v>
      </c>
      <c r="G1080" s="27" t="s">
        <v>225</v>
      </c>
      <c r="H1080" s="5">
        <v>-109000</v>
      </c>
      <c r="I1080" s="22">
        <v>4</v>
      </c>
      <c r="K1080" t="s">
        <v>29</v>
      </c>
      <c r="L1080" s="15">
        <v>1</v>
      </c>
      <c r="M1080" s="2">
        <v>500</v>
      </c>
    </row>
    <row r="1081" spans="2:13" ht="12.75">
      <c r="B1081" s="390">
        <v>1000</v>
      </c>
      <c r="C1081" s="1" t="s">
        <v>29</v>
      </c>
      <c r="D1081" s="12" t="s">
        <v>14</v>
      </c>
      <c r="E1081" s="1" t="s">
        <v>293</v>
      </c>
      <c r="F1081" s="413" t="s">
        <v>596</v>
      </c>
      <c r="G1081" s="27" t="s">
        <v>225</v>
      </c>
      <c r="H1081" s="5">
        <v>-109000</v>
      </c>
      <c r="I1081" s="22">
        <v>4</v>
      </c>
      <c r="K1081" t="s">
        <v>29</v>
      </c>
      <c r="L1081" s="15">
        <v>1</v>
      </c>
      <c r="M1081" s="2">
        <v>500</v>
      </c>
    </row>
    <row r="1082" spans="1:13" s="84" customFormat="1" ht="12.75">
      <c r="A1082" s="11"/>
      <c r="B1082" s="445">
        <f>SUM(B1073:B1081)</f>
        <v>27000</v>
      </c>
      <c r="C1082" s="11" t="s">
        <v>29</v>
      </c>
      <c r="D1082" s="11"/>
      <c r="E1082" s="11"/>
      <c r="F1082" s="18"/>
      <c r="G1082" s="18"/>
      <c r="H1082" s="82">
        <f aca="true" t="shared" si="69" ref="H1082:H1087">H1081-B1082</f>
        <v>-136000</v>
      </c>
      <c r="I1082" s="83">
        <f aca="true" t="shared" si="70" ref="I1082:I1126">+B1082/M1082</f>
        <v>54</v>
      </c>
      <c r="M1082" s="85">
        <v>500</v>
      </c>
    </row>
    <row r="1083" spans="2:13" ht="12.75">
      <c r="B1083" s="164"/>
      <c r="H1083" s="5">
        <f t="shared" si="69"/>
        <v>-136000</v>
      </c>
      <c r="I1083" s="22">
        <f t="shared" si="70"/>
        <v>0</v>
      </c>
      <c r="M1083" s="2">
        <v>500</v>
      </c>
    </row>
    <row r="1084" spans="2:13" ht="12.75">
      <c r="B1084" s="164"/>
      <c r="H1084" s="5">
        <f t="shared" si="69"/>
        <v>-136000</v>
      </c>
      <c r="I1084" s="22">
        <f t="shared" si="70"/>
        <v>0</v>
      </c>
      <c r="M1084" s="2">
        <v>500</v>
      </c>
    </row>
    <row r="1085" spans="1:13" ht="12.75">
      <c r="A1085" s="75"/>
      <c r="B1085" s="390">
        <v>2000</v>
      </c>
      <c r="C1085" s="75" t="s">
        <v>229</v>
      </c>
      <c r="D1085" s="12" t="s">
        <v>14</v>
      </c>
      <c r="E1085" s="75" t="s">
        <v>49</v>
      </c>
      <c r="F1085" s="415" t="s">
        <v>232</v>
      </c>
      <c r="G1085" s="415" t="s">
        <v>231</v>
      </c>
      <c r="H1085" s="5">
        <f t="shared" si="69"/>
        <v>-138000</v>
      </c>
      <c r="I1085" s="429">
        <f t="shared" si="70"/>
        <v>4</v>
      </c>
      <c r="J1085" s="80"/>
      <c r="K1085" s="80" t="s">
        <v>220</v>
      </c>
      <c r="L1085">
        <v>1</v>
      </c>
      <c r="M1085" s="93">
        <v>500</v>
      </c>
    </row>
    <row r="1086" spans="1:13" s="38" customFormat="1" ht="12.75">
      <c r="A1086" s="32"/>
      <c r="B1086" s="446">
        <v>5000</v>
      </c>
      <c r="C1086" s="32" t="s">
        <v>229</v>
      </c>
      <c r="D1086" s="12" t="s">
        <v>14</v>
      </c>
      <c r="E1086" s="32" t="s">
        <v>49</v>
      </c>
      <c r="F1086" s="415" t="s">
        <v>232</v>
      </c>
      <c r="G1086" s="27" t="s">
        <v>231</v>
      </c>
      <c r="H1086" s="5">
        <f t="shared" si="69"/>
        <v>-143000</v>
      </c>
      <c r="I1086" s="429">
        <f t="shared" si="70"/>
        <v>10</v>
      </c>
      <c r="J1086" s="92"/>
      <c r="K1086" s="92" t="s">
        <v>220</v>
      </c>
      <c r="L1086">
        <v>1</v>
      </c>
      <c r="M1086" s="93">
        <v>500</v>
      </c>
    </row>
    <row r="1087" spans="1:13" s="38" customFormat="1" ht="12.75">
      <c r="A1087" s="32"/>
      <c r="B1087" s="446">
        <v>5000</v>
      </c>
      <c r="C1087" s="32" t="s">
        <v>229</v>
      </c>
      <c r="D1087" s="12" t="s">
        <v>14</v>
      </c>
      <c r="E1087" s="32" t="s">
        <v>49</v>
      </c>
      <c r="F1087" s="415" t="s">
        <v>232</v>
      </c>
      <c r="G1087" s="27" t="s">
        <v>231</v>
      </c>
      <c r="H1087" s="5">
        <f t="shared" si="69"/>
        <v>-148000</v>
      </c>
      <c r="I1087" s="429">
        <f t="shared" si="70"/>
        <v>10</v>
      </c>
      <c r="J1087" s="92"/>
      <c r="K1087" s="92" t="s">
        <v>220</v>
      </c>
      <c r="L1087">
        <v>1</v>
      </c>
      <c r="M1087" s="93">
        <v>500</v>
      </c>
    </row>
    <row r="1088" spans="2:13" ht="12.75">
      <c r="B1088" s="447">
        <v>5000</v>
      </c>
      <c r="C1088" s="75" t="s">
        <v>229</v>
      </c>
      <c r="D1088" s="12" t="s">
        <v>14</v>
      </c>
      <c r="E1088" s="75" t="s">
        <v>49</v>
      </c>
      <c r="F1088" s="98" t="s">
        <v>597</v>
      </c>
      <c r="G1088" s="98" t="s">
        <v>231</v>
      </c>
      <c r="H1088" s="5">
        <f>H976-B1088</f>
        <v>-1020000</v>
      </c>
      <c r="I1088" s="22">
        <f t="shared" si="70"/>
        <v>10</v>
      </c>
      <c r="K1088" s="80" t="s">
        <v>293</v>
      </c>
      <c r="L1088">
        <v>1</v>
      </c>
      <c r="M1088" s="2">
        <v>500</v>
      </c>
    </row>
    <row r="1089" spans="1:13" s="84" customFormat="1" ht="12.75">
      <c r="A1089" s="11"/>
      <c r="B1089" s="391">
        <f>SUM(B1085:B1088)</f>
        <v>17000</v>
      </c>
      <c r="C1089" s="11"/>
      <c r="D1089" s="11"/>
      <c r="E1089" s="11" t="s">
        <v>49</v>
      </c>
      <c r="F1089" s="18"/>
      <c r="G1089" s="18"/>
      <c r="H1089" s="82">
        <f>H1087-B1089</f>
        <v>-165000</v>
      </c>
      <c r="I1089" s="83">
        <f t="shared" si="70"/>
        <v>34</v>
      </c>
      <c r="M1089" s="85">
        <v>500</v>
      </c>
    </row>
    <row r="1090" spans="2:13" ht="12.75">
      <c r="B1090" s="164"/>
      <c r="H1090" s="5">
        <f aca="true" t="shared" si="71" ref="H1090:H1106">H1089-B1090</f>
        <v>-165000</v>
      </c>
      <c r="I1090" s="22">
        <f t="shared" si="70"/>
        <v>0</v>
      </c>
      <c r="M1090" s="2">
        <v>500</v>
      </c>
    </row>
    <row r="1091" spans="2:13" ht="12.75">
      <c r="B1091" s="164"/>
      <c r="H1091" s="5">
        <f t="shared" si="71"/>
        <v>-165000</v>
      </c>
      <c r="I1091" s="22">
        <f t="shared" si="70"/>
        <v>0</v>
      </c>
      <c r="M1091" s="2">
        <v>500</v>
      </c>
    </row>
    <row r="1092" spans="2:13" ht="12.75">
      <c r="B1092" s="448">
        <v>30000</v>
      </c>
      <c r="C1092" s="75" t="s">
        <v>598</v>
      </c>
      <c r="D1092" s="12" t="s">
        <v>14</v>
      </c>
      <c r="E1092" s="75" t="s">
        <v>586</v>
      </c>
      <c r="F1092" s="98" t="s">
        <v>599</v>
      </c>
      <c r="G1092" s="98" t="s">
        <v>225</v>
      </c>
      <c r="H1092" s="5">
        <f t="shared" si="71"/>
        <v>-195000</v>
      </c>
      <c r="I1092" s="22">
        <f t="shared" si="70"/>
        <v>60</v>
      </c>
      <c r="K1092" s="80" t="s">
        <v>293</v>
      </c>
      <c r="L1092">
        <v>1</v>
      </c>
      <c r="M1092" s="2">
        <v>500</v>
      </c>
    </row>
    <row r="1093" spans="2:13" ht="12.75">
      <c r="B1093" s="448">
        <v>20000</v>
      </c>
      <c r="C1093" s="75" t="s">
        <v>600</v>
      </c>
      <c r="D1093" s="12" t="s">
        <v>14</v>
      </c>
      <c r="E1093" s="75" t="s">
        <v>586</v>
      </c>
      <c r="F1093" s="98" t="s">
        <v>601</v>
      </c>
      <c r="G1093" s="98" t="s">
        <v>225</v>
      </c>
      <c r="H1093" s="5">
        <f t="shared" si="71"/>
        <v>-215000</v>
      </c>
      <c r="I1093" s="22">
        <f t="shared" si="70"/>
        <v>40</v>
      </c>
      <c r="K1093" s="80" t="s">
        <v>293</v>
      </c>
      <c r="L1093">
        <v>1</v>
      </c>
      <c r="M1093" s="2">
        <v>500</v>
      </c>
    </row>
    <row r="1094" spans="2:13" ht="12.75">
      <c r="B1094" s="448">
        <v>20000</v>
      </c>
      <c r="C1094" s="75" t="s">
        <v>600</v>
      </c>
      <c r="D1094" s="12" t="s">
        <v>14</v>
      </c>
      <c r="E1094" s="75" t="s">
        <v>586</v>
      </c>
      <c r="F1094" s="98" t="s">
        <v>602</v>
      </c>
      <c r="G1094" s="98" t="s">
        <v>225</v>
      </c>
      <c r="H1094" s="5">
        <f t="shared" si="71"/>
        <v>-235000</v>
      </c>
      <c r="I1094" s="22">
        <f t="shared" si="70"/>
        <v>40</v>
      </c>
      <c r="K1094" s="80" t="s">
        <v>293</v>
      </c>
      <c r="L1094">
        <v>1</v>
      </c>
      <c r="M1094" s="2">
        <v>500</v>
      </c>
    </row>
    <row r="1095" spans="2:13" ht="12.75">
      <c r="B1095" s="448">
        <v>35000</v>
      </c>
      <c r="C1095" s="75" t="s">
        <v>600</v>
      </c>
      <c r="D1095" s="12" t="s">
        <v>14</v>
      </c>
      <c r="E1095" s="75" t="s">
        <v>586</v>
      </c>
      <c r="F1095" s="98" t="s">
        <v>603</v>
      </c>
      <c r="G1095" s="98" t="s">
        <v>225</v>
      </c>
      <c r="H1095" s="5">
        <f t="shared" si="71"/>
        <v>-270000</v>
      </c>
      <c r="I1095" s="22">
        <f t="shared" si="70"/>
        <v>70</v>
      </c>
      <c r="K1095" s="80" t="s">
        <v>293</v>
      </c>
      <c r="L1095">
        <v>1</v>
      </c>
      <c r="M1095" s="2">
        <v>500</v>
      </c>
    </row>
    <row r="1096" spans="2:13" ht="12.75">
      <c r="B1096" s="448">
        <v>20000</v>
      </c>
      <c r="C1096" s="75" t="s">
        <v>600</v>
      </c>
      <c r="D1096" s="12" t="s">
        <v>14</v>
      </c>
      <c r="E1096" s="75" t="s">
        <v>586</v>
      </c>
      <c r="F1096" s="98" t="s">
        <v>604</v>
      </c>
      <c r="G1096" s="98" t="s">
        <v>225</v>
      </c>
      <c r="H1096" s="5">
        <f t="shared" si="71"/>
        <v>-290000</v>
      </c>
      <c r="I1096" s="22">
        <f t="shared" si="70"/>
        <v>40</v>
      </c>
      <c r="K1096" s="80" t="s">
        <v>293</v>
      </c>
      <c r="L1096">
        <v>1</v>
      </c>
      <c r="M1096" s="2">
        <v>500</v>
      </c>
    </row>
    <row r="1097" spans="2:13" ht="12.75">
      <c r="B1097" s="164">
        <v>100000</v>
      </c>
      <c r="C1097" s="12" t="s">
        <v>223</v>
      </c>
      <c r="D1097" s="12" t="s">
        <v>14</v>
      </c>
      <c r="E1097" s="75" t="s">
        <v>586</v>
      </c>
      <c r="F1097" s="415" t="s">
        <v>605</v>
      </c>
      <c r="G1097" s="27" t="s">
        <v>228</v>
      </c>
      <c r="H1097" s="5">
        <f t="shared" si="71"/>
        <v>-390000</v>
      </c>
      <c r="I1097" s="22">
        <f t="shared" si="70"/>
        <v>200</v>
      </c>
      <c r="K1097" t="s">
        <v>223</v>
      </c>
      <c r="L1097">
        <v>1</v>
      </c>
      <c r="M1097" s="2">
        <v>500</v>
      </c>
    </row>
    <row r="1098" spans="1:13" s="84" customFormat="1" ht="12.75">
      <c r="A1098" s="11"/>
      <c r="B1098" s="445">
        <f>SUM(B1092:B1097)</f>
        <v>225000</v>
      </c>
      <c r="C1098" s="11"/>
      <c r="D1098" s="11"/>
      <c r="E1098" s="11" t="s">
        <v>586</v>
      </c>
      <c r="F1098" s="18"/>
      <c r="G1098" s="18"/>
      <c r="H1098" s="82">
        <f t="shared" si="71"/>
        <v>-615000</v>
      </c>
      <c r="I1098" s="83">
        <f t="shared" si="70"/>
        <v>450</v>
      </c>
      <c r="M1098" s="85">
        <v>500</v>
      </c>
    </row>
    <row r="1099" spans="2:13" ht="12.75">
      <c r="B1099" s="164"/>
      <c r="H1099" s="5">
        <f t="shared" si="71"/>
        <v>-615000</v>
      </c>
      <c r="I1099" s="22">
        <f t="shared" si="70"/>
        <v>0</v>
      </c>
      <c r="M1099" s="2">
        <v>500</v>
      </c>
    </row>
    <row r="1100" spans="2:13" ht="12.75">
      <c r="B1100" s="164"/>
      <c r="H1100" s="5">
        <f t="shared" si="71"/>
        <v>-615000</v>
      </c>
      <c r="I1100" s="22">
        <f t="shared" si="70"/>
        <v>0</v>
      </c>
      <c r="M1100" s="2">
        <v>500</v>
      </c>
    </row>
    <row r="1101" spans="2:13" ht="12.75">
      <c r="B1101" s="164">
        <v>30000</v>
      </c>
      <c r="C1101" s="12" t="s">
        <v>606</v>
      </c>
      <c r="D1101" s="1" t="s">
        <v>14</v>
      </c>
      <c r="E1101" s="1" t="s">
        <v>586</v>
      </c>
      <c r="F1101" s="415" t="s">
        <v>607</v>
      </c>
      <c r="G1101" s="27" t="s">
        <v>228</v>
      </c>
      <c r="H1101" s="5">
        <f t="shared" si="71"/>
        <v>-645000</v>
      </c>
      <c r="I1101" s="22">
        <f t="shared" si="70"/>
        <v>60</v>
      </c>
      <c r="K1101" t="s">
        <v>223</v>
      </c>
      <c r="L1101">
        <v>1</v>
      </c>
      <c r="M1101" s="2">
        <v>500</v>
      </c>
    </row>
    <row r="1102" spans="1:13" s="84" customFormat="1" ht="12.75">
      <c r="A1102" s="11"/>
      <c r="B1102" s="445">
        <f>SUM(B1101)</f>
        <v>30000</v>
      </c>
      <c r="C1102" s="11" t="s">
        <v>606</v>
      </c>
      <c r="D1102" s="11"/>
      <c r="E1102" s="11"/>
      <c r="F1102" s="18"/>
      <c r="G1102" s="18"/>
      <c r="H1102" s="82">
        <f t="shared" si="71"/>
        <v>-675000</v>
      </c>
      <c r="I1102" s="83">
        <f t="shared" si="70"/>
        <v>60</v>
      </c>
      <c r="M1102" s="85">
        <v>500</v>
      </c>
    </row>
    <row r="1103" spans="8:13" ht="12.75">
      <c r="H1103" s="5">
        <f t="shared" si="71"/>
        <v>-675000</v>
      </c>
      <c r="I1103" s="22">
        <f t="shared" si="70"/>
        <v>0</v>
      </c>
      <c r="M1103" s="2">
        <v>500</v>
      </c>
    </row>
    <row r="1104" spans="8:13" ht="12.75">
      <c r="H1104" s="5">
        <f t="shared" si="71"/>
        <v>-675000</v>
      </c>
      <c r="I1104" s="22">
        <f t="shared" si="70"/>
        <v>0</v>
      </c>
      <c r="M1104" s="2">
        <v>500</v>
      </c>
    </row>
    <row r="1105" spans="8:13" ht="12.75">
      <c r="H1105" s="5">
        <f t="shared" si="71"/>
        <v>-675000</v>
      </c>
      <c r="I1105" s="22">
        <f t="shared" si="70"/>
        <v>0</v>
      </c>
      <c r="M1105" s="2">
        <v>500</v>
      </c>
    </row>
    <row r="1106" spans="8:13" ht="12.75">
      <c r="H1106" s="5">
        <f t="shared" si="71"/>
        <v>-675000</v>
      </c>
      <c r="I1106" s="22">
        <f t="shared" si="70"/>
        <v>0</v>
      </c>
      <c r="M1106" s="2">
        <v>500</v>
      </c>
    </row>
    <row r="1107" spans="1:13" s="126" customFormat="1" ht="12.75">
      <c r="A1107" s="86"/>
      <c r="B1107" s="389">
        <f>+B1111+B1115+B1123+B1127</f>
        <v>232500</v>
      </c>
      <c r="C1107" s="86" t="s">
        <v>40</v>
      </c>
      <c r="D1107" s="86" t="s">
        <v>137</v>
      </c>
      <c r="E1107" s="86" t="s">
        <v>41</v>
      </c>
      <c r="F1107" s="88" t="s">
        <v>42</v>
      </c>
      <c r="G1107" s="88" t="s">
        <v>43</v>
      </c>
      <c r="H1107" s="87"/>
      <c r="I1107" s="83">
        <f t="shared" si="70"/>
        <v>465</v>
      </c>
      <c r="J1107" s="90"/>
      <c r="K1107" s="90"/>
      <c r="L1107" s="90"/>
      <c r="M1107" s="91">
        <v>500</v>
      </c>
    </row>
    <row r="1108" spans="2:13" ht="12.75">
      <c r="B1108" s="390"/>
      <c r="H1108" s="5">
        <f aca="true" t="shared" si="72" ref="H1108:H1114">H1107-B1108</f>
        <v>0</v>
      </c>
      <c r="I1108" s="22">
        <f t="shared" si="70"/>
        <v>0</v>
      </c>
      <c r="M1108" s="2">
        <v>500</v>
      </c>
    </row>
    <row r="1109" spans="2:13" ht="12.75">
      <c r="B1109" s="390">
        <v>5000</v>
      </c>
      <c r="C1109" s="1" t="s">
        <v>29</v>
      </c>
      <c r="D1109" s="1" t="s">
        <v>14</v>
      </c>
      <c r="E1109" s="1" t="s">
        <v>220</v>
      </c>
      <c r="F1109" s="27" t="s">
        <v>608</v>
      </c>
      <c r="G1109" s="27" t="s">
        <v>250</v>
      </c>
      <c r="H1109" s="5">
        <f t="shared" si="72"/>
        <v>-5000</v>
      </c>
      <c r="I1109" s="22">
        <f t="shared" si="70"/>
        <v>10</v>
      </c>
      <c r="K1109" t="s">
        <v>29</v>
      </c>
      <c r="L1109" s="15">
        <v>4</v>
      </c>
      <c r="M1109" s="2">
        <v>500</v>
      </c>
    </row>
    <row r="1110" spans="2:13" ht="12.75">
      <c r="B1110" s="390">
        <v>2500</v>
      </c>
      <c r="C1110" s="1" t="s">
        <v>29</v>
      </c>
      <c r="D1110" s="1" t="s">
        <v>14</v>
      </c>
      <c r="E1110" s="1" t="s">
        <v>235</v>
      </c>
      <c r="F1110" s="27" t="s">
        <v>609</v>
      </c>
      <c r="G1110" s="27" t="s">
        <v>250</v>
      </c>
      <c r="H1110" s="5">
        <f t="shared" si="72"/>
        <v>-7500</v>
      </c>
      <c r="I1110" s="22">
        <f t="shared" si="70"/>
        <v>5</v>
      </c>
      <c r="K1110" t="s">
        <v>29</v>
      </c>
      <c r="L1110">
        <v>4</v>
      </c>
      <c r="M1110" s="2">
        <v>500</v>
      </c>
    </row>
    <row r="1111" spans="1:13" s="84" customFormat="1" ht="12.75">
      <c r="A1111" s="11"/>
      <c r="B1111" s="391">
        <f>SUM(B1109:B1110)</f>
        <v>7500</v>
      </c>
      <c r="C1111" s="11" t="s">
        <v>29</v>
      </c>
      <c r="D1111" s="11"/>
      <c r="E1111" s="11"/>
      <c r="F1111" s="18"/>
      <c r="G1111" s="18"/>
      <c r="H1111" s="82">
        <f t="shared" si="72"/>
        <v>-15000</v>
      </c>
      <c r="I1111" s="83">
        <f t="shared" si="70"/>
        <v>15</v>
      </c>
      <c r="M1111" s="85">
        <v>500</v>
      </c>
    </row>
    <row r="1112" spans="2:13" ht="12.75">
      <c r="B1112" s="390"/>
      <c r="H1112" s="5">
        <f t="shared" si="72"/>
        <v>-15000</v>
      </c>
      <c r="I1112" s="22">
        <f t="shared" si="70"/>
        <v>0</v>
      </c>
      <c r="M1112" s="2">
        <v>500</v>
      </c>
    </row>
    <row r="1113" spans="2:13" ht="12.75">
      <c r="B1113" s="390"/>
      <c r="H1113" s="5">
        <f t="shared" si="72"/>
        <v>-15000</v>
      </c>
      <c r="I1113" s="22">
        <f t="shared" si="70"/>
        <v>0</v>
      </c>
      <c r="M1113" s="2">
        <v>500</v>
      </c>
    </row>
    <row r="1114" spans="2:13" ht="12.75">
      <c r="B1114" s="390">
        <v>10000</v>
      </c>
      <c r="C1114" s="1" t="s">
        <v>286</v>
      </c>
      <c r="D1114" s="12" t="s">
        <v>14</v>
      </c>
      <c r="E1114" s="1" t="s">
        <v>243</v>
      </c>
      <c r="F1114" s="415" t="s">
        <v>610</v>
      </c>
      <c r="G1114" s="27" t="s">
        <v>250</v>
      </c>
      <c r="H1114" s="5">
        <f t="shared" si="72"/>
        <v>-25000</v>
      </c>
      <c r="I1114" s="22">
        <f t="shared" si="70"/>
        <v>20</v>
      </c>
      <c r="K1114" t="s">
        <v>220</v>
      </c>
      <c r="L1114">
        <v>4</v>
      </c>
      <c r="M1114" s="2">
        <v>500</v>
      </c>
    </row>
    <row r="1115" spans="1:13" s="84" customFormat="1" ht="12.75">
      <c r="A1115" s="11"/>
      <c r="B1115" s="391">
        <f>SUM(B1114)</f>
        <v>10000</v>
      </c>
      <c r="C1115" s="11" t="s">
        <v>135</v>
      </c>
      <c r="D1115" s="11"/>
      <c r="E1115" s="11"/>
      <c r="F1115" s="18"/>
      <c r="G1115" s="18"/>
      <c r="H1115" s="82">
        <v>0</v>
      </c>
      <c r="I1115" s="83">
        <f t="shared" si="70"/>
        <v>20</v>
      </c>
      <c r="M1115" s="85">
        <v>500</v>
      </c>
    </row>
    <row r="1116" spans="2:13" ht="12.75">
      <c r="B1116" s="390"/>
      <c r="H1116" s="5">
        <f aca="true" t="shared" si="73" ref="H1116:H1122">H1115-B1116</f>
        <v>0</v>
      </c>
      <c r="I1116" s="22">
        <f t="shared" si="70"/>
        <v>0</v>
      </c>
      <c r="M1116" s="2">
        <v>500</v>
      </c>
    </row>
    <row r="1117" spans="2:13" ht="12.75">
      <c r="B1117" s="390"/>
      <c r="H1117" s="5">
        <f t="shared" si="73"/>
        <v>0</v>
      </c>
      <c r="I1117" s="22">
        <f t="shared" si="70"/>
        <v>0</v>
      </c>
      <c r="M1117" s="2">
        <v>500</v>
      </c>
    </row>
    <row r="1118" spans="2:13" ht="12.75">
      <c r="B1118" s="390">
        <v>25000</v>
      </c>
      <c r="C1118" s="12" t="s">
        <v>600</v>
      </c>
      <c r="D1118" s="12" t="s">
        <v>14</v>
      </c>
      <c r="E1118" s="1" t="s">
        <v>586</v>
      </c>
      <c r="F1118" s="415" t="s">
        <v>611</v>
      </c>
      <c r="G1118" s="27" t="s">
        <v>281</v>
      </c>
      <c r="H1118" s="5">
        <f t="shared" si="73"/>
        <v>-25000</v>
      </c>
      <c r="I1118" s="22">
        <f t="shared" si="70"/>
        <v>50</v>
      </c>
      <c r="K1118" t="s">
        <v>220</v>
      </c>
      <c r="L1118">
        <v>4</v>
      </c>
      <c r="M1118" s="2">
        <v>500</v>
      </c>
    </row>
    <row r="1119" spans="2:13" ht="12.75">
      <c r="B1119" s="390">
        <v>25000</v>
      </c>
      <c r="C1119" s="12" t="s">
        <v>600</v>
      </c>
      <c r="D1119" s="12" t="s">
        <v>14</v>
      </c>
      <c r="E1119" s="1" t="s">
        <v>586</v>
      </c>
      <c r="F1119" s="415" t="s">
        <v>612</v>
      </c>
      <c r="G1119" s="27" t="s">
        <v>281</v>
      </c>
      <c r="H1119" s="5">
        <f t="shared" si="73"/>
        <v>-50000</v>
      </c>
      <c r="I1119" s="22">
        <f t="shared" si="70"/>
        <v>50</v>
      </c>
      <c r="K1119" t="s">
        <v>220</v>
      </c>
      <c r="L1119">
        <v>4</v>
      </c>
      <c r="M1119" s="2">
        <v>500</v>
      </c>
    </row>
    <row r="1120" spans="2:13" ht="12.75">
      <c r="B1120" s="390">
        <v>25000</v>
      </c>
      <c r="C1120" s="12" t="s">
        <v>600</v>
      </c>
      <c r="D1120" s="12" t="s">
        <v>14</v>
      </c>
      <c r="E1120" s="1" t="s">
        <v>586</v>
      </c>
      <c r="F1120" s="415" t="s">
        <v>613</v>
      </c>
      <c r="G1120" s="27" t="s">
        <v>281</v>
      </c>
      <c r="H1120" s="5">
        <f t="shared" si="73"/>
        <v>-75000</v>
      </c>
      <c r="I1120" s="22">
        <f t="shared" si="70"/>
        <v>50</v>
      </c>
      <c r="K1120" t="s">
        <v>220</v>
      </c>
      <c r="L1120">
        <v>4</v>
      </c>
      <c r="M1120" s="2">
        <v>500</v>
      </c>
    </row>
    <row r="1121" spans="2:13" ht="12.75">
      <c r="B1121" s="390">
        <v>20000</v>
      </c>
      <c r="C1121" s="12" t="s">
        <v>598</v>
      </c>
      <c r="D1121" s="12" t="s">
        <v>14</v>
      </c>
      <c r="E1121" s="1" t="s">
        <v>586</v>
      </c>
      <c r="F1121" s="415" t="s">
        <v>614</v>
      </c>
      <c r="G1121" s="27" t="s">
        <v>281</v>
      </c>
      <c r="H1121" s="5">
        <f t="shared" si="73"/>
        <v>-95000</v>
      </c>
      <c r="I1121" s="22">
        <f t="shared" si="70"/>
        <v>40</v>
      </c>
      <c r="K1121" t="s">
        <v>220</v>
      </c>
      <c r="L1121">
        <v>4</v>
      </c>
      <c r="M1121" s="2">
        <v>500</v>
      </c>
    </row>
    <row r="1122" spans="2:13" ht="12.75">
      <c r="B1122" s="390">
        <v>20000</v>
      </c>
      <c r="C1122" s="12" t="s">
        <v>598</v>
      </c>
      <c r="D1122" s="12" t="s">
        <v>14</v>
      </c>
      <c r="E1122" s="1" t="s">
        <v>586</v>
      </c>
      <c r="F1122" s="415" t="s">
        <v>615</v>
      </c>
      <c r="G1122" s="27" t="s">
        <v>281</v>
      </c>
      <c r="H1122" s="5">
        <f t="shared" si="73"/>
        <v>-115000</v>
      </c>
      <c r="I1122" s="22">
        <f t="shared" si="70"/>
        <v>40</v>
      </c>
      <c r="K1122" t="s">
        <v>220</v>
      </c>
      <c r="L1122">
        <v>4</v>
      </c>
      <c r="M1122" s="2">
        <v>500</v>
      </c>
    </row>
    <row r="1123" spans="1:13" s="84" customFormat="1" ht="12.75">
      <c r="A1123" s="11"/>
      <c r="B1123" s="391">
        <f>SUM(B1118:B1122)</f>
        <v>115000</v>
      </c>
      <c r="C1123" s="11"/>
      <c r="D1123" s="11"/>
      <c r="E1123" s="11" t="s">
        <v>586</v>
      </c>
      <c r="F1123" s="18"/>
      <c r="G1123" s="18"/>
      <c r="H1123" s="82">
        <v>0</v>
      </c>
      <c r="I1123" s="83">
        <f t="shared" si="70"/>
        <v>230</v>
      </c>
      <c r="M1123" s="85">
        <v>500</v>
      </c>
    </row>
    <row r="1124" spans="2:13" ht="12.75">
      <c r="B1124" s="390"/>
      <c r="H1124" s="5">
        <f>H1123-B1124</f>
        <v>0</v>
      </c>
      <c r="I1124" s="22">
        <f t="shared" si="70"/>
        <v>0</v>
      </c>
      <c r="M1124" s="2">
        <v>500</v>
      </c>
    </row>
    <row r="1125" spans="2:13" ht="12.75">
      <c r="B1125" s="390"/>
      <c r="H1125" s="5">
        <f>H1124-B1125</f>
        <v>0</v>
      </c>
      <c r="I1125" s="22">
        <f t="shared" si="70"/>
        <v>0</v>
      </c>
      <c r="M1125" s="2">
        <v>500</v>
      </c>
    </row>
    <row r="1126" spans="2:13" ht="12.75">
      <c r="B1126" s="390">
        <v>100000</v>
      </c>
      <c r="C1126" s="1" t="s">
        <v>606</v>
      </c>
      <c r="D1126" s="12" t="s">
        <v>14</v>
      </c>
      <c r="E1126" s="1" t="s">
        <v>366</v>
      </c>
      <c r="F1126" s="27" t="s">
        <v>616</v>
      </c>
      <c r="G1126" s="27" t="s">
        <v>250</v>
      </c>
      <c r="H1126" s="5">
        <f>H1125-B1126</f>
        <v>-100000</v>
      </c>
      <c r="I1126" s="22">
        <f t="shared" si="70"/>
        <v>200</v>
      </c>
      <c r="K1126" t="s">
        <v>617</v>
      </c>
      <c r="L1126">
        <v>4</v>
      </c>
      <c r="M1126" s="2">
        <v>500</v>
      </c>
    </row>
    <row r="1127" spans="1:13" s="84" customFormat="1" ht="12.75">
      <c r="A1127" s="11"/>
      <c r="B1127" s="391">
        <f>SUM(B1126)</f>
        <v>100000</v>
      </c>
      <c r="C1127" s="11"/>
      <c r="D1127" s="11"/>
      <c r="E1127" s="11"/>
      <c r="F1127" s="18"/>
      <c r="G1127" s="18"/>
      <c r="H1127" s="82"/>
      <c r="I1127" s="83"/>
      <c r="M1127" s="85"/>
    </row>
    <row r="1128" spans="2:13" ht="12.75">
      <c r="B1128" s="390"/>
      <c r="H1128" s="5">
        <f>H1127-B1128</f>
        <v>0</v>
      </c>
      <c r="I1128" s="22">
        <f aca="true" t="shared" si="74" ref="I1128:I1133">+B1128/M1128</f>
        <v>0</v>
      </c>
      <c r="M1128" s="2">
        <v>500</v>
      </c>
    </row>
    <row r="1129" spans="2:13" ht="12.75">
      <c r="B1129" s="390"/>
      <c r="H1129" s="5">
        <f>H1128-B1129</f>
        <v>0</v>
      </c>
      <c r="I1129" s="22">
        <f t="shared" si="74"/>
        <v>0</v>
      </c>
      <c r="M1129" s="2">
        <v>500</v>
      </c>
    </row>
    <row r="1130" spans="2:13" ht="12.75">
      <c r="B1130" s="390"/>
      <c r="H1130" s="5">
        <f>H1129-B1130</f>
        <v>0</v>
      </c>
      <c r="I1130" s="22">
        <f t="shared" si="74"/>
        <v>0</v>
      </c>
      <c r="M1130" s="2">
        <v>500</v>
      </c>
    </row>
    <row r="1131" spans="2:13" ht="12.75">
      <c r="B1131" s="390"/>
      <c r="H1131" s="5">
        <f>H1130-B1131</f>
        <v>0</v>
      </c>
      <c r="I1131" s="22">
        <f t="shared" si="74"/>
        <v>0</v>
      </c>
      <c r="M1131" s="2">
        <v>500</v>
      </c>
    </row>
    <row r="1132" spans="1:13" s="90" customFormat="1" ht="12.75">
      <c r="A1132" s="86"/>
      <c r="B1132" s="389">
        <f>+B1140+B1144+B1154+B1161+B1165</f>
        <v>325000</v>
      </c>
      <c r="C1132" s="86" t="s">
        <v>65</v>
      </c>
      <c r="D1132" s="86" t="s">
        <v>145</v>
      </c>
      <c r="E1132" s="86" t="s">
        <v>41</v>
      </c>
      <c r="F1132" s="88" t="s">
        <v>67</v>
      </c>
      <c r="G1132" s="88" t="s">
        <v>39</v>
      </c>
      <c r="H1132" s="87"/>
      <c r="I1132" s="89">
        <f t="shared" si="74"/>
        <v>650</v>
      </c>
      <c r="M1132" s="91">
        <v>500</v>
      </c>
    </row>
    <row r="1133" spans="2:13" ht="12.75">
      <c r="B1133" s="390"/>
      <c r="H1133" s="5">
        <f>H1132-B1133</f>
        <v>0</v>
      </c>
      <c r="I1133" s="22">
        <f t="shared" si="74"/>
        <v>0</v>
      </c>
      <c r="M1133" s="2">
        <v>500</v>
      </c>
    </row>
    <row r="1134" spans="2:13" ht="12.75">
      <c r="B1134" s="390">
        <v>2500</v>
      </c>
      <c r="C1134" s="1" t="s">
        <v>29</v>
      </c>
      <c r="D1134" s="1" t="s">
        <v>14</v>
      </c>
      <c r="E1134" s="1" t="s">
        <v>220</v>
      </c>
      <c r="F1134" s="27" t="s">
        <v>618</v>
      </c>
      <c r="G1134" s="27" t="s">
        <v>61</v>
      </c>
      <c r="H1134" s="5">
        <v>-599000</v>
      </c>
      <c r="I1134" s="22">
        <v>5</v>
      </c>
      <c r="K1134" t="s">
        <v>29</v>
      </c>
      <c r="L1134">
        <v>11</v>
      </c>
      <c r="M1134" s="2">
        <v>500</v>
      </c>
    </row>
    <row r="1135" spans="2:13" ht="12.75">
      <c r="B1135" s="449">
        <v>5000</v>
      </c>
      <c r="C1135" s="1" t="s">
        <v>29</v>
      </c>
      <c r="D1135" s="1" t="s">
        <v>14</v>
      </c>
      <c r="E1135" s="1" t="s">
        <v>223</v>
      </c>
      <c r="F1135" s="27" t="s">
        <v>619</v>
      </c>
      <c r="G1135" s="27" t="s">
        <v>386</v>
      </c>
      <c r="H1135" s="5">
        <v>-741500</v>
      </c>
      <c r="I1135" s="22">
        <v>10</v>
      </c>
      <c r="K1135" t="s">
        <v>29</v>
      </c>
      <c r="L1135">
        <v>11</v>
      </c>
      <c r="M1135" s="2">
        <v>500</v>
      </c>
    </row>
    <row r="1136" spans="2:13" ht="12.75">
      <c r="B1136" s="390">
        <v>5000</v>
      </c>
      <c r="C1136" s="1" t="s">
        <v>29</v>
      </c>
      <c r="D1136" s="1" t="s">
        <v>14</v>
      </c>
      <c r="E1136" s="1" t="s">
        <v>293</v>
      </c>
      <c r="F1136" s="27" t="s">
        <v>620</v>
      </c>
      <c r="G1136" s="27" t="s">
        <v>386</v>
      </c>
      <c r="H1136" s="5">
        <v>-766500</v>
      </c>
      <c r="I1136" s="22">
        <v>10</v>
      </c>
      <c r="K1136" t="s">
        <v>29</v>
      </c>
      <c r="L1136">
        <v>11</v>
      </c>
      <c r="M1136" s="2">
        <v>500</v>
      </c>
    </row>
    <row r="1137" spans="2:13" ht="12.75">
      <c r="B1137" s="390">
        <v>2500</v>
      </c>
      <c r="C1137" s="1" t="s">
        <v>29</v>
      </c>
      <c r="D1137" s="1" t="s">
        <v>14</v>
      </c>
      <c r="E1137" s="1" t="s">
        <v>293</v>
      </c>
      <c r="F1137" s="27" t="s">
        <v>621</v>
      </c>
      <c r="G1137" s="27" t="s">
        <v>386</v>
      </c>
      <c r="H1137" s="5">
        <v>-769000</v>
      </c>
      <c r="I1137" s="22">
        <v>5</v>
      </c>
      <c r="K1137" t="s">
        <v>29</v>
      </c>
      <c r="L1137">
        <v>11</v>
      </c>
      <c r="M1137" s="2">
        <v>500</v>
      </c>
    </row>
    <row r="1138" spans="2:13" ht="12.75">
      <c r="B1138" s="390">
        <v>2500</v>
      </c>
      <c r="C1138" s="1" t="s">
        <v>29</v>
      </c>
      <c r="D1138" s="1" t="s">
        <v>14</v>
      </c>
      <c r="E1138" s="1" t="s">
        <v>223</v>
      </c>
      <c r="F1138" s="27" t="s">
        <v>622</v>
      </c>
      <c r="G1138" s="27" t="s">
        <v>386</v>
      </c>
      <c r="H1138" s="5">
        <v>-786500</v>
      </c>
      <c r="I1138" s="22">
        <v>5</v>
      </c>
      <c r="K1138" t="s">
        <v>29</v>
      </c>
      <c r="L1138">
        <v>11</v>
      </c>
      <c r="M1138" s="2">
        <v>500</v>
      </c>
    </row>
    <row r="1139" spans="2:13" ht="12.75">
      <c r="B1139" s="390">
        <v>2500</v>
      </c>
      <c r="C1139" s="1" t="s">
        <v>29</v>
      </c>
      <c r="D1139" s="1" t="s">
        <v>14</v>
      </c>
      <c r="E1139" s="1" t="s">
        <v>223</v>
      </c>
      <c r="F1139" s="27" t="s">
        <v>623</v>
      </c>
      <c r="G1139" s="27" t="s">
        <v>388</v>
      </c>
      <c r="H1139" s="5">
        <v>-791500</v>
      </c>
      <c r="I1139" s="22">
        <v>5</v>
      </c>
      <c r="K1139" t="s">
        <v>29</v>
      </c>
      <c r="L1139">
        <v>11</v>
      </c>
      <c r="M1139" s="2">
        <v>500</v>
      </c>
    </row>
    <row r="1140" spans="1:13" s="84" customFormat="1" ht="12.75">
      <c r="A1140" s="11"/>
      <c r="B1140" s="391">
        <f>SUM(B1134:B1139)</f>
        <v>20000</v>
      </c>
      <c r="C1140" s="11" t="s">
        <v>29</v>
      </c>
      <c r="D1140" s="11"/>
      <c r="E1140" s="11"/>
      <c r="F1140" s="18"/>
      <c r="G1140" s="18"/>
      <c r="H1140" s="82">
        <f>H1139-B1140</f>
        <v>-811500</v>
      </c>
      <c r="I1140" s="83">
        <f aca="true" t="shared" si="75" ref="I1140:I1203">+B1140/M1140</f>
        <v>40</v>
      </c>
      <c r="M1140" s="85">
        <v>500</v>
      </c>
    </row>
    <row r="1141" spans="2:13" ht="12.75">
      <c r="B1141" s="390"/>
      <c r="H1141" s="5">
        <f>H1140-B1141</f>
        <v>-811500</v>
      </c>
      <c r="I1141" s="22">
        <f t="shared" si="75"/>
        <v>0</v>
      </c>
      <c r="M1141" s="2">
        <v>500</v>
      </c>
    </row>
    <row r="1142" spans="2:13" ht="12.75">
      <c r="B1142" s="390"/>
      <c r="H1142" s="5">
        <f>H1141-B1142</f>
        <v>-811500</v>
      </c>
      <c r="I1142" s="22">
        <f t="shared" si="75"/>
        <v>0</v>
      </c>
      <c r="M1142" s="2">
        <v>500</v>
      </c>
    </row>
    <row r="1143" spans="2:13" ht="12.75">
      <c r="B1143" s="390">
        <v>35000</v>
      </c>
      <c r="C1143" s="12" t="s">
        <v>624</v>
      </c>
      <c r="D1143" s="1" t="s">
        <v>14</v>
      </c>
      <c r="E1143" s="1" t="s">
        <v>243</v>
      </c>
      <c r="F1143" s="415" t="s">
        <v>625</v>
      </c>
      <c r="G1143" s="27" t="s">
        <v>386</v>
      </c>
      <c r="H1143" s="5">
        <f>H1142-B1143</f>
        <v>-846500</v>
      </c>
      <c r="I1143" s="22">
        <f t="shared" si="75"/>
        <v>70</v>
      </c>
      <c r="K1143" t="s">
        <v>223</v>
      </c>
      <c r="M1143" s="2">
        <v>500</v>
      </c>
    </row>
    <row r="1144" spans="1:13" s="84" customFormat="1" ht="12.75">
      <c r="A1144" s="11"/>
      <c r="B1144" s="391">
        <f>SUM(B1143)</f>
        <v>35000</v>
      </c>
      <c r="C1144" s="11" t="s">
        <v>135</v>
      </c>
      <c r="D1144" s="11"/>
      <c r="E1144" s="11"/>
      <c r="F1144" s="18"/>
      <c r="G1144" s="18"/>
      <c r="H1144" s="82">
        <v>0</v>
      </c>
      <c r="I1144" s="83">
        <f t="shared" si="75"/>
        <v>70</v>
      </c>
      <c r="M1144" s="85">
        <v>500</v>
      </c>
    </row>
    <row r="1145" spans="2:13" ht="12.75">
      <c r="B1145" s="390"/>
      <c r="H1145" s="5">
        <f aca="true" t="shared" si="76" ref="H1145:H1152">H1144-B1145</f>
        <v>0</v>
      </c>
      <c r="I1145" s="22">
        <f t="shared" si="75"/>
        <v>0</v>
      </c>
      <c r="M1145" s="2">
        <v>500</v>
      </c>
    </row>
    <row r="1146" spans="2:13" ht="12.75">
      <c r="B1146" s="390"/>
      <c r="H1146" s="5">
        <f t="shared" si="76"/>
        <v>0</v>
      </c>
      <c r="I1146" s="22">
        <f t="shared" si="75"/>
        <v>0</v>
      </c>
      <c r="M1146" s="2">
        <v>500</v>
      </c>
    </row>
    <row r="1147" spans="2:13" ht="12.75">
      <c r="B1147" s="390">
        <v>25000</v>
      </c>
      <c r="C1147" s="12" t="s">
        <v>600</v>
      </c>
      <c r="D1147" s="1" t="s">
        <v>14</v>
      </c>
      <c r="E1147" s="1" t="s">
        <v>586</v>
      </c>
      <c r="F1147" s="415" t="s">
        <v>626</v>
      </c>
      <c r="G1147" s="27" t="s">
        <v>386</v>
      </c>
      <c r="H1147" s="5">
        <f t="shared" si="76"/>
        <v>-25000</v>
      </c>
      <c r="I1147" s="22">
        <f t="shared" si="75"/>
        <v>50</v>
      </c>
      <c r="K1147" t="s">
        <v>223</v>
      </c>
      <c r="M1147" s="2">
        <v>500</v>
      </c>
    </row>
    <row r="1148" spans="2:13" ht="12.75">
      <c r="B1148" s="390">
        <v>25000</v>
      </c>
      <c r="C1148" s="12" t="s">
        <v>600</v>
      </c>
      <c r="D1148" s="1" t="s">
        <v>14</v>
      </c>
      <c r="E1148" s="1" t="s">
        <v>586</v>
      </c>
      <c r="F1148" s="415" t="s">
        <v>627</v>
      </c>
      <c r="G1148" s="27" t="s">
        <v>386</v>
      </c>
      <c r="H1148" s="5">
        <f t="shared" si="76"/>
        <v>-50000</v>
      </c>
      <c r="I1148" s="22">
        <f t="shared" si="75"/>
        <v>50</v>
      </c>
      <c r="K1148" t="s">
        <v>223</v>
      </c>
      <c r="M1148" s="2">
        <v>500</v>
      </c>
    </row>
    <row r="1149" spans="2:13" ht="12.75">
      <c r="B1149" s="390">
        <v>25000</v>
      </c>
      <c r="C1149" s="12" t="s">
        <v>600</v>
      </c>
      <c r="D1149" s="1" t="s">
        <v>14</v>
      </c>
      <c r="E1149" s="1" t="s">
        <v>586</v>
      </c>
      <c r="F1149" s="415" t="s">
        <v>628</v>
      </c>
      <c r="G1149" s="27" t="s">
        <v>386</v>
      </c>
      <c r="H1149" s="5">
        <f t="shared" si="76"/>
        <v>-75000</v>
      </c>
      <c r="I1149" s="22">
        <f t="shared" si="75"/>
        <v>50</v>
      </c>
      <c r="K1149" t="s">
        <v>223</v>
      </c>
      <c r="M1149" s="2">
        <v>500</v>
      </c>
    </row>
    <row r="1150" spans="2:13" ht="12.75">
      <c r="B1150" s="390">
        <v>25000</v>
      </c>
      <c r="C1150" s="12" t="s">
        <v>600</v>
      </c>
      <c r="D1150" s="1" t="s">
        <v>14</v>
      </c>
      <c r="E1150" s="1" t="s">
        <v>586</v>
      </c>
      <c r="F1150" s="415" t="s">
        <v>629</v>
      </c>
      <c r="G1150" s="27" t="s">
        <v>386</v>
      </c>
      <c r="H1150" s="5">
        <f t="shared" si="76"/>
        <v>-100000</v>
      </c>
      <c r="I1150" s="22">
        <f t="shared" si="75"/>
        <v>50</v>
      </c>
      <c r="K1150" t="s">
        <v>223</v>
      </c>
      <c r="M1150" s="2">
        <v>500</v>
      </c>
    </row>
    <row r="1151" spans="2:13" ht="12.75">
      <c r="B1151" s="390">
        <v>20000</v>
      </c>
      <c r="C1151" s="12" t="s">
        <v>598</v>
      </c>
      <c r="D1151" s="1" t="s">
        <v>14</v>
      </c>
      <c r="E1151" s="1" t="s">
        <v>586</v>
      </c>
      <c r="F1151" s="415" t="s">
        <v>630</v>
      </c>
      <c r="G1151" s="27" t="s">
        <v>386</v>
      </c>
      <c r="H1151" s="5">
        <f t="shared" si="76"/>
        <v>-120000</v>
      </c>
      <c r="I1151" s="22">
        <f t="shared" si="75"/>
        <v>40</v>
      </c>
      <c r="K1151" t="s">
        <v>223</v>
      </c>
      <c r="M1151" s="2">
        <v>500</v>
      </c>
    </row>
    <row r="1152" spans="2:13" ht="12.75">
      <c r="B1152" s="390">
        <v>20000</v>
      </c>
      <c r="C1152" s="12" t="s">
        <v>598</v>
      </c>
      <c r="D1152" s="1" t="s">
        <v>14</v>
      </c>
      <c r="E1152" s="1" t="s">
        <v>586</v>
      </c>
      <c r="F1152" s="415" t="s">
        <v>631</v>
      </c>
      <c r="G1152" s="27" t="s">
        <v>386</v>
      </c>
      <c r="H1152" s="5">
        <f t="shared" si="76"/>
        <v>-140000</v>
      </c>
      <c r="I1152" s="22">
        <f t="shared" si="75"/>
        <v>40</v>
      </c>
      <c r="K1152" t="s">
        <v>223</v>
      </c>
      <c r="M1152" s="2">
        <v>500</v>
      </c>
    </row>
    <row r="1153" spans="2:13" ht="12.75">
      <c r="B1153" s="390">
        <v>70000</v>
      </c>
      <c r="C1153" s="12" t="s">
        <v>223</v>
      </c>
      <c r="D1153" s="1" t="s">
        <v>14</v>
      </c>
      <c r="E1153" s="1" t="s">
        <v>586</v>
      </c>
      <c r="F1153" s="415" t="s">
        <v>632</v>
      </c>
      <c r="G1153" s="27" t="s">
        <v>386</v>
      </c>
      <c r="H1153" s="5" t="e">
        <f>#REF!-B1153</f>
        <v>#REF!</v>
      </c>
      <c r="I1153" s="22">
        <f t="shared" si="75"/>
        <v>140</v>
      </c>
      <c r="K1153" t="s">
        <v>223</v>
      </c>
      <c r="M1153" s="2">
        <v>500</v>
      </c>
    </row>
    <row r="1154" spans="1:13" s="84" customFormat="1" ht="12.75">
      <c r="A1154" s="11"/>
      <c r="B1154" s="391">
        <f>SUM(B1147:B1153)</f>
        <v>210000</v>
      </c>
      <c r="C1154" s="11"/>
      <c r="D1154" s="11"/>
      <c r="E1154" s="11" t="s">
        <v>586</v>
      </c>
      <c r="F1154" s="18"/>
      <c r="G1154" s="18"/>
      <c r="H1154" s="82">
        <v>0</v>
      </c>
      <c r="I1154" s="83">
        <f t="shared" si="75"/>
        <v>420</v>
      </c>
      <c r="M1154" s="85">
        <v>500</v>
      </c>
    </row>
    <row r="1155" spans="2:13" ht="12.75">
      <c r="B1155" s="390"/>
      <c r="H1155" s="5">
        <f aca="true" t="shared" si="77" ref="H1155:H1160">H1154-B1155</f>
        <v>0</v>
      </c>
      <c r="I1155" s="22">
        <f t="shared" si="75"/>
        <v>0</v>
      </c>
      <c r="M1155" s="2">
        <v>500</v>
      </c>
    </row>
    <row r="1156" spans="2:13" ht="12.75">
      <c r="B1156" s="390"/>
      <c r="H1156" s="5">
        <f t="shared" si="77"/>
        <v>0</v>
      </c>
      <c r="I1156" s="22">
        <f t="shared" si="75"/>
        <v>0</v>
      </c>
      <c r="M1156" s="2">
        <v>500</v>
      </c>
    </row>
    <row r="1157" spans="1:13" s="92" customFormat="1" ht="12.75">
      <c r="A1157" s="1"/>
      <c r="B1157" s="390">
        <v>5000</v>
      </c>
      <c r="C1157" s="12" t="s">
        <v>365</v>
      </c>
      <c r="D1157" s="12" t="s">
        <v>14</v>
      </c>
      <c r="E1157" s="1" t="s">
        <v>366</v>
      </c>
      <c r="F1157" s="98" t="s">
        <v>633</v>
      </c>
      <c r="G1157" s="27" t="s">
        <v>308</v>
      </c>
      <c r="H1157" s="36">
        <f t="shared" si="77"/>
        <v>-5000</v>
      </c>
      <c r="I1157" s="22">
        <f t="shared" si="75"/>
        <v>10</v>
      </c>
      <c r="J1157"/>
      <c r="K1157" s="80" t="s">
        <v>634</v>
      </c>
      <c r="L1157">
        <v>11</v>
      </c>
      <c r="M1157" s="2">
        <v>500</v>
      </c>
    </row>
    <row r="1158" spans="1:13" s="92" customFormat="1" ht="12.75">
      <c r="A1158" s="1"/>
      <c r="B1158" s="390">
        <v>5000</v>
      </c>
      <c r="C1158" s="12" t="s">
        <v>365</v>
      </c>
      <c r="D1158" s="12" t="s">
        <v>14</v>
      </c>
      <c r="E1158" s="1" t="s">
        <v>366</v>
      </c>
      <c r="F1158" s="98" t="s">
        <v>635</v>
      </c>
      <c r="G1158" s="27" t="s">
        <v>310</v>
      </c>
      <c r="H1158" s="36">
        <f t="shared" si="77"/>
        <v>-10000</v>
      </c>
      <c r="I1158" s="22">
        <f t="shared" si="75"/>
        <v>10</v>
      </c>
      <c r="J1158"/>
      <c r="K1158" s="80" t="s">
        <v>634</v>
      </c>
      <c r="L1158">
        <v>11</v>
      </c>
      <c r="M1158" s="2">
        <v>500</v>
      </c>
    </row>
    <row r="1159" spans="1:13" s="92" customFormat="1" ht="12.75">
      <c r="A1159" s="1"/>
      <c r="B1159" s="390">
        <v>10000</v>
      </c>
      <c r="C1159" s="32" t="s">
        <v>365</v>
      </c>
      <c r="D1159" s="12" t="s">
        <v>14</v>
      </c>
      <c r="E1159" s="1" t="s">
        <v>366</v>
      </c>
      <c r="F1159" s="98" t="s">
        <v>636</v>
      </c>
      <c r="G1159" s="27" t="s">
        <v>412</v>
      </c>
      <c r="H1159" s="36">
        <f t="shared" si="77"/>
        <v>-20000</v>
      </c>
      <c r="I1159" s="22">
        <f t="shared" si="75"/>
        <v>20</v>
      </c>
      <c r="J1159"/>
      <c r="K1159" s="80" t="s">
        <v>634</v>
      </c>
      <c r="L1159">
        <v>11</v>
      </c>
      <c r="M1159" s="2">
        <v>500</v>
      </c>
    </row>
    <row r="1160" spans="1:13" s="92" customFormat="1" ht="12.75">
      <c r="A1160" s="1"/>
      <c r="B1160" s="446">
        <v>10000</v>
      </c>
      <c r="C1160" s="32" t="s">
        <v>365</v>
      </c>
      <c r="D1160" s="12" t="s">
        <v>14</v>
      </c>
      <c r="E1160" s="1" t="s">
        <v>366</v>
      </c>
      <c r="F1160" s="99" t="s">
        <v>637</v>
      </c>
      <c r="G1160" s="30" t="s">
        <v>412</v>
      </c>
      <c r="H1160" s="36">
        <f t="shared" si="77"/>
        <v>-30000</v>
      </c>
      <c r="I1160" s="22">
        <f t="shared" si="75"/>
        <v>20</v>
      </c>
      <c r="J1160"/>
      <c r="K1160" s="80" t="s">
        <v>634</v>
      </c>
      <c r="L1160">
        <v>11</v>
      </c>
      <c r="M1160" s="2">
        <v>500</v>
      </c>
    </row>
    <row r="1161" spans="1:13" s="120" customFormat="1" ht="12.75">
      <c r="A1161" s="103"/>
      <c r="B1161" s="450">
        <f>SUM(B1157:B1160)</f>
        <v>30000</v>
      </c>
      <c r="C1161" s="103"/>
      <c r="D1161" s="103"/>
      <c r="E1161" s="103" t="s">
        <v>366</v>
      </c>
      <c r="F1161" s="117"/>
      <c r="G1161" s="117"/>
      <c r="H1161" s="118">
        <v>0</v>
      </c>
      <c r="I1161" s="83">
        <f t="shared" si="75"/>
        <v>60</v>
      </c>
      <c r="L1161" s="84"/>
      <c r="M1161" s="2">
        <v>500</v>
      </c>
    </row>
    <row r="1162" spans="1:13" s="455" customFormat="1" ht="12.75">
      <c r="A1162" s="451"/>
      <c r="B1162" s="452"/>
      <c r="C1162" s="451"/>
      <c r="D1162" s="451"/>
      <c r="E1162" s="451"/>
      <c r="F1162" s="453"/>
      <c r="G1162" s="453"/>
      <c r="H1162" s="454"/>
      <c r="I1162" s="22">
        <f t="shared" si="75"/>
        <v>0</v>
      </c>
      <c r="M1162" s="2">
        <v>500</v>
      </c>
    </row>
    <row r="1163" spans="1:13" s="455" customFormat="1" ht="12.75">
      <c r="A1163" s="451"/>
      <c r="B1163" s="452"/>
      <c r="C1163" s="451"/>
      <c r="D1163" s="451"/>
      <c r="E1163" s="451"/>
      <c r="F1163" s="453"/>
      <c r="G1163" s="453"/>
      <c r="H1163" s="454"/>
      <c r="I1163" s="22">
        <f t="shared" si="75"/>
        <v>0</v>
      </c>
      <c r="M1163" s="2">
        <v>500</v>
      </c>
    </row>
    <row r="1164" spans="2:13" ht="12.75">
      <c r="B1164" s="390">
        <v>30000</v>
      </c>
      <c r="C1164" s="12" t="s">
        <v>606</v>
      </c>
      <c r="D1164" s="1" t="s">
        <v>14</v>
      </c>
      <c r="E1164" s="1" t="s">
        <v>366</v>
      </c>
      <c r="F1164" s="415" t="s">
        <v>638</v>
      </c>
      <c r="G1164" s="27" t="s">
        <v>386</v>
      </c>
      <c r="H1164" s="5" t="e">
        <f>#REF!-B1164</f>
        <v>#REF!</v>
      </c>
      <c r="I1164" s="22">
        <f t="shared" si="75"/>
        <v>60</v>
      </c>
      <c r="K1164" t="s">
        <v>223</v>
      </c>
      <c r="L1164">
        <v>11</v>
      </c>
      <c r="M1164" s="2">
        <v>500</v>
      </c>
    </row>
    <row r="1165" spans="1:13" s="84" customFormat="1" ht="12.75">
      <c r="A1165" s="11"/>
      <c r="B1165" s="391">
        <f>SUM(B1164)</f>
        <v>30000</v>
      </c>
      <c r="C1165" s="11"/>
      <c r="D1165" s="11"/>
      <c r="E1165" s="11"/>
      <c r="F1165" s="435"/>
      <c r="G1165" s="18"/>
      <c r="H1165" s="82"/>
      <c r="I1165" s="83">
        <f t="shared" si="75"/>
        <v>60</v>
      </c>
      <c r="M1165" s="2">
        <v>500</v>
      </c>
    </row>
    <row r="1166" spans="1:13" s="15" customFormat="1" ht="12.75">
      <c r="A1166" s="12"/>
      <c r="B1166" s="446"/>
      <c r="C1166" s="12"/>
      <c r="D1166" s="12"/>
      <c r="E1166" s="12"/>
      <c r="F1166" s="34"/>
      <c r="G1166" s="30"/>
      <c r="H1166" s="29"/>
      <c r="I1166" s="22">
        <f t="shared" si="75"/>
        <v>0</v>
      </c>
      <c r="M1166" s="2">
        <v>500</v>
      </c>
    </row>
    <row r="1167" spans="1:13" s="15" customFormat="1" ht="12.75">
      <c r="A1167" s="12"/>
      <c r="B1167" s="446"/>
      <c r="C1167" s="12"/>
      <c r="D1167" s="12"/>
      <c r="E1167" s="12"/>
      <c r="F1167" s="34"/>
      <c r="G1167" s="30"/>
      <c r="H1167" s="29"/>
      <c r="I1167" s="22">
        <f t="shared" si="75"/>
        <v>0</v>
      </c>
      <c r="M1167" s="2">
        <v>500</v>
      </c>
    </row>
    <row r="1168" spans="1:13" s="15" customFormat="1" ht="12.75">
      <c r="A1168" s="12"/>
      <c r="B1168" s="446"/>
      <c r="C1168" s="12"/>
      <c r="D1168" s="12"/>
      <c r="E1168" s="12"/>
      <c r="F1168" s="34"/>
      <c r="G1168" s="30"/>
      <c r="H1168" s="29"/>
      <c r="I1168" s="22">
        <f t="shared" si="75"/>
        <v>0</v>
      </c>
      <c r="M1168" s="2">
        <v>500</v>
      </c>
    </row>
    <row r="1169" spans="2:13" ht="12.75">
      <c r="B1169" s="390"/>
      <c r="H1169" s="5" t="e">
        <f>#REF!-B1169</f>
        <v>#REF!</v>
      </c>
      <c r="I1169" s="22">
        <f t="shared" si="75"/>
        <v>0</v>
      </c>
      <c r="M1169" s="2">
        <v>500</v>
      </c>
    </row>
    <row r="1170" spans="1:13" s="126" customFormat="1" ht="12.75">
      <c r="A1170" s="86"/>
      <c r="B1170" s="389">
        <f>+B1174+B1182+B1188+B1197+B1203</f>
        <v>159000</v>
      </c>
      <c r="C1170" s="86" t="s">
        <v>112</v>
      </c>
      <c r="D1170" s="86" t="s">
        <v>101</v>
      </c>
      <c r="E1170" s="86" t="s">
        <v>89</v>
      </c>
      <c r="F1170" s="88" t="s">
        <v>102</v>
      </c>
      <c r="G1170" s="88" t="s">
        <v>103</v>
      </c>
      <c r="H1170" s="87" t="e">
        <f aca="true" t="shared" si="78" ref="H1170:H1181">H1169-B1170</f>
        <v>#REF!</v>
      </c>
      <c r="I1170" s="89">
        <f t="shared" si="75"/>
        <v>318</v>
      </c>
      <c r="J1170" s="90"/>
      <c r="K1170" s="90"/>
      <c r="L1170" s="90"/>
      <c r="M1170" s="2">
        <v>500</v>
      </c>
    </row>
    <row r="1171" spans="2:13" ht="12.75">
      <c r="B1171" s="390"/>
      <c r="H1171" s="5" t="e">
        <f t="shared" si="78"/>
        <v>#REF!</v>
      </c>
      <c r="I1171" s="22">
        <f t="shared" si="75"/>
        <v>0</v>
      </c>
      <c r="M1171" s="2">
        <v>500</v>
      </c>
    </row>
    <row r="1172" spans="2:13" ht="12.75">
      <c r="B1172" s="390">
        <v>5000</v>
      </c>
      <c r="C1172" s="1" t="s">
        <v>29</v>
      </c>
      <c r="D1172" s="1" t="s">
        <v>14</v>
      </c>
      <c r="E1172" s="1" t="s">
        <v>220</v>
      </c>
      <c r="F1172" s="27" t="s">
        <v>639</v>
      </c>
      <c r="G1172" s="27" t="s">
        <v>550</v>
      </c>
      <c r="H1172" s="5" t="e">
        <f t="shared" si="78"/>
        <v>#REF!</v>
      </c>
      <c r="I1172" s="22">
        <f t="shared" si="75"/>
        <v>10</v>
      </c>
      <c r="K1172" t="s">
        <v>29</v>
      </c>
      <c r="L1172">
        <v>24</v>
      </c>
      <c r="M1172" s="2">
        <v>500</v>
      </c>
    </row>
    <row r="1173" spans="2:13" ht="12.75">
      <c r="B1173" s="390">
        <v>5000</v>
      </c>
      <c r="C1173" s="1" t="s">
        <v>29</v>
      </c>
      <c r="D1173" s="1" t="s">
        <v>14</v>
      </c>
      <c r="E1173" s="1" t="s">
        <v>293</v>
      </c>
      <c r="F1173" s="27" t="s">
        <v>640</v>
      </c>
      <c r="G1173" s="27" t="s">
        <v>550</v>
      </c>
      <c r="H1173" s="5" t="e">
        <f t="shared" si="78"/>
        <v>#REF!</v>
      </c>
      <c r="I1173" s="22">
        <f t="shared" si="75"/>
        <v>10</v>
      </c>
      <c r="K1173" t="s">
        <v>29</v>
      </c>
      <c r="L1173">
        <v>24</v>
      </c>
      <c r="M1173" s="2">
        <v>500</v>
      </c>
    </row>
    <row r="1174" spans="1:13" s="84" customFormat="1" ht="12.75">
      <c r="A1174" s="11"/>
      <c r="B1174" s="391">
        <f>SUM(B1172:B1173)</f>
        <v>10000</v>
      </c>
      <c r="C1174" s="11" t="s">
        <v>29</v>
      </c>
      <c r="D1174" s="11"/>
      <c r="E1174" s="11"/>
      <c r="F1174" s="18"/>
      <c r="G1174" s="18"/>
      <c r="H1174" s="82" t="e">
        <f t="shared" si="78"/>
        <v>#REF!</v>
      </c>
      <c r="I1174" s="83">
        <f t="shared" si="75"/>
        <v>20</v>
      </c>
      <c r="M1174" s="85">
        <v>500</v>
      </c>
    </row>
    <row r="1175" spans="2:13" ht="12.75">
      <c r="B1175" s="390"/>
      <c r="H1175" s="5" t="e">
        <f t="shared" si="78"/>
        <v>#REF!</v>
      </c>
      <c r="I1175" s="22">
        <f t="shared" si="75"/>
        <v>0</v>
      </c>
      <c r="M1175" s="2">
        <v>500</v>
      </c>
    </row>
    <row r="1176" spans="2:13" ht="12.75">
      <c r="B1176" s="390"/>
      <c r="H1176" s="5" t="e">
        <f t="shared" si="78"/>
        <v>#REF!</v>
      </c>
      <c r="I1176" s="22">
        <f t="shared" si="75"/>
        <v>0</v>
      </c>
      <c r="M1176" s="2">
        <v>500</v>
      </c>
    </row>
    <row r="1177" spans="2:13" ht="12.75">
      <c r="B1177" s="390">
        <v>2000</v>
      </c>
      <c r="C1177" s="1" t="s">
        <v>548</v>
      </c>
      <c r="D1177" s="12" t="s">
        <v>14</v>
      </c>
      <c r="E1177" s="1" t="s">
        <v>243</v>
      </c>
      <c r="F1177" s="415" t="s">
        <v>549</v>
      </c>
      <c r="G1177" s="34" t="s">
        <v>531</v>
      </c>
      <c r="H1177" s="5" t="e">
        <f t="shared" si="78"/>
        <v>#REF!</v>
      </c>
      <c r="I1177" s="429">
        <f t="shared" si="75"/>
        <v>4</v>
      </c>
      <c r="K1177" t="s">
        <v>220</v>
      </c>
      <c r="L1177">
        <v>24</v>
      </c>
      <c r="M1177" s="2">
        <v>500</v>
      </c>
    </row>
    <row r="1178" spans="2:13" ht="12.75">
      <c r="B1178" s="390">
        <v>2000</v>
      </c>
      <c r="C1178" s="1" t="s">
        <v>548</v>
      </c>
      <c r="D1178" s="12" t="s">
        <v>14</v>
      </c>
      <c r="E1178" s="1" t="s">
        <v>243</v>
      </c>
      <c r="F1178" s="415" t="s">
        <v>549</v>
      </c>
      <c r="G1178" s="34" t="s">
        <v>531</v>
      </c>
      <c r="H1178" s="5" t="e">
        <f t="shared" si="78"/>
        <v>#REF!</v>
      </c>
      <c r="I1178" s="429">
        <f t="shared" si="75"/>
        <v>4</v>
      </c>
      <c r="K1178" t="s">
        <v>220</v>
      </c>
      <c r="L1178">
        <v>24</v>
      </c>
      <c r="M1178" s="2">
        <v>500</v>
      </c>
    </row>
    <row r="1179" spans="2:13" ht="12.75">
      <c r="B1179" s="390">
        <v>2000</v>
      </c>
      <c r="C1179" s="1" t="s">
        <v>548</v>
      </c>
      <c r="D1179" s="12" t="s">
        <v>14</v>
      </c>
      <c r="E1179" s="1" t="s">
        <v>243</v>
      </c>
      <c r="F1179" s="415" t="s">
        <v>549</v>
      </c>
      <c r="G1179" s="34" t="s">
        <v>531</v>
      </c>
      <c r="H1179" s="5" t="e">
        <f t="shared" si="78"/>
        <v>#REF!</v>
      </c>
      <c r="I1179" s="429">
        <f t="shared" si="75"/>
        <v>4</v>
      </c>
      <c r="K1179" t="s">
        <v>220</v>
      </c>
      <c r="L1179">
        <v>24</v>
      </c>
      <c r="M1179" s="2">
        <v>500</v>
      </c>
    </row>
    <row r="1180" spans="2:13" ht="12.75">
      <c r="B1180" s="390">
        <v>25000</v>
      </c>
      <c r="C1180" s="1" t="s">
        <v>641</v>
      </c>
      <c r="D1180" s="12" t="s">
        <v>14</v>
      </c>
      <c r="E1180" s="1" t="s">
        <v>243</v>
      </c>
      <c r="F1180" s="415" t="s">
        <v>642</v>
      </c>
      <c r="G1180" s="34" t="s">
        <v>550</v>
      </c>
      <c r="H1180" s="5" t="e">
        <f t="shared" si="78"/>
        <v>#REF!</v>
      </c>
      <c r="I1180" s="429">
        <f t="shared" si="75"/>
        <v>50</v>
      </c>
      <c r="K1180" t="s">
        <v>220</v>
      </c>
      <c r="L1180">
        <v>24</v>
      </c>
      <c r="M1180" s="2">
        <v>500</v>
      </c>
    </row>
    <row r="1181" spans="2:13" ht="12.75">
      <c r="B1181" s="390">
        <v>10000</v>
      </c>
      <c r="C1181" s="1" t="s">
        <v>643</v>
      </c>
      <c r="D1181" s="12" t="s">
        <v>14</v>
      </c>
      <c r="E1181" s="1" t="s">
        <v>243</v>
      </c>
      <c r="F1181" s="415" t="s">
        <v>644</v>
      </c>
      <c r="G1181" s="34" t="s">
        <v>550</v>
      </c>
      <c r="H1181" s="5" t="e">
        <f t="shared" si="78"/>
        <v>#REF!</v>
      </c>
      <c r="I1181" s="429">
        <f t="shared" si="75"/>
        <v>20</v>
      </c>
      <c r="K1181" t="s">
        <v>220</v>
      </c>
      <c r="L1181">
        <v>24</v>
      </c>
      <c r="M1181" s="2">
        <v>500</v>
      </c>
    </row>
    <row r="1182" spans="1:13" s="84" customFormat="1" ht="12.75">
      <c r="A1182" s="11"/>
      <c r="B1182" s="391">
        <f>SUM(B1177:B1181)</f>
        <v>41000</v>
      </c>
      <c r="C1182" s="11" t="s">
        <v>135</v>
      </c>
      <c r="D1182" s="11"/>
      <c r="E1182" s="11"/>
      <c r="F1182" s="18"/>
      <c r="G1182" s="18"/>
      <c r="H1182" s="82">
        <v>0</v>
      </c>
      <c r="I1182" s="430">
        <f t="shared" si="75"/>
        <v>82</v>
      </c>
      <c r="M1182" s="85">
        <v>500</v>
      </c>
    </row>
    <row r="1183" spans="2:13" ht="12.75">
      <c r="B1183" s="390"/>
      <c r="D1183" s="12"/>
      <c r="H1183" s="5">
        <f>H1182-B1183</f>
        <v>0</v>
      </c>
      <c r="I1183" s="429">
        <f t="shared" si="75"/>
        <v>0</v>
      </c>
      <c r="M1183" s="2">
        <v>500</v>
      </c>
    </row>
    <row r="1184" spans="1:13" ht="12.75">
      <c r="A1184" s="75"/>
      <c r="B1184" s="390"/>
      <c r="C1184" s="75"/>
      <c r="D1184" s="32"/>
      <c r="E1184" s="75"/>
      <c r="F1184" s="98"/>
      <c r="G1184" s="98"/>
      <c r="H1184" s="5">
        <f>H1183-B1184</f>
        <v>0</v>
      </c>
      <c r="I1184" s="429">
        <f t="shared" si="75"/>
        <v>0</v>
      </c>
      <c r="J1184" s="80"/>
      <c r="K1184" s="80"/>
      <c r="L1184" s="80"/>
      <c r="M1184" s="93">
        <v>500</v>
      </c>
    </row>
    <row r="1185" spans="1:13" ht="12.75">
      <c r="A1185" s="32"/>
      <c r="B1185" s="390">
        <v>4000</v>
      </c>
      <c r="C1185" s="32" t="s">
        <v>33</v>
      </c>
      <c r="D1185" s="12" t="s">
        <v>14</v>
      </c>
      <c r="E1185" s="75" t="s">
        <v>243</v>
      </c>
      <c r="F1185" s="415" t="s">
        <v>645</v>
      </c>
      <c r="G1185" s="34" t="s">
        <v>531</v>
      </c>
      <c r="H1185" s="5">
        <f>H1184-B1185</f>
        <v>-4000</v>
      </c>
      <c r="I1185" s="429">
        <f t="shared" si="75"/>
        <v>8</v>
      </c>
      <c r="J1185" s="80"/>
      <c r="K1185" s="80" t="s">
        <v>220</v>
      </c>
      <c r="L1185">
        <v>24</v>
      </c>
      <c r="M1185" s="93">
        <v>500</v>
      </c>
    </row>
    <row r="1186" spans="1:13" ht="12.75">
      <c r="A1186" s="75"/>
      <c r="B1186" s="390">
        <v>4000</v>
      </c>
      <c r="C1186" s="32" t="s">
        <v>33</v>
      </c>
      <c r="D1186" s="12" t="s">
        <v>14</v>
      </c>
      <c r="E1186" s="75" t="s">
        <v>243</v>
      </c>
      <c r="F1186" s="415" t="s">
        <v>646</v>
      </c>
      <c r="G1186" s="34" t="s">
        <v>531</v>
      </c>
      <c r="H1186" s="5">
        <f>H1185-B1186</f>
        <v>-8000</v>
      </c>
      <c r="I1186" s="429">
        <f t="shared" si="75"/>
        <v>8</v>
      </c>
      <c r="J1186" s="80"/>
      <c r="K1186" s="80" t="s">
        <v>220</v>
      </c>
      <c r="L1186">
        <v>24</v>
      </c>
      <c r="M1186" s="93">
        <v>500</v>
      </c>
    </row>
    <row r="1187" spans="1:13" ht="12.75">
      <c r="A1187" s="75"/>
      <c r="B1187" s="390">
        <v>4000</v>
      </c>
      <c r="C1187" s="32" t="s">
        <v>33</v>
      </c>
      <c r="D1187" s="12" t="s">
        <v>14</v>
      </c>
      <c r="E1187" s="75" t="s">
        <v>243</v>
      </c>
      <c r="F1187" s="415" t="s">
        <v>647</v>
      </c>
      <c r="G1187" s="34" t="s">
        <v>531</v>
      </c>
      <c r="H1187" s="5">
        <f>H1186-B1187</f>
        <v>-12000</v>
      </c>
      <c r="I1187" s="429">
        <f t="shared" si="75"/>
        <v>8</v>
      </c>
      <c r="J1187" s="80"/>
      <c r="K1187" s="80" t="s">
        <v>220</v>
      </c>
      <c r="L1187">
        <v>24</v>
      </c>
      <c r="M1187" s="93">
        <v>500</v>
      </c>
    </row>
    <row r="1188" spans="1:13" s="84" customFormat="1" ht="12.75">
      <c r="A1188" s="95"/>
      <c r="B1188" s="391">
        <f>SUM(B1185:B1187)</f>
        <v>12000</v>
      </c>
      <c r="C1188" s="95" t="s">
        <v>33</v>
      </c>
      <c r="D1188" s="95"/>
      <c r="E1188" s="95"/>
      <c r="F1188" s="96"/>
      <c r="G1188" s="96"/>
      <c r="H1188" s="82">
        <v>0</v>
      </c>
      <c r="I1188" s="430">
        <f t="shared" si="75"/>
        <v>24</v>
      </c>
      <c r="J1188" s="115"/>
      <c r="K1188" s="115"/>
      <c r="L1188" s="115"/>
      <c r="M1188" s="116">
        <v>500</v>
      </c>
    </row>
    <row r="1189" spans="1:13" ht="12.75">
      <c r="A1189" s="75"/>
      <c r="B1189" s="390"/>
      <c r="C1189" s="75"/>
      <c r="D1189" s="32"/>
      <c r="E1189" s="75"/>
      <c r="F1189" s="98"/>
      <c r="G1189" s="98"/>
      <c r="H1189" s="5">
        <f aca="true" t="shared" si="79" ref="H1189:H1196">H1188-B1189</f>
        <v>0</v>
      </c>
      <c r="I1189" s="429">
        <f t="shared" si="75"/>
        <v>0</v>
      </c>
      <c r="J1189" s="80"/>
      <c r="K1189" s="80"/>
      <c r="L1189" s="80"/>
      <c r="M1189" s="93">
        <v>500</v>
      </c>
    </row>
    <row r="1190" spans="1:13" ht="12.75">
      <c r="A1190" s="75"/>
      <c r="B1190" s="390"/>
      <c r="C1190" s="75"/>
      <c r="D1190" s="32"/>
      <c r="E1190" s="75"/>
      <c r="F1190" s="98"/>
      <c r="G1190" s="98"/>
      <c r="H1190" s="5">
        <f t="shared" si="79"/>
        <v>0</v>
      </c>
      <c r="I1190" s="429">
        <f t="shared" si="75"/>
        <v>0</v>
      </c>
      <c r="J1190" s="80"/>
      <c r="K1190" s="80"/>
      <c r="L1190" s="80"/>
      <c r="M1190" s="93">
        <v>500</v>
      </c>
    </row>
    <row r="1191" spans="1:13" ht="12.75">
      <c r="A1191" s="75"/>
      <c r="B1191" s="390">
        <v>1000</v>
      </c>
      <c r="C1191" s="75" t="s">
        <v>34</v>
      </c>
      <c r="D1191" s="12" t="s">
        <v>14</v>
      </c>
      <c r="E1191" s="75" t="s">
        <v>243</v>
      </c>
      <c r="F1191" s="415" t="s">
        <v>549</v>
      </c>
      <c r="G1191" s="34" t="s">
        <v>531</v>
      </c>
      <c r="H1191" s="5">
        <f t="shared" si="79"/>
        <v>-1000</v>
      </c>
      <c r="I1191" s="429">
        <f t="shared" si="75"/>
        <v>2</v>
      </c>
      <c r="J1191" s="80"/>
      <c r="K1191" s="80" t="s">
        <v>220</v>
      </c>
      <c r="L1191">
        <v>24</v>
      </c>
      <c r="M1191" s="93">
        <v>500</v>
      </c>
    </row>
    <row r="1192" spans="1:13" ht="12.75">
      <c r="A1192" s="75"/>
      <c r="B1192" s="390">
        <v>1000</v>
      </c>
      <c r="C1192" s="75" t="s">
        <v>34</v>
      </c>
      <c r="D1192" s="12" t="s">
        <v>14</v>
      </c>
      <c r="E1192" s="75" t="s">
        <v>243</v>
      </c>
      <c r="F1192" s="415" t="s">
        <v>549</v>
      </c>
      <c r="G1192" s="34" t="s">
        <v>531</v>
      </c>
      <c r="H1192" s="5">
        <f t="shared" si="79"/>
        <v>-2000</v>
      </c>
      <c r="I1192" s="429">
        <f t="shared" si="75"/>
        <v>2</v>
      </c>
      <c r="J1192" s="80"/>
      <c r="K1192" s="80" t="s">
        <v>220</v>
      </c>
      <c r="L1192">
        <v>24</v>
      </c>
      <c r="M1192" s="93">
        <v>500</v>
      </c>
    </row>
    <row r="1193" spans="1:13" ht="12.75">
      <c r="A1193" s="75"/>
      <c r="B1193" s="390">
        <v>1000</v>
      </c>
      <c r="C1193" s="75" t="s">
        <v>34</v>
      </c>
      <c r="D1193" s="12" t="s">
        <v>14</v>
      </c>
      <c r="E1193" s="75" t="s">
        <v>243</v>
      </c>
      <c r="F1193" s="415" t="s">
        <v>549</v>
      </c>
      <c r="G1193" s="30" t="s">
        <v>531</v>
      </c>
      <c r="H1193" s="5">
        <f t="shared" si="79"/>
        <v>-3000</v>
      </c>
      <c r="I1193" s="429">
        <f t="shared" si="75"/>
        <v>2</v>
      </c>
      <c r="J1193" s="80"/>
      <c r="K1193" s="80" t="s">
        <v>220</v>
      </c>
      <c r="L1193">
        <v>24</v>
      </c>
      <c r="M1193" s="93">
        <v>500</v>
      </c>
    </row>
    <row r="1194" spans="1:13" ht="12.75">
      <c r="A1194" s="75"/>
      <c r="B1194" s="390">
        <v>1000</v>
      </c>
      <c r="C1194" s="75" t="s">
        <v>34</v>
      </c>
      <c r="D1194" s="12" t="s">
        <v>14</v>
      </c>
      <c r="E1194" s="75" t="s">
        <v>243</v>
      </c>
      <c r="F1194" s="415" t="s">
        <v>549</v>
      </c>
      <c r="G1194" s="34" t="s">
        <v>550</v>
      </c>
      <c r="H1194" s="5">
        <f t="shared" si="79"/>
        <v>-4000</v>
      </c>
      <c r="I1194" s="429">
        <f t="shared" si="75"/>
        <v>2</v>
      </c>
      <c r="J1194" s="80"/>
      <c r="K1194" s="80" t="s">
        <v>220</v>
      </c>
      <c r="L1194">
        <v>24</v>
      </c>
      <c r="M1194" s="93">
        <v>500</v>
      </c>
    </row>
    <row r="1195" spans="1:13" ht="12.75">
      <c r="A1195" s="75"/>
      <c r="B1195" s="390">
        <v>1000</v>
      </c>
      <c r="C1195" s="75" t="s">
        <v>34</v>
      </c>
      <c r="D1195" s="12" t="s">
        <v>14</v>
      </c>
      <c r="E1195" s="75" t="s">
        <v>243</v>
      </c>
      <c r="F1195" s="415" t="s">
        <v>549</v>
      </c>
      <c r="G1195" s="34" t="s">
        <v>550</v>
      </c>
      <c r="H1195" s="5">
        <f t="shared" si="79"/>
        <v>-5000</v>
      </c>
      <c r="I1195" s="429">
        <f t="shared" si="75"/>
        <v>2</v>
      </c>
      <c r="J1195" s="80"/>
      <c r="K1195" s="80" t="s">
        <v>220</v>
      </c>
      <c r="L1195">
        <v>24</v>
      </c>
      <c r="M1195" s="93">
        <v>500</v>
      </c>
    </row>
    <row r="1196" spans="1:13" ht="12.75">
      <c r="A1196" s="75"/>
      <c r="B1196" s="390">
        <v>1000</v>
      </c>
      <c r="C1196" s="75" t="s">
        <v>34</v>
      </c>
      <c r="D1196" s="12" t="s">
        <v>14</v>
      </c>
      <c r="E1196" s="75" t="s">
        <v>243</v>
      </c>
      <c r="F1196" s="415" t="s">
        <v>549</v>
      </c>
      <c r="G1196" s="30" t="s">
        <v>550</v>
      </c>
      <c r="H1196" s="5">
        <f t="shared" si="79"/>
        <v>-6000</v>
      </c>
      <c r="I1196" s="429">
        <f t="shared" si="75"/>
        <v>2</v>
      </c>
      <c r="J1196" s="80"/>
      <c r="K1196" s="80" t="s">
        <v>220</v>
      </c>
      <c r="L1196">
        <v>24</v>
      </c>
      <c r="M1196" s="93">
        <v>500</v>
      </c>
    </row>
    <row r="1197" spans="1:13" s="84" customFormat="1" ht="12.75">
      <c r="A1197" s="95"/>
      <c r="B1197" s="391">
        <f>SUM(B1191:B1196)</f>
        <v>6000</v>
      </c>
      <c r="C1197" s="95" t="s">
        <v>34</v>
      </c>
      <c r="D1197" s="95"/>
      <c r="E1197" s="95"/>
      <c r="F1197" s="96"/>
      <c r="G1197" s="96"/>
      <c r="H1197" s="82">
        <v>0</v>
      </c>
      <c r="I1197" s="430">
        <f t="shared" si="75"/>
        <v>12</v>
      </c>
      <c r="J1197" s="115"/>
      <c r="K1197" s="115"/>
      <c r="L1197" s="115"/>
      <c r="M1197" s="116">
        <v>500</v>
      </c>
    </row>
    <row r="1198" spans="2:13" ht="12.75">
      <c r="B1198" s="390"/>
      <c r="H1198" s="5">
        <f>H1197-B1198</f>
        <v>0</v>
      </c>
      <c r="I1198" s="431">
        <f t="shared" si="75"/>
        <v>0</v>
      </c>
      <c r="M1198" s="2">
        <v>500</v>
      </c>
    </row>
    <row r="1199" spans="2:13" ht="12.75">
      <c r="B1199" s="390"/>
      <c r="H1199" s="5">
        <f>H1198-B1199</f>
        <v>0</v>
      </c>
      <c r="I1199" s="22">
        <f t="shared" si="75"/>
        <v>0</v>
      </c>
      <c r="M1199" s="2">
        <v>500</v>
      </c>
    </row>
    <row r="1200" spans="2:13" ht="12.75">
      <c r="B1200" s="390">
        <v>30000</v>
      </c>
      <c r="C1200" s="1" t="s">
        <v>600</v>
      </c>
      <c r="D1200" s="12" t="s">
        <v>14</v>
      </c>
      <c r="E1200" s="75" t="s">
        <v>586</v>
      </c>
      <c r="F1200" s="415" t="s">
        <v>648</v>
      </c>
      <c r="G1200" s="34" t="s">
        <v>550</v>
      </c>
      <c r="H1200" s="5">
        <f>H1199-B1200</f>
        <v>-30000</v>
      </c>
      <c r="I1200" s="22">
        <f t="shared" si="75"/>
        <v>60</v>
      </c>
      <c r="K1200" s="80" t="s">
        <v>220</v>
      </c>
      <c r="L1200">
        <v>24</v>
      </c>
      <c r="M1200" s="2">
        <v>500</v>
      </c>
    </row>
    <row r="1201" spans="2:13" ht="12.75">
      <c r="B1201" s="390">
        <v>30000</v>
      </c>
      <c r="C1201" s="1" t="s">
        <v>600</v>
      </c>
      <c r="D1201" s="12" t="s">
        <v>14</v>
      </c>
      <c r="E1201" s="75" t="s">
        <v>586</v>
      </c>
      <c r="F1201" s="415" t="s">
        <v>649</v>
      </c>
      <c r="G1201" s="34" t="s">
        <v>550</v>
      </c>
      <c r="H1201" s="5">
        <f>H1200-B1201</f>
        <v>-60000</v>
      </c>
      <c r="I1201" s="22">
        <f t="shared" si="75"/>
        <v>60</v>
      </c>
      <c r="K1201" s="80" t="s">
        <v>220</v>
      </c>
      <c r="L1201">
        <v>24</v>
      </c>
      <c r="M1201" s="2">
        <v>500</v>
      </c>
    </row>
    <row r="1202" spans="2:13" ht="12.75">
      <c r="B1202" s="390">
        <v>30000</v>
      </c>
      <c r="C1202" s="1" t="s">
        <v>600</v>
      </c>
      <c r="D1202" s="12" t="s">
        <v>14</v>
      </c>
      <c r="E1202" s="75" t="s">
        <v>586</v>
      </c>
      <c r="F1202" s="415" t="s">
        <v>650</v>
      </c>
      <c r="G1202" s="30" t="s">
        <v>550</v>
      </c>
      <c r="H1202" s="5">
        <f>H1201-B1202</f>
        <v>-90000</v>
      </c>
      <c r="I1202" s="22">
        <f t="shared" si="75"/>
        <v>60</v>
      </c>
      <c r="K1202" s="80" t="s">
        <v>220</v>
      </c>
      <c r="L1202">
        <v>24</v>
      </c>
      <c r="M1202" s="2">
        <v>500</v>
      </c>
    </row>
    <row r="1203" spans="1:13" s="84" customFormat="1" ht="12.75">
      <c r="A1203" s="11"/>
      <c r="B1203" s="391">
        <f>SUM(B1200:B1202)</f>
        <v>90000</v>
      </c>
      <c r="C1203" s="11"/>
      <c r="D1203" s="11"/>
      <c r="E1203" s="11" t="s">
        <v>586</v>
      </c>
      <c r="F1203" s="18"/>
      <c r="G1203" s="18"/>
      <c r="H1203" s="82">
        <v>0</v>
      </c>
      <c r="I1203" s="83">
        <f t="shared" si="75"/>
        <v>180</v>
      </c>
      <c r="M1203" s="85">
        <v>500</v>
      </c>
    </row>
    <row r="1204" spans="2:13" ht="12.75">
      <c r="B1204" s="390"/>
      <c r="H1204" s="5">
        <f>H1203-B1204</f>
        <v>0</v>
      </c>
      <c r="I1204" s="22">
        <f aca="true" t="shared" si="80" ref="I1204:I1267">+B1204/M1204</f>
        <v>0</v>
      </c>
      <c r="M1204" s="2">
        <v>500</v>
      </c>
    </row>
    <row r="1205" spans="2:13" ht="12.75">
      <c r="B1205" s="390"/>
      <c r="H1205" s="5">
        <f>H1204-B1205</f>
        <v>0</v>
      </c>
      <c r="I1205" s="22">
        <f t="shared" si="80"/>
        <v>0</v>
      </c>
      <c r="M1205" s="2">
        <v>500</v>
      </c>
    </row>
    <row r="1206" spans="2:13" ht="12.75">
      <c r="B1206" s="390"/>
      <c r="H1206" s="5">
        <f>H1205-B1206</f>
        <v>0</v>
      </c>
      <c r="I1206" s="22">
        <f t="shared" si="80"/>
        <v>0</v>
      </c>
      <c r="M1206" s="2">
        <v>500</v>
      </c>
    </row>
    <row r="1207" spans="1:13" s="80" customFormat="1" ht="12.75">
      <c r="A1207" s="32"/>
      <c r="B1207" s="446">
        <v>180000</v>
      </c>
      <c r="C1207" s="32" t="s">
        <v>233</v>
      </c>
      <c r="D1207" s="32" t="s">
        <v>14</v>
      </c>
      <c r="E1207" s="32"/>
      <c r="F1207" s="51" t="s">
        <v>586</v>
      </c>
      <c r="G1207" s="79" t="s">
        <v>240</v>
      </c>
      <c r="H1207" s="5">
        <f>H1206-B1207</f>
        <v>-180000</v>
      </c>
      <c r="I1207" s="22">
        <f t="shared" si="80"/>
        <v>360</v>
      </c>
      <c r="J1207" s="92"/>
      <c r="K1207" s="92"/>
      <c r="L1207" s="92"/>
      <c r="M1207" s="2">
        <v>500</v>
      </c>
    </row>
    <row r="1208" spans="1:13" s="80" customFormat="1" ht="12.75">
      <c r="A1208" s="32"/>
      <c r="B1208" s="446">
        <v>180000</v>
      </c>
      <c r="C1208" s="32" t="s">
        <v>233</v>
      </c>
      <c r="D1208" s="32" t="s">
        <v>587</v>
      </c>
      <c r="E1208" s="32"/>
      <c r="F1208" s="51" t="s">
        <v>586</v>
      </c>
      <c r="G1208" s="79" t="s">
        <v>240</v>
      </c>
      <c r="H1208" s="5"/>
      <c r="I1208" s="22">
        <f t="shared" si="80"/>
        <v>360</v>
      </c>
      <c r="J1208" s="92"/>
      <c r="K1208" s="92"/>
      <c r="L1208" s="92"/>
      <c r="M1208" s="2">
        <v>500</v>
      </c>
    </row>
    <row r="1209" spans="1:13" s="80" customFormat="1" ht="12.75">
      <c r="A1209" s="32"/>
      <c r="B1209" s="446">
        <v>170000</v>
      </c>
      <c r="C1209" s="32" t="s">
        <v>220</v>
      </c>
      <c r="D1209" s="32" t="s">
        <v>14</v>
      </c>
      <c r="E1209" s="32"/>
      <c r="F1209" s="51" t="s">
        <v>586</v>
      </c>
      <c r="G1209" s="79" t="s">
        <v>240</v>
      </c>
      <c r="H1209" s="5">
        <f>H1207-B1209</f>
        <v>-350000</v>
      </c>
      <c r="I1209" s="22">
        <f t="shared" si="80"/>
        <v>340</v>
      </c>
      <c r="J1209" s="92"/>
      <c r="K1209" s="92"/>
      <c r="L1209" s="92"/>
      <c r="M1209" s="2">
        <v>500</v>
      </c>
    </row>
    <row r="1210" spans="1:13" s="80" customFormat="1" ht="12.75">
      <c r="A1210" s="32"/>
      <c r="B1210" s="446">
        <v>170000</v>
      </c>
      <c r="C1210" s="32" t="s">
        <v>220</v>
      </c>
      <c r="D1210" s="32" t="s">
        <v>587</v>
      </c>
      <c r="E1210" s="32"/>
      <c r="F1210" s="51" t="s">
        <v>586</v>
      </c>
      <c r="G1210" s="79" t="s">
        <v>240</v>
      </c>
      <c r="H1210" s="5"/>
      <c r="I1210" s="22">
        <f t="shared" si="80"/>
        <v>340</v>
      </c>
      <c r="J1210" s="92"/>
      <c r="K1210" s="92"/>
      <c r="L1210" s="92"/>
      <c r="M1210" s="2">
        <v>500</v>
      </c>
    </row>
    <row r="1211" spans="1:13" s="80" customFormat="1" ht="12.75">
      <c r="A1211" s="32"/>
      <c r="B1211" s="446">
        <v>70000</v>
      </c>
      <c r="C1211" s="32" t="s">
        <v>220</v>
      </c>
      <c r="D1211" s="32" t="s">
        <v>14</v>
      </c>
      <c r="E1211" s="32"/>
      <c r="F1211" s="51" t="s">
        <v>586</v>
      </c>
      <c r="G1211" s="79" t="s">
        <v>240</v>
      </c>
      <c r="H1211" s="5"/>
      <c r="I1211" s="22">
        <f t="shared" si="80"/>
        <v>140</v>
      </c>
      <c r="J1211" s="92"/>
      <c r="K1211" s="92"/>
      <c r="L1211" s="92"/>
      <c r="M1211" s="2">
        <v>500</v>
      </c>
    </row>
    <row r="1212" spans="1:13" s="115" customFormat="1" ht="12.75">
      <c r="A1212" s="95"/>
      <c r="B1212" s="391">
        <f>SUM(B1207:B1211)</f>
        <v>770000</v>
      </c>
      <c r="C1212" s="95" t="s">
        <v>111</v>
      </c>
      <c r="D1212" s="95"/>
      <c r="E1212" s="95"/>
      <c r="F1212" s="128"/>
      <c r="G1212" s="129"/>
      <c r="H1212" s="94">
        <v>0</v>
      </c>
      <c r="I1212" s="137">
        <f t="shared" si="80"/>
        <v>1540</v>
      </c>
      <c r="M1212" s="2">
        <v>500</v>
      </c>
    </row>
    <row r="1213" spans="8:13" ht="12.75">
      <c r="H1213" s="5">
        <f>H1212-B1213</f>
        <v>0</v>
      </c>
      <c r="I1213" s="22">
        <f t="shared" si="80"/>
        <v>0</v>
      </c>
      <c r="M1213" s="2">
        <v>500</v>
      </c>
    </row>
    <row r="1214" spans="8:13" ht="12.75">
      <c r="H1214" s="5" t="e">
        <f>#REF!-B1214</f>
        <v>#REF!</v>
      </c>
      <c r="I1214" s="22">
        <f t="shared" si="80"/>
        <v>0</v>
      </c>
      <c r="M1214" s="2">
        <v>500</v>
      </c>
    </row>
    <row r="1215" spans="8:13" ht="12.75">
      <c r="H1215" s="5" t="e">
        <f>H1214-B1215</f>
        <v>#REF!</v>
      </c>
      <c r="I1215" s="22">
        <f t="shared" si="80"/>
        <v>0</v>
      </c>
      <c r="M1215" s="2">
        <v>500</v>
      </c>
    </row>
    <row r="1216" spans="4:13" ht="12.75">
      <c r="D1216" s="12"/>
      <c r="H1216" s="5" t="e">
        <f>H1215-B1216</f>
        <v>#REF!</v>
      </c>
      <c r="I1216" s="22">
        <f t="shared" si="80"/>
        <v>0</v>
      </c>
      <c r="M1216" s="2">
        <v>500</v>
      </c>
    </row>
    <row r="1217" spans="1:13" s="80" customFormat="1" ht="13.5" thickBot="1">
      <c r="A1217" s="71"/>
      <c r="B1217" s="68">
        <f>+B1287+B1342+B1408+B1436+B1494+B1509+B1519+B1614+B1516</f>
        <v>4061617.5</v>
      </c>
      <c r="C1217" s="71"/>
      <c r="D1217" s="70" t="s">
        <v>15</v>
      </c>
      <c r="E1217" s="138"/>
      <c r="F1217" s="138"/>
      <c r="G1217" s="72"/>
      <c r="H1217" s="139"/>
      <c r="I1217" s="140">
        <f t="shared" si="80"/>
        <v>7736.414285714286</v>
      </c>
      <c r="J1217" s="131"/>
      <c r="K1217" s="131"/>
      <c r="L1217" s="131"/>
      <c r="M1217" s="2">
        <v>525</v>
      </c>
    </row>
    <row r="1218" spans="2:13" ht="12.75">
      <c r="B1218" s="31"/>
      <c r="C1218" s="32"/>
      <c r="D1218" s="12"/>
      <c r="E1218" s="32"/>
      <c r="G1218" s="99"/>
      <c r="H1218" s="5">
        <f aca="true" t="shared" si="81" ref="H1218:H1249">H1217-B1218</f>
        <v>0</v>
      </c>
      <c r="I1218" s="22">
        <f t="shared" si="80"/>
        <v>0</v>
      </c>
      <c r="M1218" s="2">
        <v>500</v>
      </c>
    </row>
    <row r="1219" spans="2:13" ht="12.75">
      <c r="B1219" s="141"/>
      <c r="C1219" s="32"/>
      <c r="D1219" s="12"/>
      <c r="E1219" s="33"/>
      <c r="G1219" s="34"/>
      <c r="H1219" s="5">
        <f t="shared" si="81"/>
        <v>0</v>
      </c>
      <c r="I1219" s="22">
        <f t="shared" si="80"/>
        <v>0</v>
      </c>
      <c r="M1219" s="2">
        <v>500</v>
      </c>
    </row>
    <row r="1220" spans="2:13" ht="12.75">
      <c r="B1220" s="456">
        <v>5000</v>
      </c>
      <c r="C1220" s="1" t="s">
        <v>29</v>
      </c>
      <c r="D1220" s="12" t="s">
        <v>15</v>
      </c>
      <c r="E1220" s="1" t="s">
        <v>651</v>
      </c>
      <c r="F1220" s="27" t="s">
        <v>652</v>
      </c>
      <c r="G1220" s="99" t="s">
        <v>222</v>
      </c>
      <c r="H1220" s="5">
        <f t="shared" si="81"/>
        <v>-5000</v>
      </c>
      <c r="I1220" s="22">
        <f t="shared" si="80"/>
        <v>10</v>
      </c>
      <c r="K1220" t="s">
        <v>29</v>
      </c>
      <c r="M1220" s="2">
        <v>500</v>
      </c>
    </row>
    <row r="1221" spans="1:13" s="15" customFormat="1" ht="12.75">
      <c r="A1221" s="1"/>
      <c r="B1221" s="165">
        <v>5000</v>
      </c>
      <c r="C1221" s="1" t="s">
        <v>29</v>
      </c>
      <c r="D1221" s="12" t="s">
        <v>15</v>
      </c>
      <c r="E1221" s="1" t="s">
        <v>651</v>
      </c>
      <c r="F1221" s="27" t="s">
        <v>653</v>
      </c>
      <c r="G1221" s="27" t="s">
        <v>231</v>
      </c>
      <c r="H1221" s="5">
        <f t="shared" si="81"/>
        <v>-10000</v>
      </c>
      <c r="I1221" s="22">
        <f t="shared" si="80"/>
        <v>10</v>
      </c>
      <c r="J1221"/>
      <c r="K1221" t="s">
        <v>29</v>
      </c>
      <c r="L1221"/>
      <c r="M1221" s="2">
        <v>500</v>
      </c>
    </row>
    <row r="1222" spans="2:13" ht="12.75">
      <c r="B1222" s="165">
        <v>5000</v>
      </c>
      <c r="C1222" s="1" t="s">
        <v>29</v>
      </c>
      <c r="D1222" s="12" t="s">
        <v>15</v>
      </c>
      <c r="E1222" s="1" t="s">
        <v>651</v>
      </c>
      <c r="F1222" s="27" t="s">
        <v>654</v>
      </c>
      <c r="G1222" s="27" t="s">
        <v>225</v>
      </c>
      <c r="H1222" s="5">
        <f t="shared" si="81"/>
        <v>-15000</v>
      </c>
      <c r="I1222" s="22">
        <f t="shared" si="80"/>
        <v>10</v>
      </c>
      <c r="K1222" t="s">
        <v>29</v>
      </c>
      <c r="M1222" s="2">
        <v>500</v>
      </c>
    </row>
    <row r="1223" spans="2:13" ht="12.75">
      <c r="B1223" s="165">
        <v>5000</v>
      </c>
      <c r="C1223" s="1" t="s">
        <v>29</v>
      </c>
      <c r="D1223" s="12" t="s">
        <v>15</v>
      </c>
      <c r="E1223" s="1" t="s">
        <v>651</v>
      </c>
      <c r="F1223" s="27" t="s">
        <v>655</v>
      </c>
      <c r="G1223" s="27" t="s">
        <v>238</v>
      </c>
      <c r="H1223" s="5">
        <f t="shared" si="81"/>
        <v>-20000</v>
      </c>
      <c r="I1223" s="22">
        <f t="shared" si="80"/>
        <v>10</v>
      </c>
      <c r="K1223" t="s">
        <v>29</v>
      </c>
      <c r="M1223" s="2">
        <v>500</v>
      </c>
    </row>
    <row r="1224" spans="2:13" ht="12.75">
      <c r="B1224" s="165">
        <v>5000</v>
      </c>
      <c r="C1224" s="1" t="s">
        <v>29</v>
      </c>
      <c r="D1224" s="12" t="s">
        <v>15</v>
      </c>
      <c r="E1224" s="1" t="s">
        <v>651</v>
      </c>
      <c r="F1224" s="27" t="s">
        <v>656</v>
      </c>
      <c r="G1224" s="27" t="s">
        <v>240</v>
      </c>
      <c r="H1224" s="5">
        <f t="shared" si="81"/>
        <v>-25000</v>
      </c>
      <c r="I1224" s="22">
        <f t="shared" si="80"/>
        <v>10</v>
      </c>
      <c r="K1224" t="s">
        <v>29</v>
      </c>
      <c r="M1224" s="2">
        <v>500</v>
      </c>
    </row>
    <row r="1225" spans="2:14" ht="12.75">
      <c r="B1225" s="165">
        <v>5000</v>
      </c>
      <c r="C1225" s="1" t="s">
        <v>29</v>
      </c>
      <c r="D1225" s="1" t="s">
        <v>15</v>
      </c>
      <c r="E1225" s="1" t="s">
        <v>651</v>
      </c>
      <c r="F1225" s="27" t="s">
        <v>657</v>
      </c>
      <c r="G1225" s="27" t="s">
        <v>228</v>
      </c>
      <c r="H1225" s="5">
        <f t="shared" si="81"/>
        <v>-30000</v>
      </c>
      <c r="I1225" s="22">
        <f t="shared" si="80"/>
        <v>10</v>
      </c>
      <c r="K1225" t="s">
        <v>29</v>
      </c>
      <c r="M1225" s="2">
        <v>500</v>
      </c>
      <c r="N1225" s="419"/>
    </row>
    <row r="1226" spans="2:13" ht="12.75">
      <c r="B1226" s="165">
        <v>5000</v>
      </c>
      <c r="C1226" s="1" t="s">
        <v>29</v>
      </c>
      <c r="D1226" s="1" t="s">
        <v>15</v>
      </c>
      <c r="E1226" s="1" t="s">
        <v>651</v>
      </c>
      <c r="F1226" s="27" t="s">
        <v>658</v>
      </c>
      <c r="G1226" s="27" t="s">
        <v>250</v>
      </c>
      <c r="H1226" s="5">
        <f t="shared" si="81"/>
        <v>-35000</v>
      </c>
      <c r="I1226" s="22">
        <f t="shared" si="80"/>
        <v>10</v>
      </c>
      <c r="K1226" t="s">
        <v>29</v>
      </c>
      <c r="M1226" s="2">
        <v>500</v>
      </c>
    </row>
    <row r="1227" spans="2:13" ht="12.75">
      <c r="B1227" s="457">
        <v>10000</v>
      </c>
      <c r="C1227" s="1" t="s">
        <v>29</v>
      </c>
      <c r="D1227" s="1" t="s">
        <v>15</v>
      </c>
      <c r="E1227" s="1" t="s">
        <v>651</v>
      </c>
      <c r="F1227" s="415" t="s">
        <v>659</v>
      </c>
      <c r="G1227" s="27" t="s">
        <v>375</v>
      </c>
      <c r="H1227" s="5">
        <f t="shared" si="81"/>
        <v>-45000</v>
      </c>
      <c r="I1227" s="22">
        <f t="shared" si="80"/>
        <v>20</v>
      </c>
      <c r="K1227" t="s">
        <v>29</v>
      </c>
      <c r="M1227" s="2">
        <v>500</v>
      </c>
    </row>
    <row r="1228" spans="2:13" ht="12.75">
      <c r="B1228" s="165">
        <v>5000</v>
      </c>
      <c r="C1228" s="1" t="s">
        <v>29</v>
      </c>
      <c r="D1228" s="1" t="s">
        <v>15</v>
      </c>
      <c r="E1228" s="1" t="s">
        <v>651</v>
      </c>
      <c r="F1228" s="27" t="s">
        <v>660</v>
      </c>
      <c r="G1228" s="27" t="s">
        <v>388</v>
      </c>
      <c r="H1228" s="5">
        <f t="shared" si="81"/>
        <v>-50000</v>
      </c>
      <c r="I1228" s="22">
        <f t="shared" si="80"/>
        <v>10</v>
      </c>
      <c r="K1228" t="s">
        <v>29</v>
      </c>
      <c r="M1228" s="2">
        <v>500</v>
      </c>
    </row>
    <row r="1229" spans="2:13" ht="12.75">
      <c r="B1229" s="457">
        <v>5000</v>
      </c>
      <c r="C1229" s="1" t="s">
        <v>29</v>
      </c>
      <c r="D1229" s="1" t="s">
        <v>15</v>
      </c>
      <c r="E1229" s="1" t="s">
        <v>651</v>
      </c>
      <c r="F1229" s="27" t="s">
        <v>661</v>
      </c>
      <c r="G1229" s="27" t="s">
        <v>400</v>
      </c>
      <c r="H1229" s="5">
        <f t="shared" si="81"/>
        <v>-55000</v>
      </c>
      <c r="I1229" s="22">
        <f t="shared" si="80"/>
        <v>10</v>
      </c>
      <c r="K1229" t="s">
        <v>29</v>
      </c>
      <c r="M1229" s="2">
        <v>500</v>
      </c>
    </row>
    <row r="1230" spans="2:13" ht="12.75">
      <c r="B1230" s="165">
        <v>5000</v>
      </c>
      <c r="C1230" s="1" t="s">
        <v>29</v>
      </c>
      <c r="D1230" s="1" t="s">
        <v>15</v>
      </c>
      <c r="E1230" s="1" t="s">
        <v>651</v>
      </c>
      <c r="F1230" s="27" t="s">
        <v>662</v>
      </c>
      <c r="G1230" s="27" t="s">
        <v>412</v>
      </c>
      <c r="H1230" s="5">
        <f t="shared" si="81"/>
        <v>-60000</v>
      </c>
      <c r="I1230" s="22">
        <f t="shared" si="80"/>
        <v>10</v>
      </c>
      <c r="K1230" t="s">
        <v>29</v>
      </c>
      <c r="M1230" s="2">
        <v>500</v>
      </c>
    </row>
    <row r="1231" spans="2:13" ht="12.75">
      <c r="B1231" s="165">
        <v>3000</v>
      </c>
      <c r="C1231" s="1" t="s">
        <v>29</v>
      </c>
      <c r="D1231" s="1" t="s">
        <v>15</v>
      </c>
      <c r="E1231" s="1" t="s">
        <v>651</v>
      </c>
      <c r="F1231" s="27" t="s">
        <v>663</v>
      </c>
      <c r="G1231" s="27" t="s">
        <v>416</v>
      </c>
      <c r="H1231" s="5">
        <f t="shared" si="81"/>
        <v>-63000</v>
      </c>
      <c r="I1231" s="22">
        <f t="shared" si="80"/>
        <v>6</v>
      </c>
      <c r="K1231" t="s">
        <v>29</v>
      </c>
      <c r="M1231" s="2">
        <v>500</v>
      </c>
    </row>
    <row r="1232" spans="2:13" ht="12.75">
      <c r="B1232" s="165">
        <v>3000</v>
      </c>
      <c r="C1232" s="1" t="s">
        <v>29</v>
      </c>
      <c r="D1232" s="1" t="s">
        <v>15</v>
      </c>
      <c r="E1232" s="1" t="s">
        <v>651</v>
      </c>
      <c r="F1232" s="27" t="s">
        <v>664</v>
      </c>
      <c r="G1232" s="27" t="s">
        <v>445</v>
      </c>
      <c r="H1232" s="5">
        <f t="shared" si="81"/>
        <v>-66000</v>
      </c>
      <c r="I1232" s="22">
        <f t="shared" si="80"/>
        <v>6</v>
      </c>
      <c r="K1232" t="s">
        <v>29</v>
      </c>
      <c r="M1232" s="2">
        <v>500</v>
      </c>
    </row>
    <row r="1233" spans="2:13" ht="12.75">
      <c r="B1233" s="165">
        <v>3000</v>
      </c>
      <c r="C1233" s="1" t="s">
        <v>29</v>
      </c>
      <c r="D1233" s="1" t="s">
        <v>15</v>
      </c>
      <c r="E1233" s="1" t="s">
        <v>651</v>
      </c>
      <c r="F1233" s="27" t="s">
        <v>665</v>
      </c>
      <c r="G1233" s="27" t="s">
        <v>448</v>
      </c>
      <c r="H1233" s="5">
        <f t="shared" si="81"/>
        <v>-69000</v>
      </c>
      <c r="I1233" s="22">
        <f t="shared" si="80"/>
        <v>6</v>
      </c>
      <c r="K1233" t="s">
        <v>29</v>
      </c>
      <c r="M1233" s="2">
        <v>500</v>
      </c>
    </row>
    <row r="1234" spans="2:13" ht="12.75">
      <c r="B1234" s="165">
        <v>5000</v>
      </c>
      <c r="C1234" s="1" t="s">
        <v>29</v>
      </c>
      <c r="D1234" s="1" t="s">
        <v>15</v>
      </c>
      <c r="E1234" s="1" t="s">
        <v>651</v>
      </c>
      <c r="F1234" s="27" t="s">
        <v>666</v>
      </c>
      <c r="G1234" s="27" t="s">
        <v>463</v>
      </c>
      <c r="H1234" s="5">
        <f t="shared" si="81"/>
        <v>-74000</v>
      </c>
      <c r="I1234" s="22">
        <f t="shared" si="80"/>
        <v>10</v>
      </c>
      <c r="K1234" t="s">
        <v>29</v>
      </c>
      <c r="M1234" s="2">
        <v>500</v>
      </c>
    </row>
    <row r="1235" spans="2:13" ht="12.75">
      <c r="B1235" s="165">
        <v>5000</v>
      </c>
      <c r="C1235" s="1" t="s">
        <v>29</v>
      </c>
      <c r="D1235" s="1" t="s">
        <v>15</v>
      </c>
      <c r="E1235" s="1" t="s">
        <v>651</v>
      </c>
      <c r="F1235" s="27" t="s">
        <v>667</v>
      </c>
      <c r="G1235" s="27" t="s">
        <v>450</v>
      </c>
      <c r="H1235" s="5">
        <f t="shared" si="81"/>
        <v>-79000</v>
      </c>
      <c r="I1235" s="22">
        <f t="shared" si="80"/>
        <v>10</v>
      </c>
      <c r="K1235" t="s">
        <v>29</v>
      </c>
      <c r="M1235" s="2">
        <v>500</v>
      </c>
    </row>
    <row r="1236" spans="2:13" ht="12.75">
      <c r="B1236" s="165">
        <v>5000</v>
      </c>
      <c r="C1236" s="1" t="s">
        <v>29</v>
      </c>
      <c r="D1236" s="1" t="s">
        <v>15</v>
      </c>
      <c r="E1236" s="1" t="s">
        <v>651</v>
      </c>
      <c r="F1236" s="27" t="s">
        <v>668</v>
      </c>
      <c r="G1236" s="27" t="s">
        <v>452</v>
      </c>
      <c r="H1236" s="5">
        <f t="shared" si="81"/>
        <v>-84000</v>
      </c>
      <c r="I1236" s="22">
        <f t="shared" si="80"/>
        <v>10</v>
      </c>
      <c r="K1236" t="s">
        <v>29</v>
      </c>
      <c r="M1236" s="2">
        <v>500</v>
      </c>
    </row>
    <row r="1237" spans="2:13" ht="12.75">
      <c r="B1237" s="165">
        <v>5000</v>
      </c>
      <c r="C1237" s="1" t="s">
        <v>29</v>
      </c>
      <c r="D1237" s="1" t="s">
        <v>15</v>
      </c>
      <c r="E1237" s="1" t="s">
        <v>651</v>
      </c>
      <c r="F1237" s="27" t="s">
        <v>669</v>
      </c>
      <c r="G1237" s="27" t="s">
        <v>454</v>
      </c>
      <c r="H1237" s="5">
        <f t="shared" si="81"/>
        <v>-89000</v>
      </c>
      <c r="I1237" s="22">
        <f t="shared" si="80"/>
        <v>10</v>
      </c>
      <c r="K1237" t="s">
        <v>29</v>
      </c>
      <c r="M1237" s="2">
        <v>500</v>
      </c>
    </row>
    <row r="1238" spans="2:13" ht="12.75">
      <c r="B1238" s="165">
        <v>3000</v>
      </c>
      <c r="C1238" s="1" t="s">
        <v>29</v>
      </c>
      <c r="D1238" s="1" t="s">
        <v>15</v>
      </c>
      <c r="E1238" s="1" t="s">
        <v>651</v>
      </c>
      <c r="F1238" s="27" t="s">
        <v>670</v>
      </c>
      <c r="G1238" s="27" t="s">
        <v>456</v>
      </c>
      <c r="H1238" s="5">
        <f t="shared" si="81"/>
        <v>-92000</v>
      </c>
      <c r="I1238" s="22">
        <f t="shared" si="80"/>
        <v>6</v>
      </c>
      <c r="K1238" t="s">
        <v>29</v>
      </c>
      <c r="M1238" s="2">
        <v>500</v>
      </c>
    </row>
    <row r="1239" spans="2:13" ht="12.75">
      <c r="B1239" s="165">
        <v>3000</v>
      </c>
      <c r="C1239" s="1" t="s">
        <v>29</v>
      </c>
      <c r="D1239" s="1" t="s">
        <v>15</v>
      </c>
      <c r="E1239" s="1" t="s">
        <v>651</v>
      </c>
      <c r="F1239" s="27" t="s">
        <v>671</v>
      </c>
      <c r="G1239" s="27" t="s">
        <v>481</v>
      </c>
      <c r="H1239" s="5">
        <f t="shared" si="81"/>
        <v>-95000</v>
      </c>
      <c r="I1239" s="22">
        <f t="shared" si="80"/>
        <v>6</v>
      </c>
      <c r="K1239" t="s">
        <v>29</v>
      </c>
      <c r="M1239" s="2">
        <v>500</v>
      </c>
    </row>
    <row r="1240" spans="2:13" ht="12.75">
      <c r="B1240" s="165">
        <v>3000</v>
      </c>
      <c r="C1240" s="1" t="s">
        <v>29</v>
      </c>
      <c r="D1240" s="1" t="s">
        <v>15</v>
      </c>
      <c r="E1240" s="1" t="s">
        <v>651</v>
      </c>
      <c r="F1240" s="27" t="s">
        <v>672</v>
      </c>
      <c r="G1240" s="27" t="s">
        <v>531</v>
      </c>
      <c r="H1240" s="5">
        <f t="shared" si="81"/>
        <v>-98000</v>
      </c>
      <c r="I1240" s="22">
        <f t="shared" si="80"/>
        <v>6</v>
      </c>
      <c r="K1240" t="s">
        <v>29</v>
      </c>
      <c r="M1240" s="2">
        <v>500</v>
      </c>
    </row>
    <row r="1241" spans="2:13" ht="12.75">
      <c r="B1241" s="165">
        <v>5000</v>
      </c>
      <c r="C1241" s="1" t="s">
        <v>29</v>
      </c>
      <c r="D1241" s="1" t="s">
        <v>15</v>
      </c>
      <c r="E1241" s="1" t="s">
        <v>651</v>
      </c>
      <c r="F1241" s="27" t="s">
        <v>673</v>
      </c>
      <c r="G1241" s="27" t="s">
        <v>550</v>
      </c>
      <c r="H1241" s="5">
        <f t="shared" si="81"/>
        <v>-103000</v>
      </c>
      <c r="I1241" s="22">
        <f t="shared" si="80"/>
        <v>10</v>
      </c>
      <c r="K1241" t="s">
        <v>29</v>
      </c>
      <c r="M1241" s="2">
        <v>500</v>
      </c>
    </row>
    <row r="1242" spans="2:13" ht="12.75">
      <c r="B1242" s="165">
        <v>2500</v>
      </c>
      <c r="C1242" s="1" t="s">
        <v>29</v>
      </c>
      <c r="D1242" s="12" t="s">
        <v>15</v>
      </c>
      <c r="E1242" s="1" t="s">
        <v>674</v>
      </c>
      <c r="F1242" s="27" t="s">
        <v>675</v>
      </c>
      <c r="G1242" s="27" t="s">
        <v>225</v>
      </c>
      <c r="H1242" s="5">
        <f t="shared" si="81"/>
        <v>-105500</v>
      </c>
      <c r="I1242" s="22">
        <f t="shared" si="80"/>
        <v>5</v>
      </c>
      <c r="K1242" t="s">
        <v>29</v>
      </c>
      <c r="M1242" s="2">
        <v>500</v>
      </c>
    </row>
    <row r="1243" spans="2:13" ht="12.75">
      <c r="B1243" s="458">
        <v>2500</v>
      </c>
      <c r="C1243" s="1" t="s">
        <v>29</v>
      </c>
      <c r="D1243" s="12" t="s">
        <v>15</v>
      </c>
      <c r="E1243" s="1" t="s">
        <v>674</v>
      </c>
      <c r="F1243" s="27" t="s">
        <v>676</v>
      </c>
      <c r="G1243" s="27" t="s">
        <v>238</v>
      </c>
      <c r="H1243" s="5">
        <f t="shared" si="81"/>
        <v>-108000</v>
      </c>
      <c r="I1243" s="22">
        <f t="shared" si="80"/>
        <v>5</v>
      </c>
      <c r="K1243" t="s">
        <v>29</v>
      </c>
      <c r="M1243" s="2">
        <v>500</v>
      </c>
    </row>
    <row r="1244" spans="2:13" ht="12.75">
      <c r="B1244" s="165">
        <v>2500</v>
      </c>
      <c r="C1244" s="1" t="s">
        <v>29</v>
      </c>
      <c r="D1244" s="12" t="s">
        <v>15</v>
      </c>
      <c r="E1244" s="1" t="s">
        <v>674</v>
      </c>
      <c r="F1244" s="27" t="s">
        <v>677</v>
      </c>
      <c r="G1244" s="27" t="s">
        <v>240</v>
      </c>
      <c r="H1244" s="5">
        <f t="shared" si="81"/>
        <v>-110500</v>
      </c>
      <c r="I1244" s="22">
        <f t="shared" si="80"/>
        <v>5</v>
      </c>
      <c r="K1244" t="s">
        <v>29</v>
      </c>
      <c r="M1244" s="2">
        <v>500</v>
      </c>
    </row>
    <row r="1245" spans="2:13" ht="12.75">
      <c r="B1245" s="165">
        <v>2500</v>
      </c>
      <c r="C1245" s="1" t="s">
        <v>29</v>
      </c>
      <c r="D1245" s="1" t="s">
        <v>15</v>
      </c>
      <c r="E1245" s="1" t="s">
        <v>674</v>
      </c>
      <c r="F1245" s="27" t="s">
        <v>678</v>
      </c>
      <c r="G1245" s="27" t="s">
        <v>228</v>
      </c>
      <c r="H1245" s="5">
        <f t="shared" si="81"/>
        <v>-113000</v>
      </c>
      <c r="I1245" s="22">
        <f t="shared" si="80"/>
        <v>5</v>
      </c>
      <c r="K1245" t="s">
        <v>29</v>
      </c>
      <c r="M1245" s="2">
        <v>500</v>
      </c>
    </row>
    <row r="1246" spans="2:13" ht="12.75">
      <c r="B1246" s="165">
        <v>2500</v>
      </c>
      <c r="C1246" s="1" t="s">
        <v>29</v>
      </c>
      <c r="D1246" s="1" t="s">
        <v>15</v>
      </c>
      <c r="E1246" s="1" t="s">
        <v>674</v>
      </c>
      <c r="F1246" s="27" t="s">
        <v>679</v>
      </c>
      <c r="G1246" s="27" t="s">
        <v>250</v>
      </c>
      <c r="H1246" s="5">
        <f t="shared" si="81"/>
        <v>-115500</v>
      </c>
      <c r="I1246" s="22">
        <f t="shared" si="80"/>
        <v>5</v>
      </c>
      <c r="K1246" t="s">
        <v>29</v>
      </c>
      <c r="M1246" s="2">
        <v>500</v>
      </c>
    </row>
    <row r="1247" spans="2:13" ht="12.75">
      <c r="B1247" s="457">
        <v>2500</v>
      </c>
      <c r="C1247" s="1" t="s">
        <v>29</v>
      </c>
      <c r="D1247" s="1" t="s">
        <v>15</v>
      </c>
      <c r="E1247" s="1" t="s">
        <v>674</v>
      </c>
      <c r="F1247" s="27" t="s">
        <v>680</v>
      </c>
      <c r="G1247" s="27" t="s">
        <v>281</v>
      </c>
      <c r="H1247" s="5">
        <f t="shared" si="81"/>
        <v>-118000</v>
      </c>
      <c r="I1247" s="22">
        <f t="shared" si="80"/>
        <v>5</v>
      </c>
      <c r="K1247" t="s">
        <v>29</v>
      </c>
      <c r="M1247" s="2">
        <v>500</v>
      </c>
    </row>
    <row r="1248" spans="2:13" ht="12.75">
      <c r="B1248" s="165">
        <v>2500</v>
      </c>
      <c r="C1248" s="1" t="s">
        <v>29</v>
      </c>
      <c r="D1248" s="1" t="s">
        <v>15</v>
      </c>
      <c r="E1248" s="1" t="s">
        <v>674</v>
      </c>
      <c r="F1248" s="27" t="s">
        <v>681</v>
      </c>
      <c r="G1248" s="27" t="s">
        <v>308</v>
      </c>
      <c r="H1248" s="5">
        <f t="shared" si="81"/>
        <v>-120500</v>
      </c>
      <c r="I1248" s="22">
        <f t="shared" si="80"/>
        <v>5</v>
      </c>
      <c r="K1248" t="s">
        <v>29</v>
      </c>
      <c r="M1248" s="2">
        <v>500</v>
      </c>
    </row>
    <row r="1249" spans="2:13" ht="12.75">
      <c r="B1249" s="165">
        <v>2500</v>
      </c>
      <c r="C1249" s="1" t="s">
        <v>29</v>
      </c>
      <c r="D1249" s="1" t="s">
        <v>15</v>
      </c>
      <c r="E1249" s="1" t="s">
        <v>674</v>
      </c>
      <c r="F1249" s="27" t="s">
        <v>682</v>
      </c>
      <c r="G1249" s="27" t="s">
        <v>310</v>
      </c>
      <c r="H1249" s="5">
        <f t="shared" si="81"/>
        <v>-123000</v>
      </c>
      <c r="I1249" s="22">
        <f t="shared" si="80"/>
        <v>5</v>
      </c>
      <c r="K1249" t="s">
        <v>29</v>
      </c>
      <c r="M1249" s="2">
        <v>500</v>
      </c>
    </row>
    <row r="1250" spans="2:13" ht="12.75">
      <c r="B1250" s="165">
        <v>2500</v>
      </c>
      <c r="C1250" s="1" t="s">
        <v>29</v>
      </c>
      <c r="D1250" s="1" t="s">
        <v>15</v>
      </c>
      <c r="E1250" s="1" t="s">
        <v>674</v>
      </c>
      <c r="F1250" s="27" t="s">
        <v>683</v>
      </c>
      <c r="G1250" s="27" t="s">
        <v>318</v>
      </c>
      <c r="H1250" s="5">
        <f aca="true" t="shared" si="82" ref="H1250:H1286">H1249-B1250</f>
        <v>-125500</v>
      </c>
      <c r="I1250" s="22">
        <f t="shared" si="80"/>
        <v>5</v>
      </c>
      <c r="K1250" t="s">
        <v>29</v>
      </c>
      <c r="M1250" s="2">
        <v>500</v>
      </c>
    </row>
    <row r="1251" spans="2:13" ht="12.75">
      <c r="B1251" s="165">
        <v>2500</v>
      </c>
      <c r="C1251" s="1" t="s">
        <v>29</v>
      </c>
      <c r="D1251" s="1" t="s">
        <v>15</v>
      </c>
      <c r="E1251" s="1" t="s">
        <v>674</v>
      </c>
      <c r="F1251" s="27" t="s">
        <v>684</v>
      </c>
      <c r="G1251" s="27" t="s">
        <v>61</v>
      </c>
      <c r="H1251" s="5">
        <f t="shared" si="82"/>
        <v>-128000</v>
      </c>
      <c r="I1251" s="22">
        <f t="shared" si="80"/>
        <v>5</v>
      </c>
      <c r="K1251" t="s">
        <v>29</v>
      </c>
      <c r="M1251" s="2">
        <v>500</v>
      </c>
    </row>
    <row r="1252" spans="2:13" ht="12.75">
      <c r="B1252" s="165">
        <v>2500</v>
      </c>
      <c r="C1252" s="1" t="s">
        <v>29</v>
      </c>
      <c r="D1252" s="1" t="s">
        <v>15</v>
      </c>
      <c r="E1252" s="1" t="s">
        <v>674</v>
      </c>
      <c r="F1252" s="27" t="s">
        <v>685</v>
      </c>
      <c r="G1252" s="27" t="s">
        <v>375</v>
      </c>
      <c r="H1252" s="5">
        <f t="shared" si="82"/>
        <v>-130500</v>
      </c>
      <c r="I1252" s="22">
        <f t="shared" si="80"/>
        <v>5</v>
      </c>
      <c r="K1252" t="s">
        <v>29</v>
      </c>
      <c r="M1252" s="2">
        <v>500</v>
      </c>
    </row>
    <row r="1253" spans="2:13" ht="12.75">
      <c r="B1253" s="165">
        <v>10000</v>
      </c>
      <c r="C1253" s="1" t="s">
        <v>29</v>
      </c>
      <c r="D1253" s="1" t="s">
        <v>15</v>
      </c>
      <c r="E1253" s="1" t="s">
        <v>674</v>
      </c>
      <c r="F1253" s="415" t="s">
        <v>686</v>
      </c>
      <c r="G1253" s="27" t="s">
        <v>375</v>
      </c>
      <c r="H1253" s="5">
        <f t="shared" si="82"/>
        <v>-140500</v>
      </c>
      <c r="I1253" s="22">
        <f t="shared" si="80"/>
        <v>20</v>
      </c>
      <c r="K1253" t="s">
        <v>29</v>
      </c>
      <c r="M1253" s="2">
        <v>500</v>
      </c>
    </row>
    <row r="1254" spans="2:13" ht="12.75">
      <c r="B1254" s="457">
        <v>2500</v>
      </c>
      <c r="C1254" s="1" t="s">
        <v>29</v>
      </c>
      <c r="D1254" s="1" t="s">
        <v>15</v>
      </c>
      <c r="E1254" s="1" t="s">
        <v>674</v>
      </c>
      <c r="F1254" s="27" t="s">
        <v>687</v>
      </c>
      <c r="G1254" s="27" t="s">
        <v>386</v>
      </c>
      <c r="H1254" s="5">
        <f t="shared" si="82"/>
        <v>-143000</v>
      </c>
      <c r="I1254" s="22">
        <f t="shared" si="80"/>
        <v>5</v>
      </c>
      <c r="K1254" t="s">
        <v>29</v>
      </c>
      <c r="M1254" s="2">
        <v>500</v>
      </c>
    </row>
    <row r="1255" spans="2:13" ht="12.75">
      <c r="B1255" s="457">
        <v>2500</v>
      </c>
      <c r="C1255" s="1" t="s">
        <v>29</v>
      </c>
      <c r="D1255" s="1" t="s">
        <v>15</v>
      </c>
      <c r="E1255" s="1" t="s">
        <v>674</v>
      </c>
      <c r="F1255" s="27" t="s">
        <v>688</v>
      </c>
      <c r="G1255" s="27" t="s">
        <v>400</v>
      </c>
      <c r="H1255" s="5">
        <f t="shared" si="82"/>
        <v>-145500</v>
      </c>
      <c r="I1255" s="22">
        <f t="shared" si="80"/>
        <v>5</v>
      </c>
      <c r="K1255" t="s">
        <v>29</v>
      </c>
      <c r="M1255" s="2">
        <v>500</v>
      </c>
    </row>
    <row r="1256" spans="2:13" ht="12.75">
      <c r="B1256" s="165">
        <v>2500</v>
      </c>
      <c r="C1256" s="1" t="s">
        <v>29</v>
      </c>
      <c r="D1256" s="1" t="s">
        <v>15</v>
      </c>
      <c r="E1256" s="1" t="s">
        <v>674</v>
      </c>
      <c r="F1256" s="27" t="s">
        <v>689</v>
      </c>
      <c r="G1256" s="27" t="s">
        <v>412</v>
      </c>
      <c r="H1256" s="5">
        <f t="shared" si="82"/>
        <v>-148000</v>
      </c>
      <c r="I1256" s="22">
        <f t="shared" si="80"/>
        <v>5</v>
      </c>
      <c r="K1256" t="s">
        <v>29</v>
      </c>
      <c r="M1256" s="2">
        <v>500</v>
      </c>
    </row>
    <row r="1257" spans="2:13" ht="12.75">
      <c r="B1257" s="165">
        <v>2500</v>
      </c>
      <c r="C1257" s="1" t="s">
        <v>29</v>
      </c>
      <c r="D1257" s="1" t="s">
        <v>15</v>
      </c>
      <c r="E1257" s="1" t="s">
        <v>674</v>
      </c>
      <c r="F1257" s="27" t="s">
        <v>690</v>
      </c>
      <c r="G1257" s="27" t="s">
        <v>414</v>
      </c>
      <c r="H1257" s="5">
        <f t="shared" si="82"/>
        <v>-150500</v>
      </c>
      <c r="I1257" s="22">
        <f t="shared" si="80"/>
        <v>5</v>
      </c>
      <c r="K1257" t="s">
        <v>29</v>
      </c>
      <c r="M1257" s="2">
        <v>500</v>
      </c>
    </row>
    <row r="1258" spans="2:13" ht="12.75">
      <c r="B1258" s="165">
        <v>2500</v>
      </c>
      <c r="C1258" s="1" t="s">
        <v>29</v>
      </c>
      <c r="D1258" s="1" t="s">
        <v>15</v>
      </c>
      <c r="E1258" s="1" t="s">
        <v>674</v>
      </c>
      <c r="F1258" s="27" t="s">
        <v>691</v>
      </c>
      <c r="G1258" s="27" t="s">
        <v>416</v>
      </c>
      <c r="H1258" s="5">
        <f t="shared" si="82"/>
        <v>-153000</v>
      </c>
      <c r="I1258" s="22">
        <f t="shared" si="80"/>
        <v>5</v>
      </c>
      <c r="K1258" t="s">
        <v>29</v>
      </c>
      <c r="M1258" s="2">
        <v>500</v>
      </c>
    </row>
    <row r="1259" spans="2:13" ht="12.75">
      <c r="B1259" s="165">
        <v>2500</v>
      </c>
      <c r="C1259" s="1" t="s">
        <v>29</v>
      </c>
      <c r="D1259" s="1" t="s">
        <v>15</v>
      </c>
      <c r="E1259" s="1" t="s">
        <v>674</v>
      </c>
      <c r="F1259" s="27" t="s">
        <v>692</v>
      </c>
      <c r="G1259" s="27" t="s">
        <v>450</v>
      </c>
      <c r="H1259" s="5">
        <f t="shared" si="82"/>
        <v>-155500</v>
      </c>
      <c r="I1259" s="22">
        <f t="shared" si="80"/>
        <v>5</v>
      </c>
      <c r="K1259" t="s">
        <v>29</v>
      </c>
      <c r="M1259" s="2">
        <v>500</v>
      </c>
    </row>
    <row r="1260" spans="2:13" ht="12.75">
      <c r="B1260" s="165">
        <v>2500</v>
      </c>
      <c r="C1260" s="1" t="s">
        <v>29</v>
      </c>
      <c r="D1260" s="1" t="s">
        <v>15</v>
      </c>
      <c r="E1260" s="1" t="s">
        <v>674</v>
      </c>
      <c r="F1260" s="27" t="s">
        <v>693</v>
      </c>
      <c r="G1260" s="27" t="s">
        <v>452</v>
      </c>
      <c r="H1260" s="5">
        <f t="shared" si="82"/>
        <v>-158000</v>
      </c>
      <c r="I1260" s="22">
        <f t="shared" si="80"/>
        <v>5</v>
      </c>
      <c r="K1260" t="s">
        <v>29</v>
      </c>
      <c r="M1260" s="2">
        <v>500</v>
      </c>
    </row>
    <row r="1261" spans="2:13" ht="12.75">
      <c r="B1261" s="165">
        <v>2500</v>
      </c>
      <c r="C1261" s="1" t="s">
        <v>29</v>
      </c>
      <c r="D1261" s="1" t="s">
        <v>15</v>
      </c>
      <c r="E1261" s="1" t="s">
        <v>674</v>
      </c>
      <c r="F1261" s="27" t="s">
        <v>694</v>
      </c>
      <c r="G1261" s="27" t="s">
        <v>454</v>
      </c>
      <c r="H1261" s="5">
        <f t="shared" si="82"/>
        <v>-160500</v>
      </c>
      <c r="I1261" s="22">
        <f t="shared" si="80"/>
        <v>5</v>
      </c>
      <c r="K1261" t="s">
        <v>29</v>
      </c>
      <c r="M1261" s="2">
        <v>500</v>
      </c>
    </row>
    <row r="1262" spans="2:13" ht="12.75">
      <c r="B1262" s="165">
        <v>2500</v>
      </c>
      <c r="C1262" s="1" t="s">
        <v>29</v>
      </c>
      <c r="D1262" s="1" t="s">
        <v>15</v>
      </c>
      <c r="E1262" s="1" t="s">
        <v>674</v>
      </c>
      <c r="F1262" s="27" t="s">
        <v>695</v>
      </c>
      <c r="G1262" s="27" t="s">
        <v>456</v>
      </c>
      <c r="H1262" s="5">
        <f t="shared" si="82"/>
        <v>-163000</v>
      </c>
      <c r="I1262" s="22">
        <f t="shared" si="80"/>
        <v>5</v>
      </c>
      <c r="K1262" t="s">
        <v>29</v>
      </c>
      <c r="M1262" s="2">
        <v>500</v>
      </c>
    </row>
    <row r="1263" spans="2:13" ht="12.75">
      <c r="B1263" s="165">
        <v>5000</v>
      </c>
      <c r="C1263" s="1" t="s">
        <v>29</v>
      </c>
      <c r="D1263" s="12" t="s">
        <v>15</v>
      </c>
      <c r="E1263" s="1" t="s">
        <v>591</v>
      </c>
      <c r="F1263" s="27" t="s">
        <v>696</v>
      </c>
      <c r="G1263" s="27" t="s">
        <v>225</v>
      </c>
      <c r="H1263" s="5">
        <f t="shared" si="82"/>
        <v>-168000</v>
      </c>
      <c r="I1263" s="22">
        <f t="shared" si="80"/>
        <v>10</v>
      </c>
      <c r="K1263" t="s">
        <v>29</v>
      </c>
      <c r="M1263" s="2">
        <v>500</v>
      </c>
    </row>
    <row r="1264" spans="2:13" ht="12.75">
      <c r="B1264" s="458">
        <v>2500</v>
      </c>
      <c r="C1264" s="1" t="s">
        <v>29</v>
      </c>
      <c r="D1264" s="12" t="s">
        <v>15</v>
      </c>
      <c r="E1264" s="1" t="s">
        <v>591</v>
      </c>
      <c r="F1264" s="27" t="s">
        <v>697</v>
      </c>
      <c r="G1264" s="27" t="s">
        <v>238</v>
      </c>
      <c r="H1264" s="5">
        <f t="shared" si="82"/>
        <v>-170500</v>
      </c>
      <c r="I1264" s="22">
        <f t="shared" si="80"/>
        <v>5</v>
      </c>
      <c r="K1264" t="s">
        <v>29</v>
      </c>
      <c r="M1264" s="2">
        <v>500</v>
      </c>
    </row>
    <row r="1265" spans="2:13" ht="12.75">
      <c r="B1265" s="165">
        <v>2500</v>
      </c>
      <c r="C1265" s="1" t="s">
        <v>29</v>
      </c>
      <c r="D1265" s="12" t="s">
        <v>15</v>
      </c>
      <c r="E1265" s="1" t="s">
        <v>591</v>
      </c>
      <c r="F1265" s="27" t="s">
        <v>698</v>
      </c>
      <c r="G1265" s="27" t="s">
        <v>240</v>
      </c>
      <c r="H1265" s="5">
        <f t="shared" si="82"/>
        <v>-173000</v>
      </c>
      <c r="I1265" s="22">
        <f t="shared" si="80"/>
        <v>5</v>
      </c>
      <c r="K1265" t="s">
        <v>29</v>
      </c>
      <c r="M1265" s="2">
        <v>500</v>
      </c>
    </row>
    <row r="1266" spans="2:13" ht="12.75">
      <c r="B1266" s="165">
        <v>2500</v>
      </c>
      <c r="C1266" s="1" t="s">
        <v>29</v>
      </c>
      <c r="D1266" s="1" t="s">
        <v>15</v>
      </c>
      <c r="E1266" s="1" t="s">
        <v>591</v>
      </c>
      <c r="F1266" s="27" t="s">
        <v>699</v>
      </c>
      <c r="G1266" s="27" t="s">
        <v>228</v>
      </c>
      <c r="H1266" s="5">
        <f t="shared" si="82"/>
        <v>-175500</v>
      </c>
      <c r="I1266" s="22">
        <f t="shared" si="80"/>
        <v>5</v>
      </c>
      <c r="K1266" t="s">
        <v>29</v>
      </c>
      <c r="M1266" s="2">
        <v>500</v>
      </c>
    </row>
    <row r="1267" spans="2:13" ht="12.75">
      <c r="B1267" s="165">
        <v>2500</v>
      </c>
      <c r="C1267" s="1" t="s">
        <v>29</v>
      </c>
      <c r="D1267" s="1" t="s">
        <v>15</v>
      </c>
      <c r="E1267" s="1" t="s">
        <v>591</v>
      </c>
      <c r="F1267" s="27" t="s">
        <v>700</v>
      </c>
      <c r="G1267" s="27" t="s">
        <v>250</v>
      </c>
      <c r="H1267" s="5">
        <f t="shared" si="82"/>
        <v>-178000</v>
      </c>
      <c r="I1267" s="22">
        <f t="shared" si="80"/>
        <v>5</v>
      </c>
      <c r="K1267" t="s">
        <v>29</v>
      </c>
      <c r="M1267" s="2">
        <v>500</v>
      </c>
    </row>
    <row r="1268" spans="2:13" ht="12.75">
      <c r="B1268" s="457">
        <v>2500</v>
      </c>
      <c r="C1268" s="1" t="s">
        <v>29</v>
      </c>
      <c r="D1268" s="1" t="s">
        <v>15</v>
      </c>
      <c r="E1268" s="1" t="s">
        <v>591</v>
      </c>
      <c r="F1268" s="27" t="s">
        <v>701</v>
      </c>
      <c r="G1268" s="27" t="s">
        <v>281</v>
      </c>
      <c r="H1268" s="5">
        <f t="shared" si="82"/>
        <v>-180500</v>
      </c>
      <c r="I1268" s="22">
        <f aca="true" t="shared" si="83" ref="I1268:I1331">+B1268/M1268</f>
        <v>5</v>
      </c>
      <c r="K1268" t="s">
        <v>29</v>
      </c>
      <c r="M1268" s="2">
        <v>500</v>
      </c>
    </row>
    <row r="1269" spans="1:13" s="38" customFormat="1" ht="12.75">
      <c r="A1269" s="1"/>
      <c r="B1269" s="165">
        <v>2500</v>
      </c>
      <c r="C1269" s="1" t="s">
        <v>29</v>
      </c>
      <c r="D1269" s="1" t="s">
        <v>15</v>
      </c>
      <c r="E1269" s="1" t="s">
        <v>591</v>
      </c>
      <c r="F1269" s="27" t="s">
        <v>702</v>
      </c>
      <c r="G1269" s="27" t="s">
        <v>297</v>
      </c>
      <c r="H1269" s="5">
        <f t="shared" si="82"/>
        <v>-183000</v>
      </c>
      <c r="I1269" s="22">
        <f t="shared" si="83"/>
        <v>5</v>
      </c>
      <c r="J1269"/>
      <c r="K1269" t="s">
        <v>29</v>
      </c>
      <c r="L1269"/>
      <c r="M1269" s="2">
        <v>500</v>
      </c>
    </row>
    <row r="1270" spans="2:13" ht="12.75">
      <c r="B1270" s="165">
        <v>2500</v>
      </c>
      <c r="C1270" s="1" t="s">
        <v>29</v>
      </c>
      <c r="D1270" s="1" t="s">
        <v>15</v>
      </c>
      <c r="E1270" s="1" t="s">
        <v>591</v>
      </c>
      <c r="F1270" s="27" t="s">
        <v>703</v>
      </c>
      <c r="G1270" s="27" t="s">
        <v>308</v>
      </c>
      <c r="H1270" s="5">
        <f t="shared" si="82"/>
        <v>-185500</v>
      </c>
      <c r="I1270" s="22">
        <f t="shared" si="83"/>
        <v>5</v>
      </c>
      <c r="K1270" t="s">
        <v>29</v>
      </c>
      <c r="M1270" s="2">
        <v>500</v>
      </c>
    </row>
    <row r="1271" spans="2:13" ht="12.75">
      <c r="B1271" s="165">
        <v>2500</v>
      </c>
      <c r="C1271" s="1" t="s">
        <v>29</v>
      </c>
      <c r="D1271" s="1" t="s">
        <v>15</v>
      </c>
      <c r="E1271" s="1" t="s">
        <v>591</v>
      </c>
      <c r="F1271" s="27" t="s">
        <v>704</v>
      </c>
      <c r="G1271" s="27" t="s">
        <v>310</v>
      </c>
      <c r="H1271" s="5">
        <f t="shared" si="82"/>
        <v>-188000</v>
      </c>
      <c r="I1271" s="22">
        <f t="shared" si="83"/>
        <v>5</v>
      </c>
      <c r="K1271" t="s">
        <v>29</v>
      </c>
      <c r="M1271" s="2">
        <v>500</v>
      </c>
    </row>
    <row r="1272" spans="2:13" ht="12.75">
      <c r="B1272" s="165">
        <v>2500</v>
      </c>
      <c r="C1272" s="1" t="s">
        <v>29</v>
      </c>
      <c r="D1272" s="1" t="s">
        <v>15</v>
      </c>
      <c r="E1272" s="1" t="s">
        <v>591</v>
      </c>
      <c r="F1272" s="27" t="s">
        <v>705</v>
      </c>
      <c r="G1272" s="27" t="s">
        <v>318</v>
      </c>
      <c r="H1272" s="5">
        <f t="shared" si="82"/>
        <v>-190500</v>
      </c>
      <c r="I1272" s="22">
        <f t="shared" si="83"/>
        <v>5</v>
      </c>
      <c r="K1272" t="s">
        <v>29</v>
      </c>
      <c r="M1272" s="2">
        <v>500</v>
      </c>
    </row>
    <row r="1273" spans="2:13" ht="12.75">
      <c r="B1273" s="165">
        <v>2500</v>
      </c>
      <c r="C1273" s="1" t="s">
        <v>29</v>
      </c>
      <c r="D1273" s="1" t="s">
        <v>15</v>
      </c>
      <c r="E1273" s="1" t="s">
        <v>591</v>
      </c>
      <c r="F1273" s="27" t="s">
        <v>706</v>
      </c>
      <c r="G1273" s="27" t="s">
        <v>61</v>
      </c>
      <c r="H1273" s="5">
        <f t="shared" si="82"/>
        <v>-193000</v>
      </c>
      <c r="I1273" s="22">
        <f t="shared" si="83"/>
        <v>5</v>
      </c>
      <c r="K1273" t="s">
        <v>29</v>
      </c>
      <c r="M1273" s="2">
        <v>500</v>
      </c>
    </row>
    <row r="1274" spans="2:13" ht="12.75">
      <c r="B1274" s="165">
        <v>2500</v>
      </c>
      <c r="C1274" s="1" t="s">
        <v>29</v>
      </c>
      <c r="D1274" s="1" t="s">
        <v>15</v>
      </c>
      <c r="E1274" s="1" t="s">
        <v>591</v>
      </c>
      <c r="F1274" s="27" t="s">
        <v>707</v>
      </c>
      <c r="G1274" s="27" t="s">
        <v>375</v>
      </c>
      <c r="H1274" s="5">
        <f t="shared" si="82"/>
        <v>-195500</v>
      </c>
      <c r="I1274" s="22">
        <f t="shared" si="83"/>
        <v>5</v>
      </c>
      <c r="K1274" t="s">
        <v>29</v>
      </c>
      <c r="M1274" s="2">
        <v>500</v>
      </c>
    </row>
    <row r="1275" spans="2:13" ht="12.75">
      <c r="B1275" s="457">
        <v>2500</v>
      </c>
      <c r="C1275" s="1" t="s">
        <v>29</v>
      </c>
      <c r="D1275" s="1" t="s">
        <v>15</v>
      </c>
      <c r="E1275" s="1" t="s">
        <v>591</v>
      </c>
      <c r="F1275" s="27" t="s">
        <v>708</v>
      </c>
      <c r="G1275" s="27" t="s">
        <v>386</v>
      </c>
      <c r="H1275" s="5">
        <f t="shared" si="82"/>
        <v>-198000</v>
      </c>
      <c r="I1275" s="22">
        <f t="shared" si="83"/>
        <v>5</v>
      </c>
      <c r="K1275" t="s">
        <v>29</v>
      </c>
      <c r="M1275" s="2">
        <v>500</v>
      </c>
    </row>
    <row r="1276" spans="2:13" ht="12.75">
      <c r="B1276" s="165">
        <v>2500</v>
      </c>
      <c r="C1276" s="1" t="s">
        <v>29</v>
      </c>
      <c r="D1276" s="1" t="s">
        <v>15</v>
      </c>
      <c r="E1276" s="1" t="s">
        <v>591</v>
      </c>
      <c r="F1276" s="27" t="s">
        <v>709</v>
      </c>
      <c r="G1276" s="27" t="s">
        <v>388</v>
      </c>
      <c r="H1276" s="5">
        <f t="shared" si="82"/>
        <v>-200500</v>
      </c>
      <c r="I1276" s="22">
        <f t="shared" si="83"/>
        <v>5</v>
      </c>
      <c r="K1276" t="s">
        <v>29</v>
      </c>
      <c r="M1276" s="2">
        <v>500</v>
      </c>
    </row>
    <row r="1277" spans="2:13" ht="12.75">
      <c r="B1277" s="457">
        <v>2500</v>
      </c>
      <c r="C1277" s="1" t="s">
        <v>29</v>
      </c>
      <c r="D1277" s="1" t="s">
        <v>15</v>
      </c>
      <c r="E1277" s="1" t="s">
        <v>591</v>
      </c>
      <c r="F1277" s="27" t="s">
        <v>710</v>
      </c>
      <c r="G1277" s="27" t="s">
        <v>400</v>
      </c>
      <c r="H1277" s="5">
        <f t="shared" si="82"/>
        <v>-203000</v>
      </c>
      <c r="I1277" s="22">
        <f t="shared" si="83"/>
        <v>5</v>
      </c>
      <c r="K1277" t="s">
        <v>29</v>
      </c>
      <c r="M1277" s="2">
        <v>500</v>
      </c>
    </row>
    <row r="1278" spans="2:13" ht="12.75">
      <c r="B1278" s="165">
        <v>2500</v>
      </c>
      <c r="C1278" s="1" t="s">
        <v>29</v>
      </c>
      <c r="D1278" s="1" t="s">
        <v>15</v>
      </c>
      <c r="E1278" s="1" t="s">
        <v>591</v>
      </c>
      <c r="F1278" s="27" t="s">
        <v>711</v>
      </c>
      <c r="G1278" s="27" t="s">
        <v>412</v>
      </c>
      <c r="H1278" s="5">
        <f t="shared" si="82"/>
        <v>-205500</v>
      </c>
      <c r="I1278" s="22">
        <f t="shared" si="83"/>
        <v>5</v>
      </c>
      <c r="K1278" t="s">
        <v>29</v>
      </c>
      <c r="M1278" s="2">
        <v>500</v>
      </c>
    </row>
    <row r="1279" spans="2:13" ht="12.75">
      <c r="B1279" s="165">
        <v>2500</v>
      </c>
      <c r="C1279" s="1" t="s">
        <v>29</v>
      </c>
      <c r="D1279" s="1" t="s">
        <v>15</v>
      </c>
      <c r="E1279" s="1" t="s">
        <v>591</v>
      </c>
      <c r="F1279" s="27" t="s">
        <v>712</v>
      </c>
      <c r="G1279" s="27" t="s">
        <v>414</v>
      </c>
      <c r="H1279" s="5">
        <f t="shared" si="82"/>
        <v>-208000</v>
      </c>
      <c r="I1279" s="22">
        <f t="shared" si="83"/>
        <v>5</v>
      </c>
      <c r="K1279" t="s">
        <v>29</v>
      </c>
      <c r="M1279" s="2">
        <v>500</v>
      </c>
    </row>
    <row r="1280" spans="2:13" ht="12.75">
      <c r="B1280" s="165">
        <v>2500</v>
      </c>
      <c r="C1280" s="1" t="s">
        <v>29</v>
      </c>
      <c r="D1280" s="1" t="s">
        <v>15</v>
      </c>
      <c r="E1280" s="1" t="s">
        <v>591</v>
      </c>
      <c r="F1280" s="27" t="s">
        <v>713</v>
      </c>
      <c r="G1280" s="27" t="s">
        <v>450</v>
      </c>
      <c r="H1280" s="5">
        <f t="shared" si="82"/>
        <v>-210500</v>
      </c>
      <c r="I1280" s="22">
        <f t="shared" si="83"/>
        <v>5</v>
      </c>
      <c r="K1280" t="s">
        <v>29</v>
      </c>
      <c r="M1280" s="2">
        <v>500</v>
      </c>
    </row>
    <row r="1281" spans="2:13" ht="12.75">
      <c r="B1281" s="165">
        <v>2500</v>
      </c>
      <c r="C1281" s="1" t="s">
        <v>29</v>
      </c>
      <c r="D1281" s="1" t="s">
        <v>15</v>
      </c>
      <c r="E1281" s="1" t="s">
        <v>591</v>
      </c>
      <c r="F1281" s="27" t="s">
        <v>714</v>
      </c>
      <c r="G1281" s="27" t="s">
        <v>454</v>
      </c>
      <c r="H1281" s="5">
        <f t="shared" si="82"/>
        <v>-213000</v>
      </c>
      <c r="I1281" s="22">
        <f t="shared" si="83"/>
        <v>5</v>
      </c>
      <c r="K1281" t="s">
        <v>29</v>
      </c>
      <c r="M1281" s="2">
        <v>500</v>
      </c>
    </row>
    <row r="1282" spans="2:13" ht="12.75">
      <c r="B1282" s="165">
        <v>2500</v>
      </c>
      <c r="C1282" s="1" t="s">
        <v>29</v>
      </c>
      <c r="D1282" s="1" t="s">
        <v>15</v>
      </c>
      <c r="E1282" s="1" t="s">
        <v>591</v>
      </c>
      <c r="F1282" s="27" t="s">
        <v>715</v>
      </c>
      <c r="G1282" s="27" t="s">
        <v>456</v>
      </c>
      <c r="H1282" s="5">
        <f t="shared" si="82"/>
        <v>-215500</v>
      </c>
      <c r="I1282" s="22">
        <f t="shared" si="83"/>
        <v>5</v>
      </c>
      <c r="K1282" t="s">
        <v>29</v>
      </c>
      <c r="M1282" s="2">
        <v>500</v>
      </c>
    </row>
    <row r="1283" spans="2:13" ht="12.75">
      <c r="B1283" s="165">
        <v>2500</v>
      </c>
      <c r="C1283" s="1" t="s">
        <v>29</v>
      </c>
      <c r="D1283" s="1" t="s">
        <v>15</v>
      </c>
      <c r="E1283" s="1" t="s">
        <v>716</v>
      </c>
      <c r="F1283" s="27" t="s">
        <v>717</v>
      </c>
      <c r="G1283" s="27" t="s">
        <v>310</v>
      </c>
      <c r="H1283" s="5">
        <f t="shared" si="82"/>
        <v>-218000</v>
      </c>
      <c r="I1283" s="22">
        <f t="shared" si="83"/>
        <v>5</v>
      </c>
      <c r="K1283" t="s">
        <v>29</v>
      </c>
      <c r="M1283" s="2">
        <v>500</v>
      </c>
    </row>
    <row r="1284" spans="2:13" ht="12.75">
      <c r="B1284" s="165">
        <v>2500</v>
      </c>
      <c r="C1284" s="1" t="s">
        <v>29</v>
      </c>
      <c r="D1284" s="1" t="s">
        <v>15</v>
      </c>
      <c r="E1284" s="1" t="s">
        <v>716</v>
      </c>
      <c r="F1284" s="27" t="s">
        <v>718</v>
      </c>
      <c r="G1284" s="27" t="s">
        <v>412</v>
      </c>
      <c r="H1284" s="5">
        <f t="shared" si="82"/>
        <v>-220500</v>
      </c>
      <c r="I1284" s="22">
        <f t="shared" si="83"/>
        <v>5</v>
      </c>
      <c r="K1284" t="s">
        <v>29</v>
      </c>
      <c r="M1284" s="2">
        <v>500</v>
      </c>
    </row>
    <row r="1285" spans="2:13" ht="12.75">
      <c r="B1285" s="165">
        <v>3000</v>
      </c>
      <c r="C1285" s="1" t="s">
        <v>29</v>
      </c>
      <c r="D1285" s="1" t="s">
        <v>15</v>
      </c>
      <c r="E1285" s="1" t="s">
        <v>719</v>
      </c>
      <c r="F1285" s="27" t="s">
        <v>720</v>
      </c>
      <c r="G1285" s="27" t="s">
        <v>550</v>
      </c>
      <c r="H1285" s="5">
        <f t="shared" si="82"/>
        <v>-223500</v>
      </c>
      <c r="I1285" s="22">
        <f t="shared" si="83"/>
        <v>6</v>
      </c>
      <c r="K1285" t="s">
        <v>29</v>
      </c>
      <c r="M1285" s="2">
        <v>500</v>
      </c>
    </row>
    <row r="1286" spans="2:13" ht="12.75">
      <c r="B1286" s="165">
        <v>2500</v>
      </c>
      <c r="C1286" s="1" t="s">
        <v>29</v>
      </c>
      <c r="D1286" s="12" t="s">
        <v>15</v>
      </c>
      <c r="E1286" s="1" t="s">
        <v>721</v>
      </c>
      <c r="F1286" s="27" t="s">
        <v>722</v>
      </c>
      <c r="G1286" s="27" t="s">
        <v>222</v>
      </c>
      <c r="H1286" s="5">
        <f t="shared" si="82"/>
        <v>-226000</v>
      </c>
      <c r="I1286" s="22">
        <f t="shared" si="83"/>
        <v>5</v>
      </c>
      <c r="K1286" t="s">
        <v>29</v>
      </c>
      <c r="M1286" s="2">
        <v>500</v>
      </c>
    </row>
    <row r="1287" spans="1:13" s="84" customFormat="1" ht="12.75">
      <c r="A1287" s="11"/>
      <c r="B1287" s="166">
        <f>SUM(B1220:B1286)</f>
        <v>226000</v>
      </c>
      <c r="C1287" s="11" t="s">
        <v>29</v>
      </c>
      <c r="D1287" s="11"/>
      <c r="E1287" s="11"/>
      <c r="F1287" s="18"/>
      <c r="G1287" s="18"/>
      <c r="H1287" s="82">
        <v>0</v>
      </c>
      <c r="I1287" s="83">
        <f t="shared" si="83"/>
        <v>452</v>
      </c>
      <c r="M1287" s="85">
        <v>500</v>
      </c>
    </row>
    <row r="1288" spans="8:13" ht="12.75">
      <c r="H1288" s="5">
        <f aca="true" t="shared" si="84" ref="H1288:H1319">H1287-B1288</f>
        <v>0</v>
      </c>
      <c r="I1288" s="22">
        <f t="shared" si="83"/>
        <v>0</v>
      </c>
      <c r="M1288" s="2">
        <v>500</v>
      </c>
    </row>
    <row r="1289" spans="8:13" ht="12.75">
      <c r="H1289" s="5">
        <f t="shared" si="84"/>
        <v>0</v>
      </c>
      <c r="I1289" s="22">
        <f t="shared" si="83"/>
        <v>0</v>
      </c>
      <c r="M1289" s="2">
        <v>500</v>
      </c>
    </row>
    <row r="1290" spans="1:13" s="80" customFormat="1" ht="12.75">
      <c r="A1290" s="75"/>
      <c r="B1290" s="167">
        <v>3000</v>
      </c>
      <c r="C1290" s="32" t="s">
        <v>723</v>
      </c>
      <c r="D1290" s="32" t="s">
        <v>15</v>
      </c>
      <c r="E1290" s="32" t="s">
        <v>724</v>
      </c>
      <c r="F1290" s="99" t="s">
        <v>725</v>
      </c>
      <c r="G1290" s="98" t="s">
        <v>225</v>
      </c>
      <c r="H1290" s="36">
        <f t="shared" si="84"/>
        <v>-3000</v>
      </c>
      <c r="I1290" s="78">
        <f t="shared" si="83"/>
        <v>6</v>
      </c>
      <c r="K1290" s="80" t="s">
        <v>726</v>
      </c>
      <c r="M1290" s="93">
        <v>500</v>
      </c>
    </row>
    <row r="1291" spans="1:13" s="92" customFormat="1" ht="12.75">
      <c r="A1291" s="32"/>
      <c r="B1291" s="167">
        <v>10000</v>
      </c>
      <c r="C1291" s="32" t="s">
        <v>727</v>
      </c>
      <c r="D1291" s="32" t="s">
        <v>15</v>
      </c>
      <c r="E1291" s="32" t="s">
        <v>724</v>
      </c>
      <c r="F1291" s="99" t="s">
        <v>728</v>
      </c>
      <c r="G1291" s="99" t="s">
        <v>238</v>
      </c>
      <c r="H1291" s="36">
        <f t="shared" si="84"/>
        <v>-13000</v>
      </c>
      <c r="I1291" s="78">
        <f t="shared" si="83"/>
        <v>20</v>
      </c>
      <c r="K1291" s="80" t="s">
        <v>726</v>
      </c>
      <c r="M1291" s="93">
        <v>500</v>
      </c>
    </row>
    <row r="1292" spans="1:13" s="92" customFormat="1" ht="12.75">
      <c r="A1292" s="32"/>
      <c r="B1292" s="167">
        <v>1000</v>
      </c>
      <c r="C1292" s="32" t="s">
        <v>729</v>
      </c>
      <c r="D1292" s="32" t="s">
        <v>15</v>
      </c>
      <c r="E1292" s="32" t="s">
        <v>724</v>
      </c>
      <c r="F1292" s="99" t="s">
        <v>730</v>
      </c>
      <c r="G1292" s="99" t="s">
        <v>238</v>
      </c>
      <c r="H1292" s="36">
        <f t="shared" si="84"/>
        <v>-14000</v>
      </c>
      <c r="I1292" s="78">
        <f t="shared" si="83"/>
        <v>2</v>
      </c>
      <c r="K1292" s="80" t="s">
        <v>726</v>
      </c>
      <c r="M1292" s="93">
        <v>500</v>
      </c>
    </row>
    <row r="1293" spans="1:13" s="92" customFormat="1" ht="12.75">
      <c r="A1293" s="32"/>
      <c r="B1293" s="167">
        <v>1000</v>
      </c>
      <c r="C1293" s="32" t="s">
        <v>731</v>
      </c>
      <c r="D1293" s="32" t="s">
        <v>15</v>
      </c>
      <c r="E1293" s="32" t="s">
        <v>724</v>
      </c>
      <c r="F1293" s="99" t="s">
        <v>730</v>
      </c>
      <c r="G1293" s="99" t="s">
        <v>238</v>
      </c>
      <c r="H1293" s="36">
        <f t="shared" si="84"/>
        <v>-15000</v>
      </c>
      <c r="I1293" s="78">
        <f t="shared" si="83"/>
        <v>2</v>
      </c>
      <c r="K1293" s="80" t="s">
        <v>726</v>
      </c>
      <c r="M1293" s="93">
        <v>500</v>
      </c>
    </row>
    <row r="1294" spans="1:13" s="92" customFormat="1" ht="12.75">
      <c r="A1294" s="32"/>
      <c r="B1294" s="167">
        <v>1000</v>
      </c>
      <c r="C1294" s="32" t="s">
        <v>732</v>
      </c>
      <c r="D1294" s="32" t="s">
        <v>15</v>
      </c>
      <c r="E1294" s="32" t="s">
        <v>724</v>
      </c>
      <c r="F1294" s="99" t="s">
        <v>730</v>
      </c>
      <c r="G1294" s="99" t="s">
        <v>240</v>
      </c>
      <c r="H1294" s="36">
        <f t="shared" si="84"/>
        <v>-16000</v>
      </c>
      <c r="I1294" s="78">
        <f t="shared" si="83"/>
        <v>2</v>
      </c>
      <c r="K1294" s="80" t="s">
        <v>726</v>
      </c>
      <c r="M1294" s="93">
        <v>500</v>
      </c>
    </row>
    <row r="1295" spans="1:13" s="92" customFormat="1" ht="12.75">
      <c r="A1295" s="32"/>
      <c r="B1295" s="167">
        <v>15000</v>
      </c>
      <c r="C1295" s="75" t="s">
        <v>733</v>
      </c>
      <c r="D1295" s="32" t="s">
        <v>15</v>
      </c>
      <c r="E1295" s="32" t="s">
        <v>724</v>
      </c>
      <c r="F1295" s="99" t="s">
        <v>734</v>
      </c>
      <c r="G1295" s="99" t="s">
        <v>240</v>
      </c>
      <c r="H1295" s="36">
        <f t="shared" si="84"/>
        <v>-31000</v>
      </c>
      <c r="I1295" s="78">
        <f t="shared" si="83"/>
        <v>30</v>
      </c>
      <c r="K1295" s="80" t="s">
        <v>726</v>
      </c>
      <c r="M1295" s="93">
        <v>500</v>
      </c>
    </row>
    <row r="1296" spans="1:13" s="92" customFormat="1" ht="12.75">
      <c r="A1296" s="32"/>
      <c r="B1296" s="167">
        <v>3000</v>
      </c>
      <c r="C1296" s="75" t="s">
        <v>735</v>
      </c>
      <c r="D1296" s="32" t="s">
        <v>15</v>
      </c>
      <c r="E1296" s="32" t="s">
        <v>724</v>
      </c>
      <c r="F1296" s="99" t="s">
        <v>736</v>
      </c>
      <c r="G1296" s="99" t="s">
        <v>240</v>
      </c>
      <c r="H1296" s="36">
        <f t="shared" si="84"/>
        <v>-34000</v>
      </c>
      <c r="I1296" s="78">
        <f t="shared" si="83"/>
        <v>6</v>
      </c>
      <c r="K1296" s="80" t="s">
        <v>726</v>
      </c>
      <c r="M1296" s="93">
        <v>500</v>
      </c>
    </row>
    <row r="1297" spans="1:13" s="92" customFormat="1" ht="12.75">
      <c r="A1297" s="32"/>
      <c r="B1297" s="167">
        <v>6000</v>
      </c>
      <c r="C1297" s="32" t="s">
        <v>737</v>
      </c>
      <c r="D1297" s="32" t="s">
        <v>15</v>
      </c>
      <c r="E1297" s="32" t="s">
        <v>724</v>
      </c>
      <c r="F1297" s="99" t="s">
        <v>738</v>
      </c>
      <c r="G1297" s="99" t="s">
        <v>400</v>
      </c>
      <c r="H1297" s="36">
        <f t="shared" si="84"/>
        <v>-40000</v>
      </c>
      <c r="I1297" s="78">
        <f t="shared" si="83"/>
        <v>12</v>
      </c>
      <c r="K1297" s="92" t="s">
        <v>726</v>
      </c>
      <c r="M1297" s="93">
        <v>500</v>
      </c>
    </row>
    <row r="1298" spans="1:13" s="92" customFormat="1" ht="12.75">
      <c r="A1298" s="32"/>
      <c r="B1298" s="167">
        <v>10000</v>
      </c>
      <c r="C1298" s="32" t="s">
        <v>739</v>
      </c>
      <c r="D1298" s="32" t="s">
        <v>15</v>
      </c>
      <c r="E1298" s="32" t="s">
        <v>724</v>
      </c>
      <c r="F1298" s="99" t="s">
        <v>740</v>
      </c>
      <c r="G1298" s="99" t="s">
        <v>412</v>
      </c>
      <c r="H1298" s="36">
        <f t="shared" si="84"/>
        <v>-50000</v>
      </c>
      <c r="I1298" s="78">
        <f t="shared" si="83"/>
        <v>20</v>
      </c>
      <c r="K1298" s="92" t="s">
        <v>726</v>
      </c>
      <c r="M1298" s="93">
        <v>500</v>
      </c>
    </row>
    <row r="1299" spans="1:13" s="92" customFormat="1" ht="12.75">
      <c r="A1299" s="32"/>
      <c r="B1299" s="167">
        <v>10000</v>
      </c>
      <c r="C1299" s="32" t="s">
        <v>741</v>
      </c>
      <c r="D1299" s="32" t="s">
        <v>15</v>
      </c>
      <c r="E1299" s="32" t="s">
        <v>724</v>
      </c>
      <c r="F1299" s="99" t="s">
        <v>742</v>
      </c>
      <c r="G1299" s="99" t="s">
        <v>414</v>
      </c>
      <c r="H1299" s="36">
        <f t="shared" si="84"/>
        <v>-60000</v>
      </c>
      <c r="I1299" s="78">
        <f t="shared" si="83"/>
        <v>20</v>
      </c>
      <c r="K1299" s="92" t="s">
        <v>726</v>
      </c>
      <c r="M1299" s="93">
        <v>500</v>
      </c>
    </row>
    <row r="1300" spans="1:13" s="92" customFormat="1" ht="12.75">
      <c r="A1300" s="32"/>
      <c r="B1300" s="167">
        <v>6000</v>
      </c>
      <c r="C1300" s="32" t="s">
        <v>743</v>
      </c>
      <c r="D1300" s="32" t="s">
        <v>15</v>
      </c>
      <c r="E1300" s="32" t="s">
        <v>724</v>
      </c>
      <c r="F1300" s="99" t="s">
        <v>744</v>
      </c>
      <c r="G1300" s="99" t="s">
        <v>416</v>
      </c>
      <c r="H1300" s="36">
        <f t="shared" si="84"/>
        <v>-66000</v>
      </c>
      <c r="I1300" s="78">
        <f t="shared" si="83"/>
        <v>12</v>
      </c>
      <c r="K1300" s="92" t="s">
        <v>726</v>
      </c>
      <c r="M1300" s="93">
        <v>500</v>
      </c>
    </row>
    <row r="1301" spans="1:13" s="92" customFormat="1" ht="12.75">
      <c r="A1301" s="32"/>
      <c r="B1301" s="167">
        <v>2500</v>
      </c>
      <c r="C1301" s="32" t="s">
        <v>282</v>
      </c>
      <c r="D1301" s="32" t="s">
        <v>15</v>
      </c>
      <c r="E1301" s="32" t="s">
        <v>724</v>
      </c>
      <c r="F1301" s="99" t="s">
        <v>745</v>
      </c>
      <c r="G1301" s="99" t="s">
        <v>452</v>
      </c>
      <c r="H1301" s="36">
        <f t="shared" si="84"/>
        <v>-68500</v>
      </c>
      <c r="I1301" s="78">
        <f t="shared" si="83"/>
        <v>5</v>
      </c>
      <c r="K1301" s="92" t="s">
        <v>726</v>
      </c>
      <c r="M1301" s="93">
        <v>500</v>
      </c>
    </row>
    <row r="1302" spans="1:13" s="92" customFormat="1" ht="12.75">
      <c r="A1302" s="32"/>
      <c r="B1302" s="167">
        <v>2000</v>
      </c>
      <c r="C1302" s="32" t="s">
        <v>331</v>
      </c>
      <c r="D1302" s="32" t="s">
        <v>15</v>
      </c>
      <c r="E1302" s="32" t="s">
        <v>724</v>
      </c>
      <c r="F1302" s="99" t="s">
        <v>730</v>
      </c>
      <c r="G1302" s="99" t="s">
        <v>454</v>
      </c>
      <c r="H1302" s="36">
        <f t="shared" si="84"/>
        <v>-70500</v>
      </c>
      <c r="I1302" s="78">
        <f t="shared" si="83"/>
        <v>4</v>
      </c>
      <c r="K1302" s="92" t="s">
        <v>726</v>
      </c>
      <c r="M1302" s="93">
        <v>500</v>
      </c>
    </row>
    <row r="1303" spans="1:13" s="92" customFormat="1" ht="12.75">
      <c r="A1303" s="32"/>
      <c r="B1303" s="167">
        <v>2000</v>
      </c>
      <c r="C1303" s="32" t="s">
        <v>335</v>
      </c>
      <c r="D1303" s="32" t="s">
        <v>15</v>
      </c>
      <c r="E1303" s="32" t="s">
        <v>724</v>
      </c>
      <c r="F1303" s="99" t="s">
        <v>730</v>
      </c>
      <c r="G1303" s="99" t="s">
        <v>456</v>
      </c>
      <c r="H1303" s="36">
        <f t="shared" si="84"/>
        <v>-72500</v>
      </c>
      <c r="I1303" s="78">
        <f t="shared" si="83"/>
        <v>4</v>
      </c>
      <c r="K1303" s="92" t="s">
        <v>726</v>
      </c>
      <c r="M1303" s="93">
        <v>500</v>
      </c>
    </row>
    <row r="1304" spans="1:13" s="92" customFormat="1" ht="12.75">
      <c r="A1304" s="32"/>
      <c r="B1304" s="167">
        <v>2500</v>
      </c>
      <c r="C1304" s="75" t="s">
        <v>290</v>
      </c>
      <c r="D1304" s="32" t="s">
        <v>15</v>
      </c>
      <c r="E1304" s="32" t="s">
        <v>724</v>
      </c>
      <c r="F1304" s="99" t="s">
        <v>746</v>
      </c>
      <c r="G1304" s="99" t="s">
        <v>456</v>
      </c>
      <c r="H1304" s="36">
        <f t="shared" si="84"/>
        <v>-75000</v>
      </c>
      <c r="I1304" s="78">
        <f t="shared" si="83"/>
        <v>5</v>
      </c>
      <c r="K1304" s="92" t="s">
        <v>726</v>
      </c>
      <c r="M1304" s="93">
        <v>500</v>
      </c>
    </row>
    <row r="1305" spans="2:13" ht="12.75">
      <c r="B1305" s="167">
        <v>3000</v>
      </c>
      <c r="C1305" s="32" t="s">
        <v>298</v>
      </c>
      <c r="D1305" s="12" t="s">
        <v>15</v>
      </c>
      <c r="E1305" s="12" t="s">
        <v>724</v>
      </c>
      <c r="F1305" s="453" t="s">
        <v>747</v>
      </c>
      <c r="G1305" s="27" t="s">
        <v>231</v>
      </c>
      <c r="H1305" s="36">
        <f t="shared" si="84"/>
        <v>-78000</v>
      </c>
      <c r="I1305" s="78">
        <f t="shared" si="83"/>
        <v>6</v>
      </c>
      <c r="J1305" s="5"/>
      <c r="K1305" s="80" t="s">
        <v>748</v>
      </c>
      <c r="M1305" s="2">
        <v>500</v>
      </c>
    </row>
    <row r="1306" spans="1:13" s="15" customFormat="1" ht="12.75">
      <c r="A1306" s="12"/>
      <c r="B1306" s="167">
        <v>3000</v>
      </c>
      <c r="C1306" s="32" t="s">
        <v>300</v>
      </c>
      <c r="D1306" s="12" t="s">
        <v>15</v>
      </c>
      <c r="E1306" s="12" t="s">
        <v>724</v>
      </c>
      <c r="F1306" s="453" t="s">
        <v>749</v>
      </c>
      <c r="G1306" s="30" t="s">
        <v>225</v>
      </c>
      <c r="H1306" s="36">
        <f t="shared" si="84"/>
        <v>-81000</v>
      </c>
      <c r="I1306" s="78">
        <f t="shared" si="83"/>
        <v>6</v>
      </c>
      <c r="J1306" s="29"/>
      <c r="K1306" s="92" t="s">
        <v>748</v>
      </c>
      <c r="M1306" s="35">
        <v>500</v>
      </c>
    </row>
    <row r="1307" spans="1:13" s="15" customFormat="1" ht="12.75">
      <c r="A1307" s="12"/>
      <c r="B1307" s="168">
        <v>3000</v>
      </c>
      <c r="C1307" s="32" t="s">
        <v>298</v>
      </c>
      <c r="D1307" s="1" t="s">
        <v>15</v>
      </c>
      <c r="E1307" s="1" t="s">
        <v>724</v>
      </c>
      <c r="F1307" s="27" t="s">
        <v>750</v>
      </c>
      <c r="G1307" s="27" t="s">
        <v>240</v>
      </c>
      <c r="H1307" s="36">
        <f t="shared" si="84"/>
        <v>-84000</v>
      </c>
      <c r="I1307" s="78">
        <f t="shared" si="83"/>
        <v>6</v>
      </c>
      <c r="J1307" s="29"/>
      <c r="K1307" s="92" t="s">
        <v>748</v>
      </c>
      <c r="M1307" s="35">
        <v>500</v>
      </c>
    </row>
    <row r="1308" spans="1:13" s="15" customFormat="1" ht="12.75">
      <c r="A1308" s="12"/>
      <c r="B1308" s="168">
        <v>2000</v>
      </c>
      <c r="C1308" s="32" t="s">
        <v>433</v>
      </c>
      <c r="D1308" s="1" t="s">
        <v>15</v>
      </c>
      <c r="E1308" s="1" t="s">
        <v>724</v>
      </c>
      <c r="F1308" s="27" t="s">
        <v>751</v>
      </c>
      <c r="G1308" s="27" t="s">
        <v>240</v>
      </c>
      <c r="H1308" s="36">
        <f t="shared" si="84"/>
        <v>-86000</v>
      </c>
      <c r="I1308" s="78">
        <f t="shared" si="83"/>
        <v>4</v>
      </c>
      <c r="J1308" s="29"/>
      <c r="K1308" s="92" t="s">
        <v>748</v>
      </c>
      <c r="M1308" s="35">
        <v>500</v>
      </c>
    </row>
    <row r="1309" spans="1:13" s="15" customFormat="1" ht="12.75">
      <c r="A1309" s="12"/>
      <c r="B1309" s="168">
        <v>4000</v>
      </c>
      <c r="C1309" s="32" t="s">
        <v>441</v>
      </c>
      <c r="D1309" s="75" t="s">
        <v>15</v>
      </c>
      <c r="E1309" s="75" t="s">
        <v>724</v>
      </c>
      <c r="F1309" s="98" t="s">
        <v>752</v>
      </c>
      <c r="G1309" s="98" t="s">
        <v>250</v>
      </c>
      <c r="H1309" s="36">
        <f t="shared" si="84"/>
        <v>-90000</v>
      </c>
      <c r="I1309" s="78">
        <f t="shared" si="83"/>
        <v>8</v>
      </c>
      <c r="J1309" s="29"/>
      <c r="K1309" s="92" t="s">
        <v>748</v>
      </c>
      <c r="M1309" s="35">
        <v>500</v>
      </c>
    </row>
    <row r="1310" spans="1:13" s="15" customFormat="1" ht="12.75">
      <c r="A1310" s="12"/>
      <c r="B1310" s="168">
        <v>4000</v>
      </c>
      <c r="C1310" s="32" t="s">
        <v>723</v>
      </c>
      <c r="D1310" s="75" t="s">
        <v>15</v>
      </c>
      <c r="E1310" s="75" t="s">
        <v>724</v>
      </c>
      <c r="F1310" s="98" t="s">
        <v>753</v>
      </c>
      <c r="G1310" s="98" t="s">
        <v>388</v>
      </c>
      <c r="H1310" s="36">
        <f t="shared" si="84"/>
        <v>-94000</v>
      </c>
      <c r="I1310" s="78">
        <f t="shared" si="83"/>
        <v>8</v>
      </c>
      <c r="J1310" s="29"/>
      <c r="K1310" s="92" t="s">
        <v>748</v>
      </c>
      <c r="M1310" s="35">
        <v>500</v>
      </c>
    </row>
    <row r="1311" spans="1:13" s="15" customFormat="1" ht="12.75">
      <c r="A1311" s="12"/>
      <c r="B1311" s="168">
        <v>10000</v>
      </c>
      <c r="C1311" s="32" t="s">
        <v>727</v>
      </c>
      <c r="D1311" s="75" t="s">
        <v>15</v>
      </c>
      <c r="E1311" s="75" t="s">
        <v>724</v>
      </c>
      <c r="F1311" s="98" t="s">
        <v>754</v>
      </c>
      <c r="G1311" s="98" t="s">
        <v>400</v>
      </c>
      <c r="H1311" s="36">
        <f t="shared" si="84"/>
        <v>-104000</v>
      </c>
      <c r="I1311" s="78">
        <f t="shared" si="83"/>
        <v>20</v>
      </c>
      <c r="J1311" s="29"/>
      <c r="K1311" s="92" t="s">
        <v>748</v>
      </c>
      <c r="M1311" s="35">
        <v>500</v>
      </c>
    </row>
    <row r="1312" spans="1:13" s="15" customFormat="1" ht="12.75">
      <c r="A1312" s="12"/>
      <c r="B1312" s="168">
        <v>1000</v>
      </c>
      <c r="C1312" s="32" t="s">
        <v>729</v>
      </c>
      <c r="D1312" s="75" t="s">
        <v>15</v>
      </c>
      <c r="E1312" s="75" t="s">
        <v>724</v>
      </c>
      <c r="F1312" s="98" t="s">
        <v>751</v>
      </c>
      <c r="G1312" s="98" t="s">
        <v>400</v>
      </c>
      <c r="H1312" s="36">
        <f t="shared" si="84"/>
        <v>-105000</v>
      </c>
      <c r="I1312" s="78">
        <f t="shared" si="83"/>
        <v>2</v>
      </c>
      <c r="J1312" s="29"/>
      <c r="K1312" s="92" t="s">
        <v>748</v>
      </c>
      <c r="M1312" s="35">
        <v>500</v>
      </c>
    </row>
    <row r="1313" spans="1:13" s="15" customFormat="1" ht="12.75">
      <c r="A1313" s="12"/>
      <c r="B1313" s="168">
        <v>4000</v>
      </c>
      <c r="C1313" s="32" t="s">
        <v>755</v>
      </c>
      <c r="D1313" s="75" t="s">
        <v>15</v>
      </c>
      <c r="E1313" s="75" t="s">
        <v>724</v>
      </c>
      <c r="F1313" s="98" t="s">
        <v>756</v>
      </c>
      <c r="G1313" s="98" t="s">
        <v>400</v>
      </c>
      <c r="H1313" s="36">
        <f t="shared" si="84"/>
        <v>-109000</v>
      </c>
      <c r="I1313" s="78">
        <f t="shared" si="83"/>
        <v>8</v>
      </c>
      <c r="J1313" s="29"/>
      <c r="K1313" s="92" t="s">
        <v>748</v>
      </c>
      <c r="M1313" s="35">
        <v>500</v>
      </c>
    </row>
    <row r="1314" spans="1:13" s="15" customFormat="1" ht="12.75">
      <c r="A1314" s="12"/>
      <c r="B1314" s="167">
        <v>3000</v>
      </c>
      <c r="C1314" s="32" t="s">
        <v>300</v>
      </c>
      <c r="D1314" s="32" t="s">
        <v>15</v>
      </c>
      <c r="E1314" s="32" t="s">
        <v>724</v>
      </c>
      <c r="F1314" s="99" t="s">
        <v>757</v>
      </c>
      <c r="G1314" s="99" t="s">
        <v>412</v>
      </c>
      <c r="H1314" s="36">
        <f t="shared" si="84"/>
        <v>-112000</v>
      </c>
      <c r="I1314" s="78">
        <f t="shared" si="83"/>
        <v>6</v>
      </c>
      <c r="J1314" s="29"/>
      <c r="K1314" s="92" t="s">
        <v>748</v>
      </c>
      <c r="M1314" s="35">
        <v>500</v>
      </c>
    </row>
    <row r="1315" spans="1:13" s="15" customFormat="1" ht="12.75">
      <c r="A1315" s="12"/>
      <c r="B1315" s="167">
        <v>3000</v>
      </c>
      <c r="C1315" s="32" t="s">
        <v>298</v>
      </c>
      <c r="D1315" s="32" t="s">
        <v>15</v>
      </c>
      <c r="E1315" s="32" t="s">
        <v>724</v>
      </c>
      <c r="F1315" s="99" t="s">
        <v>758</v>
      </c>
      <c r="G1315" s="99" t="s">
        <v>450</v>
      </c>
      <c r="H1315" s="36">
        <f t="shared" si="84"/>
        <v>-115000</v>
      </c>
      <c r="I1315" s="78">
        <f t="shared" si="83"/>
        <v>6</v>
      </c>
      <c r="J1315" s="29"/>
      <c r="K1315" s="92" t="s">
        <v>748</v>
      </c>
      <c r="M1315" s="35">
        <v>500</v>
      </c>
    </row>
    <row r="1316" spans="1:13" s="15" customFormat="1" ht="12.75">
      <c r="A1316" s="12"/>
      <c r="B1316" s="168">
        <v>6000</v>
      </c>
      <c r="C1316" s="32" t="s">
        <v>300</v>
      </c>
      <c r="D1316" s="75" t="s">
        <v>15</v>
      </c>
      <c r="E1316" s="75" t="s">
        <v>724</v>
      </c>
      <c r="F1316" s="98" t="s">
        <v>759</v>
      </c>
      <c r="G1316" s="98" t="s">
        <v>452</v>
      </c>
      <c r="H1316" s="36">
        <f t="shared" si="84"/>
        <v>-121000</v>
      </c>
      <c r="I1316" s="78">
        <f t="shared" si="83"/>
        <v>12</v>
      </c>
      <c r="J1316" s="29"/>
      <c r="K1316" s="92" t="s">
        <v>748</v>
      </c>
      <c r="M1316" s="35">
        <v>500</v>
      </c>
    </row>
    <row r="1317" spans="1:13" s="15" customFormat="1" ht="12.75">
      <c r="A1317" s="12"/>
      <c r="B1317" s="167">
        <v>3000</v>
      </c>
      <c r="C1317" s="32" t="s">
        <v>298</v>
      </c>
      <c r="D1317" s="32" t="s">
        <v>15</v>
      </c>
      <c r="E1317" s="32" t="s">
        <v>724</v>
      </c>
      <c r="F1317" s="453" t="s">
        <v>760</v>
      </c>
      <c r="G1317" s="99" t="s">
        <v>761</v>
      </c>
      <c r="H1317" s="36">
        <f t="shared" si="84"/>
        <v>-124000</v>
      </c>
      <c r="I1317" s="78">
        <f t="shared" si="83"/>
        <v>6</v>
      </c>
      <c r="J1317" s="29"/>
      <c r="K1317" s="92" t="s">
        <v>748</v>
      </c>
      <c r="M1317" s="35">
        <v>500</v>
      </c>
    </row>
    <row r="1318" spans="1:13" s="15" customFormat="1" ht="12.75">
      <c r="A1318" s="12"/>
      <c r="B1318" s="168">
        <v>2000</v>
      </c>
      <c r="C1318" s="32" t="s">
        <v>762</v>
      </c>
      <c r="D1318" s="75" t="s">
        <v>15</v>
      </c>
      <c r="E1318" s="75" t="s">
        <v>724</v>
      </c>
      <c r="F1318" s="98" t="s">
        <v>751</v>
      </c>
      <c r="G1318" s="98" t="s">
        <v>761</v>
      </c>
      <c r="H1318" s="36">
        <f t="shared" si="84"/>
        <v>-126000</v>
      </c>
      <c r="I1318" s="78">
        <f t="shared" si="83"/>
        <v>4</v>
      </c>
      <c r="J1318" s="29"/>
      <c r="K1318" s="92" t="s">
        <v>748</v>
      </c>
      <c r="M1318" s="35">
        <v>500</v>
      </c>
    </row>
    <row r="1319" spans="1:13" s="15" customFormat="1" ht="12.75">
      <c r="A1319" s="12"/>
      <c r="B1319" s="168">
        <v>2000</v>
      </c>
      <c r="C1319" s="32" t="s">
        <v>763</v>
      </c>
      <c r="D1319" s="75" t="s">
        <v>15</v>
      </c>
      <c r="E1319" s="75" t="s">
        <v>724</v>
      </c>
      <c r="F1319" s="98" t="s">
        <v>751</v>
      </c>
      <c r="G1319" s="98" t="s">
        <v>764</v>
      </c>
      <c r="H1319" s="36">
        <f t="shared" si="84"/>
        <v>-128000</v>
      </c>
      <c r="I1319" s="78">
        <f t="shared" si="83"/>
        <v>4</v>
      </c>
      <c r="J1319" s="29"/>
      <c r="K1319" s="92" t="s">
        <v>748</v>
      </c>
      <c r="M1319" s="35">
        <v>500</v>
      </c>
    </row>
    <row r="1320" spans="1:13" s="15" customFormat="1" ht="12.75">
      <c r="A1320" s="12"/>
      <c r="B1320" s="167">
        <v>3000</v>
      </c>
      <c r="C1320" s="32" t="s">
        <v>300</v>
      </c>
      <c r="D1320" s="32" t="s">
        <v>15</v>
      </c>
      <c r="E1320" s="32" t="s">
        <v>724</v>
      </c>
      <c r="F1320" s="453" t="s">
        <v>765</v>
      </c>
      <c r="G1320" s="99" t="s">
        <v>764</v>
      </c>
      <c r="H1320" s="36">
        <f aca="true" t="shared" si="85" ref="H1320:H1341">H1319-B1320</f>
        <v>-131000</v>
      </c>
      <c r="I1320" s="78">
        <f t="shared" si="83"/>
        <v>6</v>
      </c>
      <c r="J1320" s="29"/>
      <c r="K1320" s="92" t="s">
        <v>748</v>
      </c>
      <c r="M1320" s="35">
        <v>500</v>
      </c>
    </row>
    <row r="1321" spans="2:13" ht="12.75">
      <c r="B1321" s="168">
        <v>1500</v>
      </c>
      <c r="C1321" s="32" t="s">
        <v>766</v>
      </c>
      <c r="D1321" s="32" t="s">
        <v>15</v>
      </c>
      <c r="E1321" s="75" t="s">
        <v>724</v>
      </c>
      <c r="F1321" s="98" t="s">
        <v>767</v>
      </c>
      <c r="G1321" s="98" t="s">
        <v>400</v>
      </c>
      <c r="H1321" s="36">
        <f t="shared" si="85"/>
        <v>-132500</v>
      </c>
      <c r="I1321" s="78">
        <f t="shared" si="83"/>
        <v>3</v>
      </c>
      <c r="K1321" s="80" t="s">
        <v>768</v>
      </c>
      <c r="M1321" s="2">
        <v>500</v>
      </c>
    </row>
    <row r="1322" spans="2:14" ht="12.75">
      <c r="B1322" s="168">
        <v>1500</v>
      </c>
      <c r="C1322" s="459" t="s">
        <v>769</v>
      </c>
      <c r="D1322" s="32" t="s">
        <v>15</v>
      </c>
      <c r="E1322" s="459" t="s">
        <v>724</v>
      </c>
      <c r="F1322" s="98" t="s">
        <v>770</v>
      </c>
      <c r="G1322" s="98" t="s">
        <v>400</v>
      </c>
      <c r="H1322" s="36">
        <f t="shared" si="85"/>
        <v>-134000</v>
      </c>
      <c r="I1322" s="78">
        <f t="shared" si="83"/>
        <v>3</v>
      </c>
      <c r="J1322" s="418"/>
      <c r="K1322" s="80" t="s">
        <v>768</v>
      </c>
      <c r="L1322" s="418"/>
      <c r="M1322" s="2">
        <v>500</v>
      </c>
      <c r="N1322" s="419"/>
    </row>
    <row r="1323" spans="2:13" ht="12.75">
      <c r="B1323" s="168">
        <v>2500</v>
      </c>
      <c r="C1323" s="32" t="s">
        <v>771</v>
      </c>
      <c r="D1323" s="32" t="s">
        <v>15</v>
      </c>
      <c r="E1323" s="75" t="s">
        <v>724</v>
      </c>
      <c r="F1323" s="98" t="s">
        <v>772</v>
      </c>
      <c r="G1323" s="98" t="s">
        <v>400</v>
      </c>
      <c r="H1323" s="36">
        <f t="shared" si="85"/>
        <v>-136500</v>
      </c>
      <c r="I1323" s="78">
        <f t="shared" si="83"/>
        <v>5</v>
      </c>
      <c r="K1323" s="80" t="s">
        <v>768</v>
      </c>
      <c r="M1323" s="2">
        <v>500</v>
      </c>
    </row>
    <row r="1324" spans="2:13" ht="12.75">
      <c r="B1324" s="168">
        <v>2500</v>
      </c>
      <c r="C1324" s="32" t="s">
        <v>773</v>
      </c>
      <c r="D1324" s="32" t="s">
        <v>15</v>
      </c>
      <c r="E1324" s="75" t="s">
        <v>724</v>
      </c>
      <c r="F1324" s="98" t="s">
        <v>774</v>
      </c>
      <c r="G1324" s="98" t="s">
        <v>412</v>
      </c>
      <c r="H1324" s="36">
        <f t="shared" si="85"/>
        <v>-139000</v>
      </c>
      <c r="I1324" s="78">
        <f t="shared" si="83"/>
        <v>5</v>
      </c>
      <c r="K1324" s="80" t="s">
        <v>768</v>
      </c>
      <c r="M1324" s="2">
        <v>500</v>
      </c>
    </row>
    <row r="1325" spans="2:14" ht="12.75">
      <c r="B1325" s="168">
        <v>2000</v>
      </c>
      <c r="C1325" s="12" t="s">
        <v>282</v>
      </c>
      <c r="D1325" s="12" t="s">
        <v>15</v>
      </c>
      <c r="E1325" s="1" t="s">
        <v>724</v>
      </c>
      <c r="F1325" s="98" t="s">
        <v>775</v>
      </c>
      <c r="G1325" s="27" t="s">
        <v>250</v>
      </c>
      <c r="H1325" s="36">
        <f t="shared" si="85"/>
        <v>-141000</v>
      </c>
      <c r="I1325" s="78">
        <f t="shared" si="83"/>
        <v>4</v>
      </c>
      <c r="J1325" s="418"/>
      <c r="K1325" s="80" t="s">
        <v>634</v>
      </c>
      <c r="L1325" s="418"/>
      <c r="M1325" s="2">
        <v>500</v>
      </c>
      <c r="N1325" s="419"/>
    </row>
    <row r="1326" spans="2:13" ht="12.75">
      <c r="B1326" s="168">
        <v>2500</v>
      </c>
      <c r="C1326" s="12" t="s">
        <v>284</v>
      </c>
      <c r="D1326" s="12" t="s">
        <v>15</v>
      </c>
      <c r="E1326" s="1" t="s">
        <v>724</v>
      </c>
      <c r="F1326" s="98" t="s">
        <v>776</v>
      </c>
      <c r="G1326" s="27" t="s">
        <v>281</v>
      </c>
      <c r="H1326" s="36">
        <f t="shared" si="85"/>
        <v>-143500</v>
      </c>
      <c r="I1326" s="78">
        <f t="shared" si="83"/>
        <v>5</v>
      </c>
      <c r="K1326" s="80" t="s">
        <v>634</v>
      </c>
      <c r="M1326" s="35">
        <v>500</v>
      </c>
    </row>
    <row r="1327" spans="2:13" ht="12.75">
      <c r="B1327" s="168">
        <v>2500</v>
      </c>
      <c r="C1327" s="12" t="s">
        <v>288</v>
      </c>
      <c r="D1327" s="12" t="s">
        <v>15</v>
      </c>
      <c r="E1327" s="1" t="s">
        <v>724</v>
      </c>
      <c r="F1327" s="98" t="s">
        <v>777</v>
      </c>
      <c r="G1327" s="27" t="s">
        <v>318</v>
      </c>
      <c r="H1327" s="36">
        <f t="shared" si="85"/>
        <v>-146000</v>
      </c>
      <c r="I1327" s="78">
        <f t="shared" si="83"/>
        <v>5</v>
      </c>
      <c r="K1327" s="80" t="s">
        <v>634</v>
      </c>
      <c r="M1327" s="2">
        <v>500</v>
      </c>
    </row>
    <row r="1328" spans="2:13" ht="12.75">
      <c r="B1328" s="168">
        <v>2500</v>
      </c>
      <c r="C1328" s="12" t="s">
        <v>290</v>
      </c>
      <c r="D1328" s="12" t="s">
        <v>15</v>
      </c>
      <c r="E1328" s="1" t="s">
        <v>724</v>
      </c>
      <c r="F1328" s="98" t="s">
        <v>778</v>
      </c>
      <c r="G1328" s="27" t="s">
        <v>318</v>
      </c>
      <c r="H1328" s="36">
        <f t="shared" si="85"/>
        <v>-148500</v>
      </c>
      <c r="I1328" s="78">
        <f t="shared" si="83"/>
        <v>5</v>
      </c>
      <c r="K1328" s="80" t="s">
        <v>634</v>
      </c>
      <c r="M1328" s="2">
        <v>500</v>
      </c>
    </row>
    <row r="1329" spans="2:13" ht="12.75">
      <c r="B1329" s="168">
        <v>2500</v>
      </c>
      <c r="C1329" s="12" t="s">
        <v>282</v>
      </c>
      <c r="D1329" s="12" t="s">
        <v>15</v>
      </c>
      <c r="E1329" s="1" t="s">
        <v>724</v>
      </c>
      <c r="F1329" s="98" t="s">
        <v>779</v>
      </c>
      <c r="G1329" s="27" t="s">
        <v>386</v>
      </c>
      <c r="H1329" s="36">
        <f t="shared" si="85"/>
        <v>-151000</v>
      </c>
      <c r="I1329" s="78">
        <f t="shared" si="83"/>
        <v>5</v>
      </c>
      <c r="K1329" s="80" t="s">
        <v>634</v>
      </c>
      <c r="M1329" s="2">
        <v>500</v>
      </c>
    </row>
    <row r="1330" spans="2:13" ht="12.75">
      <c r="B1330" s="168">
        <v>2000</v>
      </c>
      <c r="C1330" s="12" t="s">
        <v>331</v>
      </c>
      <c r="D1330" s="12" t="s">
        <v>15</v>
      </c>
      <c r="E1330" s="1" t="s">
        <v>724</v>
      </c>
      <c r="F1330" s="98" t="s">
        <v>780</v>
      </c>
      <c r="G1330" s="27" t="s">
        <v>388</v>
      </c>
      <c r="H1330" s="36">
        <f t="shared" si="85"/>
        <v>-153000</v>
      </c>
      <c r="I1330" s="78">
        <f t="shared" si="83"/>
        <v>4</v>
      </c>
      <c r="K1330" s="80" t="s">
        <v>634</v>
      </c>
      <c r="M1330" s="2">
        <v>500</v>
      </c>
    </row>
    <row r="1331" spans="2:13" ht="12.75">
      <c r="B1331" s="168">
        <v>20000</v>
      </c>
      <c r="C1331" s="32" t="s">
        <v>335</v>
      </c>
      <c r="D1331" s="12" t="s">
        <v>15</v>
      </c>
      <c r="E1331" s="1" t="s">
        <v>724</v>
      </c>
      <c r="F1331" s="99" t="s">
        <v>781</v>
      </c>
      <c r="G1331" s="27" t="s">
        <v>412</v>
      </c>
      <c r="H1331" s="36">
        <f t="shared" si="85"/>
        <v>-173000</v>
      </c>
      <c r="I1331" s="78">
        <f t="shared" si="83"/>
        <v>40</v>
      </c>
      <c r="K1331" s="80" t="s">
        <v>634</v>
      </c>
      <c r="M1331" s="2">
        <v>500</v>
      </c>
    </row>
    <row r="1332" spans="2:13" ht="12.75">
      <c r="B1332" s="168">
        <v>2000</v>
      </c>
      <c r="C1332" s="32" t="s">
        <v>331</v>
      </c>
      <c r="D1332" s="12" t="s">
        <v>15</v>
      </c>
      <c r="E1332" s="1" t="s">
        <v>724</v>
      </c>
      <c r="F1332" s="98" t="s">
        <v>780</v>
      </c>
      <c r="G1332" s="27" t="s">
        <v>412</v>
      </c>
      <c r="H1332" s="36">
        <f t="shared" si="85"/>
        <v>-175000</v>
      </c>
      <c r="I1332" s="78">
        <f aca="true" t="shared" si="86" ref="I1332:I1395">+B1332/M1332</f>
        <v>4</v>
      </c>
      <c r="K1332" s="80" t="s">
        <v>634</v>
      </c>
      <c r="M1332" s="2">
        <v>500</v>
      </c>
    </row>
    <row r="1333" spans="2:13" ht="12.75">
      <c r="B1333" s="168">
        <v>2000</v>
      </c>
      <c r="C1333" s="32" t="s">
        <v>331</v>
      </c>
      <c r="D1333" s="12" t="s">
        <v>15</v>
      </c>
      <c r="E1333" s="1" t="s">
        <v>724</v>
      </c>
      <c r="F1333" s="98" t="s">
        <v>780</v>
      </c>
      <c r="G1333" s="27" t="s">
        <v>412</v>
      </c>
      <c r="H1333" s="36">
        <f t="shared" si="85"/>
        <v>-177000</v>
      </c>
      <c r="I1333" s="78">
        <f t="shared" si="86"/>
        <v>4</v>
      </c>
      <c r="K1333" s="80" t="s">
        <v>634</v>
      </c>
      <c r="M1333" s="2">
        <v>500</v>
      </c>
    </row>
    <row r="1334" spans="2:13" ht="12.75">
      <c r="B1334" s="168">
        <v>2000</v>
      </c>
      <c r="C1334" s="32" t="s">
        <v>331</v>
      </c>
      <c r="D1334" s="12" t="s">
        <v>15</v>
      </c>
      <c r="E1334" s="1" t="s">
        <v>724</v>
      </c>
      <c r="F1334" s="27" t="s">
        <v>780</v>
      </c>
      <c r="G1334" s="27" t="s">
        <v>412</v>
      </c>
      <c r="H1334" s="36">
        <f t="shared" si="85"/>
        <v>-179000</v>
      </c>
      <c r="I1334" s="78">
        <f t="shared" si="86"/>
        <v>4</v>
      </c>
      <c r="K1334" s="80" t="s">
        <v>634</v>
      </c>
      <c r="M1334" s="2">
        <v>500</v>
      </c>
    </row>
    <row r="1335" spans="2:13" ht="12.75">
      <c r="B1335" s="168">
        <v>2500</v>
      </c>
      <c r="C1335" s="12" t="s">
        <v>284</v>
      </c>
      <c r="D1335" s="12" t="s">
        <v>15</v>
      </c>
      <c r="E1335" s="1" t="s">
        <v>724</v>
      </c>
      <c r="F1335" s="98" t="s">
        <v>782</v>
      </c>
      <c r="G1335" s="27" t="s">
        <v>412</v>
      </c>
      <c r="H1335" s="36">
        <f t="shared" si="85"/>
        <v>-181500</v>
      </c>
      <c r="I1335" s="78">
        <f t="shared" si="86"/>
        <v>5</v>
      </c>
      <c r="K1335" s="80" t="s">
        <v>634</v>
      </c>
      <c r="M1335" s="2">
        <v>500</v>
      </c>
    </row>
    <row r="1336" spans="2:13" ht="12.75">
      <c r="B1336" s="168">
        <v>2500</v>
      </c>
      <c r="C1336" s="12" t="s">
        <v>284</v>
      </c>
      <c r="D1336" s="12" t="s">
        <v>15</v>
      </c>
      <c r="E1336" s="1" t="s">
        <v>724</v>
      </c>
      <c r="F1336" s="98" t="s">
        <v>783</v>
      </c>
      <c r="G1336" s="27" t="s">
        <v>412</v>
      </c>
      <c r="H1336" s="36">
        <f t="shared" si="85"/>
        <v>-184000</v>
      </c>
      <c r="I1336" s="78">
        <f t="shared" si="86"/>
        <v>5</v>
      </c>
      <c r="K1336" s="80" t="s">
        <v>634</v>
      </c>
      <c r="M1336" s="2">
        <v>500</v>
      </c>
    </row>
    <row r="1337" spans="2:13" ht="12.75">
      <c r="B1337" s="168">
        <v>2500</v>
      </c>
      <c r="C1337" s="32" t="s">
        <v>284</v>
      </c>
      <c r="D1337" s="12" t="s">
        <v>15</v>
      </c>
      <c r="E1337" s="1" t="s">
        <v>724</v>
      </c>
      <c r="F1337" s="98" t="s">
        <v>784</v>
      </c>
      <c r="G1337" s="27" t="s">
        <v>412</v>
      </c>
      <c r="H1337" s="36">
        <f t="shared" si="85"/>
        <v>-186500</v>
      </c>
      <c r="I1337" s="78">
        <f t="shared" si="86"/>
        <v>5</v>
      </c>
      <c r="K1337" s="80" t="s">
        <v>634</v>
      </c>
      <c r="M1337" s="2">
        <v>500</v>
      </c>
    </row>
    <row r="1338" spans="2:13" ht="12.75">
      <c r="B1338" s="168">
        <v>2500</v>
      </c>
      <c r="C1338" s="12" t="s">
        <v>288</v>
      </c>
      <c r="D1338" s="1" t="s">
        <v>15</v>
      </c>
      <c r="E1338" s="1" t="s">
        <v>724</v>
      </c>
      <c r="F1338" s="98" t="s">
        <v>785</v>
      </c>
      <c r="G1338" s="27" t="s">
        <v>412</v>
      </c>
      <c r="H1338" s="36">
        <f t="shared" si="85"/>
        <v>-189000</v>
      </c>
      <c r="I1338" s="78">
        <f t="shared" si="86"/>
        <v>5</v>
      </c>
      <c r="K1338" s="80" t="s">
        <v>634</v>
      </c>
      <c r="M1338" s="2">
        <v>500</v>
      </c>
    </row>
    <row r="1339" spans="2:13" ht="12.75">
      <c r="B1339" s="168">
        <v>2500</v>
      </c>
      <c r="C1339" s="1" t="s">
        <v>290</v>
      </c>
      <c r="D1339" s="1" t="s">
        <v>15</v>
      </c>
      <c r="E1339" s="1" t="s">
        <v>724</v>
      </c>
      <c r="F1339" s="98" t="s">
        <v>786</v>
      </c>
      <c r="G1339" s="27" t="s">
        <v>414</v>
      </c>
      <c r="H1339" s="36">
        <f t="shared" si="85"/>
        <v>-191500</v>
      </c>
      <c r="I1339" s="78">
        <f t="shared" si="86"/>
        <v>5</v>
      </c>
      <c r="K1339" s="80" t="s">
        <v>634</v>
      </c>
      <c r="M1339" s="2">
        <v>500</v>
      </c>
    </row>
    <row r="1340" spans="2:13" ht="12.75">
      <c r="B1340" s="168">
        <v>4000</v>
      </c>
      <c r="C1340" s="1" t="s">
        <v>787</v>
      </c>
      <c r="D1340" s="1" t="s">
        <v>15</v>
      </c>
      <c r="E1340" s="1" t="s">
        <v>724</v>
      </c>
      <c r="F1340" s="98" t="s">
        <v>788</v>
      </c>
      <c r="G1340" s="27" t="s">
        <v>454</v>
      </c>
      <c r="H1340" s="36">
        <f t="shared" si="85"/>
        <v>-195500</v>
      </c>
      <c r="I1340" s="78">
        <f t="shared" si="86"/>
        <v>8</v>
      </c>
      <c r="K1340" s="80" t="s">
        <v>634</v>
      </c>
      <c r="M1340" s="2">
        <v>500</v>
      </c>
    </row>
    <row r="1341" spans="2:13" ht="12.75">
      <c r="B1341" s="168">
        <v>4000</v>
      </c>
      <c r="C1341" s="1" t="s">
        <v>789</v>
      </c>
      <c r="D1341" s="1" t="s">
        <v>15</v>
      </c>
      <c r="E1341" s="1" t="s">
        <v>724</v>
      </c>
      <c r="F1341" s="98" t="s">
        <v>790</v>
      </c>
      <c r="G1341" s="27" t="s">
        <v>456</v>
      </c>
      <c r="H1341" s="36">
        <f t="shared" si="85"/>
        <v>-199500</v>
      </c>
      <c r="I1341" s="78">
        <f t="shared" si="86"/>
        <v>8</v>
      </c>
      <c r="K1341" s="80" t="s">
        <v>634</v>
      </c>
      <c r="M1341" s="2">
        <v>500</v>
      </c>
    </row>
    <row r="1342" spans="1:13" s="106" customFormat="1" ht="12.75">
      <c r="A1342" s="103"/>
      <c r="B1342" s="169">
        <f>SUM(B1290:B1341)</f>
        <v>199500</v>
      </c>
      <c r="C1342" s="103" t="s">
        <v>135</v>
      </c>
      <c r="D1342" s="103"/>
      <c r="E1342" s="103"/>
      <c r="F1342" s="117"/>
      <c r="G1342" s="117"/>
      <c r="H1342" s="118">
        <v>0</v>
      </c>
      <c r="I1342" s="119">
        <f t="shared" si="86"/>
        <v>399</v>
      </c>
      <c r="J1342" s="120"/>
      <c r="K1342" s="120"/>
      <c r="L1342" s="120"/>
      <c r="M1342" s="121">
        <v>500</v>
      </c>
    </row>
    <row r="1343" spans="1:13" s="15" customFormat="1" ht="12.75">
      <c r="A1343" s="32"/>
      <c r="B1343" s="167"/>
      <c r="C1343" s="32"/>
      <c r="D1343" s="32"/>
      <c r="E1343" s="32"/>
      <c r="F1343" s="99"/>
      <c r="G1343" s="99"/>
      <c r="H1343" s="36">
        <f aca="true" t="shared" si="87" ref="H1343:H1374">H1342-B1343</f>
        <v>0</v>
      </c>
      <c r="I1343" s="78">
        <f t="shared" si="86"/>
        <v>0</v>
      </c>
      <c r="J1343" s="92"/>
      <c r="K1343" s="92"/>
      <c r="L1343" s="92"/>
      <c r="M1343" s="142">
        <v>500</v>
      </c>
    </row>
    <row r="1344" spans="1:13" s="15" customFormat="1" ht="12.75">
      <c r="A1344" s="32"/>
      <c r="B1344" s="167"/>
      <c r="C1344" s="32"/>
      <c r="D1344" s="32"/>
      <c r="E1344" s="32"/>
      <c r="F1344" s="99"/>
      <c r="G1344" s="99"/>
      <c r="H1344" s="36">
        <f t="shared" si="87"/>
        <v>0</v>
      </c>
      <c r="I1344" s="78">
        <f t="shared" si="86"/>
        <v>0</v>
      </c>
      <c r="J1344" s="92"/>
      <c r="K1344" s="92"/>
      <c r="L1344" s="92"/>
      <c r="M1344" s="142">
        <v>500</v>
      </c>
    </row>
    <row r="1345" spans="1:13" s="15" customFormat="1" ht="12.75">
      <c r="A1345" s="32"/>
      <c r="B1345" s="167">
        <v>1500</v>
      </c>
      <c r="C1345" s="32" t="s">
        <v>229</v>
      </c>
      <c r="D1345" s="32" t="s">
        <v>15</v>
      </c>
      <c r="E1345" s="32" t="s">
        <v>49</v>
      </c>
      <c r="F1345" s="99" t="s">
        <v>730</v>
      </c>
      <c r="G1345" s="99" t="s">
        <v>225</v>
      </c>
      <c r="H1345" s="36">
        <f t="shared" si="87"/>
        <v>-1500</v>
      </c>
      <c r="I1345" s="78">
        <f t="shared" si="86"/>
        <v>3</v>
      </c>
      <c r="J1345" s="92"/>
      <c r="K1345" s="92" t="s">
        <v>726</v>
      </c>
      <c r="L1345" s="92"/>
      <c r="M1345" s="93">
        <v>500</v>
      </c>
    </row>
    <row r="1346" spans="1:13" s="15" customFormat="1" ht="12.75">
      <c r="A1346" s="32"/>
      <c r="B1346" s="167">
        <v>1500</v>
      </c>
      <c r="C1346" s="32" t="s">
        <v>229</v>
      </c>
      <c r="D1346" s="32" t="s">
        <v>15</v>
      </c>
      <c r="E1346" s="32" t="s">
        <v>49</v>
      </c>
      <c r="F1346" s="99" t="s">
        <v>730</v>
      </c>
      <c r="G1346" s="99" t="s">
        <v>238</v>
      </c>
      <c r="H1346" s="36">
        <f t="shared" si="87"/>
        <v>-3000</v>
      </c>
      <c r="I1346" s="78">
        <f t="shared" si="86"/>
        <v>3</v>
      </c>
      <c r="J1346" s="92"/>
      <c r="K1346" s="80" t="s">
        <v>726</v>
      </c>
      <c r="L1346" s="92"/>
      <c r="M1346" s="93">
        <v>500</v>
      </c>
    </row>
    <row r="1347" spans="1:13" s="15" customFormat="1" ht="12.75">
      <c r="A1347" s="32"/>
      <c r="B1347" s="167">
        <v>1500</v>
      </c>
      <c r="C1347" s="32" t="s">
        <v>229</v>
      </c>
      <c r="D1347" s="32" t="s">
        <v>15</v>
      </c>
      <c r="E1347" s="32" t="s">
        <v>49</v>
      </c>
      <c r="F1347" s="99" t="s">
        <v>730</v>
      </c>
      <c r="G1347" s="99" t="s">
        <v>240</v>
      </c>
      <c r="H1347" s="36">
        <f t="shared" si="87"/>
        <v>-4500</v>
      </c>
      <c r="I1347" s="78">
        <f t="shared" si="86"/>
        <v>3</v>
      </c>
      <c r="J1347" s="92"/>
      <c r="K1347" s="80" t="s">
        <v>726</v>
      </c>
      <c r="L1347" s="92"/>
      <c r="M1347" s="93">
        <v>500</v>
      </c>
    </row>
    <row r="1348" spans="1:13" s="15" customFormat="1" ht="12.75">
      <c r="A1348" s="32"/>
      <c r="B1348" s="167">
        <v>1400</v>
      </c>
      <c r="C1348" s="32" t="s">
        <v>229</v>
      </c>
      <c r="D1348" s="32" t="s">
        <v>15</v>
      </c>
      <c r="E1348" s="32" t="s">
        <v>49</v>
      </c>
      <c r="F1348" s="99" t="s">
        <v>730</v>
      </c>
      <c r="G1348" s="99" t="s">
        <v>228</v>
      </c>
      <c r="H1348" s="36">
        <f t="shared" si="87"/>
        <v>-5900</v>
      </c>
      <c r="I1348" s="78">
        <f t="shared" si="86"/>
        <v>2.8</v>
      </c>
      <c r="J1348" s="92"/>
      <c r="K1348" s="80" t="s">
        <v>726</v>
      </c>
      <c r="L1348" s="92"/>
      <c r="M1348" s="93">
        <v>500</v>
      </c>
    </row>
    <row r="1349" spans="1:13" s="15" customFormat="1" ht="12.75">
      <c r="A1349" s="32"/>
      <c r="B1349" s="167">
        <v>1000</v>
      </c>
      <c r="C1349" s="32" t="s">
        <v>229</v>
      </c>
      <c r="D1349" s="32" t="s">
        <v>15</v>
      </c>
      <c r="E1349" s="32" t="s">
        <v>49</v>
      </c>
      <c r="F1349" s="99" t="s">
        <v>730</v>
      </c>
      <c r="G1349" s="99" t="s">
        <v>250</v>
      </c>
      <c r="H1349" s="36">
        <f t="shared" si="87"/>
        <v>-6900</v>
      </c>
      <c r="I1349" s="78">
        <f t="shared" si="86"/>
        <v>2</v>
      </c>
      <c r="J1349" s="92"/>
      <c r="K1349" s="80" t="s">
        <v>726</v>
      </c>
      <c r="L1349" s="92"/>
      <c r="M1349" s="93">
        <v>500</v>
      </c>
    </row>
    <row r="1350" spans="1:13" s="15" customFormat="1" ht="12.75">
      <c r="A1350" s="32"/>
      <c r="B1350" s="167">
        <v>1000</v>
      </c>
      <c r="C1350" s="32" t="s">
        <v>229</v>
      </c>
      <c r="D1350" s="32" t="s">
        <v>15</v>
      </c>
      <c r="E1350" s="32" t="s">
        <v>49</v>
      </c>
      <c r="F1350" s="99" t="s">
        <v>730</v>
      </c>
      <c r="G1350" s="99" t="s">
        <v>281</v>
      </c>
      <c r="H1350" s="36">
        <f t="shared" si="87"/>
        <v>-7900</v>
      </c>
      <c r="I1350" s="78">
        <f t="shared" si="86"/>
        <v>2</v>
      </c>
      <c r="J1350" s="92"/>
      <c r="K1350" s="80" t="s">
        <v>726</v>
      </c>
      <c r="L1350" s="92"/>
      <c r="M1350" s="93">
        <v>500</v>
      </c>
    </row>
    <row r="1351" spans="1:13" s="15" customFormat="1" ht="12.75">
      <c r="A1351" s="32"/>
      <c r="B1351" s="167">
        <v>1400</v>
      </c>
      <c r="C1351" s="75" t="s">
        <v>229</v>
      </c>
      <c r="D1351" s="32" t="s">
        <v>15</v>
      </c>
      <c r="E1351" s="32" t="s">
        <v>49</v>
      </c>
      <c r="F1351" s="99" t="s">
        <v>730</v>
      </c>
      <c r="G1351" s="99" t="s">
        <v>308</v>
      </c>
      <c r="H1351" s="36">
        <f t="shared" si="87"/>
        <v>-9300</v>
      </c>
      <c r="I1351" s="78">
        <f t="shared" si="86"/>
        <v>2.8</v>
      </c>
      <c r="J1351" s="92"/>
      <c r="K1351" s="80" t="s">
        <v>726</v>
      </c>
      <c r="L1351" s="92"/>
      <c r="M1351" s="93">
        <v>500</v>
      </c>
    </row>
    <row r="1352" spans="1:13" s="15" customFormat="1" ht="12.75">
      <c r="A1352" s="32"/>
      <c r="B1352" s="167">
        <v>1300</v>
      </c>
      <c r="C1352" s="32" t="s">
        <v>229</v>
      </c>
      <c r="D1352" s="32" t="s">
        <v>15</v>
      </c>
      <c r="E1352" s="32" t="s">
        <v>49</v>
      </c>
      <c r="F1352" s="99" t="s">
        <v>730</v>
      </c>
      <c r="G1352" s="99" t="s">
        <v>310</v>
      </c>
      <c r="H1352" s="36">
        <f t="shared" si="87"/>
        <v>-10600</v>
      </c>
      <c r="I1352" s="78">
        <f t="shared" si="86"/>
        <v>2.6</v>
      </c>
      <c r="J1352" s="92"/>
      <c r="K1352" s="80" t="s">
        <v>726</v>
      </c>
      <c r="L1352" s="92"/>
      <c r="M1352" s="93">
        <v>500</v>
      </c>
    </row>
    <row r="1353" spans="1:13" s="15" customFormat="1" ht="12.75">
      <c r="A1353" s="32"/>
      <c r="B1353" s="167">
        <v>1400</v>
      </c>
      <c r="C1353" s="32" t="s">
        <v>229</v>
      </c>
      <c r="D1353" s="32" t="s">
        <v>15</v>
      </c>
      <c r="E1353" s="32" t="s">
        <v>49</v>
      </c>
      <c r="F1353" s="99" t="s">
        <v>730</v>
      </c>
      <c r="G1353" s="99" t="s">
        <v>318</v>
      </c>
      <c r="H1353" s="36">
        <f t="shared" si="87"/>
        <v>-12000</v>
      </c>
      <c r="I1353" s="78">
        <f t="shared" si="86"/>
        <v>2.8</v>
      </c>
      <c r="J1353" s="92"/>
      <c r="K1353" s="80" t="s">
        <v>726</v>
      </c>
      <c r="L1353" s="92"/>
      <c r="M1353" s="93">
        <v>500</v>
      </c>
    </row>
    <row r="1354" spans="1:13" s="15" customFormat="1" ht="12.75">
      <c r="A1354" s="32"/>
      <c r="B1354" s="167">
        <v>1400</v>
      </c>
      <c r="C1354" s="32" t="s">
        <v>229</v>
      </c>
      <c r="D1354" s="32" t="s">
        <v>15</v>
      </c>
      <c r="E1354" s="32" t="s">
        <v>49</v>
      </c>
      <c r="F1354" s="99" t="s">
        <v>730</v>
      </c>
      <c r="G1354" s="99" t="s">
        <v>61</v>
      </c>
      <c r="H1354" s="36">
        <f t="shared" si="87"/>
        <v>-13400</v>
      </c>
      <c r="I1354" s="78">
        <f t="shared" si="86"/>
        <v>2.8</v>
      </c>
      <c r="J1354" s="92"/>
      <c r="K1354" s="80" t="s">
        <v>726</v>
      </c>
      <c r="L1354" s="92"/>
      <c r="M1354" s="93">
        <v>500</v>
      </c>
    </row>
    <row r="1355" spans="1:13" s="15" customFormat="1" ht="12.75">
      <c r="A1355" s="32"/>
      <c r="B1355" s="167">
        <v>1000</v>
      </c>
      <c r="C1355" s="32" t="s">
        <v>229</v>
      </c>
      <c r="D1355" s="32" t="s">
        <v>15</v>
      </c>
      <c r="E1355" s="32" t="s">
        <v>49</v>
      </c>
      <c r="F1355" s="99" t="s">
        <v>730</v>
      </c>
      <c r="G1355" s="99" t="s">
        <v>375</v>
      </c>
      <c r="H1355" s="36">
        <f t="shared" si="87"/>
        <v>-14400</v>
      </c>
      <c r="I1355" s="78">
        <f t="shared" si="86"/>
        <v>2</v>
      </c>
      <c r="J1355" s="92"/>
      <c r="K1355" s="80" t="s">
        <v>726</v>
      </c>
      <c r="L1355" s="92"/>
      <c r="M1355" s="93">
        <v>500</v>
      </c>
    </row>
    <row r="1356" spans="1:14" s="15" customFormat="1" ht="12.75">
      <c r="A1356" s="32"/>
      <c r="B1356" s="167">
        <v>1500</v>
      </c>
      <c r="C1356" s="32" t="s">
        <v>229</v>
      </c>
      <c r="D1356" s="32" t="s">
        <v>15</v>
      </c>
      <c r="E1356" s="32" t="s">
        <v>49</v>
      </c>
      <c r="F1356" s="99" t="s">
        <v>730</v>
      </c>
      <c r="G1356" s="99" t="s">
        <v>375</v>
      </c>
      <c r="H1356" s="36">
        <f t="shared" si="87"/>
        <v>-15900</v>
      </c>
      <c r="I1356" s="78">
        <f t="shared" si="86"/>
        <v>3</v>
      </c>
      <c r="J1356" s="92"/>
      <c r="K1356" s="80" t="s">
        <v>726</v>
      </c>
      <c r="L1356" s="92"/>
      <c r="M1356" s="93">
        <v>500</v>
      </c>
      <c r="N1356" s="460"/>
    </row>
    <row r="1357" spans="1:13" s="15" customFormat="1" ht="12.75">
      <c r="A1357" s="32"/>
      <c r="B1357" s="167">
        <v>1400</v>
      </c>
      <c r="C1357" s="32" t="s">
        <v>229</v>
      </c>
      <c r="D1357" s="32" t="s">
        <v>15</v>
      </c>
      <c r="E1357" s="32" t="s">
        <v>49</v>
      </c>
      <c r="F1357" s="99" t="s">
        <v>730</v>
      </c>
      <c r="G1357" s="99" t="s">
        <v>386</v>
      </c>
      <c r="H1357" s="36">
        <f t="shared" si="87"/>
        <v>-17300</v>
      </c>
      <c r="I1357" s="78">
        <f t="shared" si="86"/>
        <v>2.8</v>
      </c>
      <c r="J1357" s="92"/>
      <c r="K1357" s="80" t="s">
        <v>726</v>
      </c>
      <c r="L1357" s="92"/>
      <c r="M1357" s="93">
        <v>500</v>
      </c>
    </row>
    <row r="1358" spans="1:13" s="15" customFormat="1" ht="12.75">
      <c r="A1358" s="32"/>
      <c r="B1358" s="167">
        <v>1500</v>
      </c>
      <c r="C1358" s="32" t="s">
        <v>229</v>
      </c>
      <c r="D1358" s="32" t="s">
        <v>15</v>
      </c>
      <c r="E1358" s="32" t="s">
        <v>49</v>
      </c>
      <c r="F1358" s="99" t="s">
        <v>730</v>
      </c>
      <c r="G1358" s="99" t="s">
        <v>400</v>
      </c>
      <c r="H1358" s="36">
        <f t="shared" si="87"/>
        <v>-18800</v>
      </c>
      <c r="I1358" s="78">
        <f t="shared" si="86"/>
        <v>3</v>
      </c>
      <c r="J1358" s="92"/>
      <c r="K1358" s="92" t="s">
        <v>726</v>
      </c>
      <c r="L1358" s="92"/>
      <c r="M1358" s="93">
        <v>500</v>
      </c>
    </row>
    <row r="1359" spans="1:13" s="15" customFormat="1" ht="12.75">
      <c r="A1359" s="32"/>
      <c r="B1359" s="167">
        <v>1500</v>
      </c>
      <c r="C1359" s="32" t="s">
        <v>229</v>
      </c>
      <c r="D1359" s="32" t="s">
        <v>15</v>
      </c>
      <c r="E1359" s="32" t="s">
        <v>49</v>
      </c>
      <c r="F1359" s="99" t="s">
        <v>730</v>
      </c>
      <c r="G1359" s="99" t="s">
        <v>412</v>
      </c>
      <c r="H1359" s="36">
        <f t="shared" si="87"/>
        <v>-20300</v>
      </c>
      <c r="I1359" s="78">
        <f t="shared" si="86"/>
        <v>3</v>
      </c>
      <c r="J1359" s="92"/>
      <c r="K1359" s="92" t="s">
        <v>726</v>
      </c>
      <c r="L1359" s="92"/>
      <c r="M1359" s="93">
        <v>500</v>
      </c>
    </row>
    <row r="1360" spans="1:13" s="15" customFormat="1" ht="12.75">
      <c r="A1360" s="32"/>
      <c r="B1360" s="167">
        <v>1500</v>
      </c>
      <c r="C1360" s="32" t="s">
        <v>229</v>
      </c>
      <c r="D1360" s="32" t="s">
        <v>15</v>
      </c>
      <c r="E1360" s="32" t="s">
        <v>49</v>
      </c>
      <c r="F1360" s="99" t="s">
        <v>730</v>
      </c>
      <c r="G1360" s="99" t="s">
        <v>414</v>
      </c>
      <c r="H1360" s="36">
        <f t="shared" si="87"/>
        <v>-21800</v>
      </c>
      <c r="I1360" s="78">
        <f t="shared" si="86"/>
        <v>3</v>
      </c>
      <c r="J1360" s="92"/>
      <c r="K1360" s="92" t="s">
        <v>726</v>
      </c>
      <c r="L1360" s="92"/>
      <c r="M1360" s="93">
        <v>500</v>
      </c>
    </row>
    <row r="1361" spans="1:13" s="15" customFormat="1" ht="12.75">
      <c r="A1361" s="32"/>
      <c r="B1361" s="167">
        <v>1500</v>
      </c>
      <c r="C1361" s="32" t="s">
        <v>229</v>
      </c>
      <c r="D1361" s="32" t="s">
        <v>15</v>
      </c>
      <c r="E1361" s="32" t="s">
        <v>49</v>
      </c>
      <c r="F1361" s="99" t="s">
        <v>730</v>
      </c>
      <c r="G1361" s="99" t="s">
        <v>416</v>
      </c>
      <c r="H1361" s="36">
        <f t="shared" si="87"/>
        <v>-23300</v>
      </c>
      <c r="I1361" s="78">
        <f t="shared" si="86"/>
        <v>3</v>
      </c>
      <c r="J1361" s="92"/>
      <c r="K1361" s="92" t="s">
        <v>726</v>
      </c>
      <c r="L1361" s="92"/>
      <c r="M1361" s="93">
        <v>500</v>
      </c>
    </row>
    <row r="1362" spans="1:13" s="15" customFormat="1" ht="12.75">
      <c r="A1362" s="32"/>
      <c r="B1362" s="167">
        <v>1000</v>
      </c>
      <c r="C1362" s="32" t="s">
        <v>229</v>
      </c>
      <c r="D1362" s="32" t="s">
        <v>15</v>
      </c>
      <c r="E1362" s="32" t="s">
        <v>49</v>
      </c>
      <c r="F1362" s="99" t="s">
        <v>730</v>
      </c>
      <c r="G1362" s="99" t="s">
        <v>445</v>
      </c>
      <c r="H1362" s="36">
        <f t="shared" si="87"/>
        <v>-24300</v>
      </c>
      <c r="I1362" s="78">
        <f t="shared" si="86"/>
        <v>2</v>
      </c>
      <c r="J1362" s="92"/>
      <c r="K1362" s="92" t="s">
        <v>726</v>
      </c>
      <c r="L1362" s="92"/>
      <c r="M1362" s="93">
        <v>500</v>
      </c>
    </row>
    <row r="1363" spans="1:13" s="15" customFormat="1" ht="12.75">
      <c r="A1363" s="32"/>
      <c r="B1363" s="167">
        <v>2600</v>
      </c>
      <c r="C1363" s="32" t="s">
        <v>229</v>
      </c>
      <c r="D1363" s="32" t="s">
        <v>15</v>
      </c>
      <c r="E1363" s="32" t="s">
        <v>49</v>
      </c>
      <c r="F1363" s="99" t="s">
        <v>730</v>
      </c>
      <c r="G1363" s="99" t="s">
        <v>452</v>
      </c>
      <c r="H1363" s="36">
        <f t="shared" si="87"/>
        <v>-26900</v>
      </c>
      <c r="I1363" s="78">
        <f t="shared" si="86"/>
        <v>5.2</v>
      </c>
      <c r="J1363" s="92"/>
      <c r="K1363" s="92" t="s">
        <v>726</v>
      </c>
      <c r="L1363" s="92"/>
      <c r="M1363" s="93">
        <v>500</v>
      </c>
    </row>
    <row r="1364" spans="1:13" s="15" customFormat="1" ht="12.75">
      <c r="A1364" s="32"/>
      <c r="B1364" s="167">
        <v>1500</v>
      </c>
      <c r="C1364" s="32" t="s">
        <v>229</v>
      </c>
      <c r="D1364" s="32" t="s">
        <v>15</v>
      </c>
      <c r="E1364" s="32" t="s">
        <v>49</v>
      </c>
      <c r="F1364" s="99" t="s">
        <v>730</v>
      </c>
      <c r="G1364" s="99" t="s">
        <v>454</v>
      </c>
      <c r="H1364" s="36">
        <f t="shared" si="87"/>
        <v>-28400</v>
      </c>
      <c r="I1364" s="78">
        <f t="shared" si="86"/>
        <v>3</v>
      </c>
      <c r="J1364" s="92"/>
      <c r="K1364" s="92" t="s">
        <v>726</v>
      </c>
      <c r="L1364" s="92"/>
      <c r="M1364" s="93">
        <v>500</v>
      </c>
    </row>
    <row r="1365" spans="1:13" s="15" customFormat="1" ht="12.75">
      <c r="A1365" s="32"/>
      <c r="B1365" s="167">
        <v>1500</v>
      </c>
      <c r="C1365" s="32" t="s">
        <v>229</v>
      </c>
      <c r="D1365" s="32" t="s">
        <v>15</v>
      </c>
      <c r="E1365" s="32" t="s">
        <v>49</v>
      </c>
      <c r="F1365" s="99" t="s">
        <v>730</v>
      </c>
      <c r="G1365" s="99" t="s">
        <v>456</v>
      </c>
      <c r="H1365" s="36">
        <f t="shared" si="87"/>
        <v>-29900</v>
      </c>
      <c r="I1365" s="78">
        <f t="shared" si="86"/>
        <v>3</v>
      </c>
      <c r="J1365" s="92"/>
      <c r="K1365" s="92" t="s">
        <v>726</v>
      </c>
      <c r="L1365" s="92"/>
      <c r="M1365" s="93">
        <v>500</v>
      </c>
    </row>
    <row r="1366" spans="1:13" s="15" customFormat="1" ht="12.75">
      <c r="A1366" s="12"/>
      <c r="B1366" s="167">
        <v>1500</v>
      </c>
      <c r="C1366" s="12" t="s">
        <v>229</v>
      </c>
      <c r="D1366" s="12" t="s">
        <v>15</v>
      </c>
      <c r="E1366" s="12" t="s">
        <v>49</v>
      </c>
      <c r="F1366" s="30" t="s">
        <v>751</v>
      </c>
      <c r="G1366" s="30" t="s">
        <v>231</v>
      </c>
      <c r="H1366" s="36">
        <f t="shared" si="87"/>
        <v>-31400</v>
      </c>
      <c r="I1366" s="78">
        <f t="shared" si="86"/>
        <v>3</v>
      </c>
      <c r="J1366" s="29"/>
      <c r="K1366" s="92" t="s">
        <v>748</v>
      </c>
      <c r="M1366" s="35">
        <v>500</v>
      </c>
    </row>
    <row r="1367" spans="1:13" s="15" customFormat="1" ht="12.75">
      <c r="A1367" s="12"/>
      <c r="B1367" s="168">
        <v>1500</v>
      </c>
      <c r="C1367" s="1" t="s">
        <v>229</v>
      </c>
      <c r="D1367" s="1" t="s">
        <v>15</v>
      </c>
      <c r="E1367" s="1" t="s">
        <v>49</v>
      </c>
      <c r="F1367" s="30" t="s">
        <v>751</v>
      </c>
      <c r="G1367" s="27" t="s">
        <v>225</v>
      </c>
      <c r="H1367" s="36">
        <f t="shared" si="87"/>
        <v>-32900</v>
      </c>
      <c r="I1367" s="78">
        <f t="shared" si="86"/>
        <v>3</v>
      </c>
      <c r="J1367" s="29"/>
      <c r="K1367" s="92" t="s">
        <v>748</v>
      </c>
      <c r="M1367" s="35">
        <v>500</v>
      </c>
    </row>
    <row r="1368" spans="1:13" s="15" customFormat="1" ht="12.75">
      <c r="A1368" s="12"/>
      <c r="B1368" s="168">
        <v>1400</v>
      </c>
      <c r="C1368" s="1" t="s">
        <v>229</v>
      </c>
      <c r="D1368" s="1" t="s">
        <v>15</v>
      </c>
      <c r="E1368" s="1" t="s">
        <v>49</v>
      </c>
      <c r="F1368" s="27" t="s">
        <v>751</v>
      </c>
      <c r="G1368" s="27" t="s">
        <v>238</v>
      </c>
      <c r="H1368" s="36">
        <f t="shared" si="87"/>
        <v>-34300</v>
      </c>
      <c r="I1368" s="78">
        <f t="shared" si="86"/>
        <v>2.8</v>
      </c>
      <c r="J1368" s="29"/>
      <c r="K1368" s="92" t="s">
        <v>748</v>
      </c>
      <c r="M1368" s="35">
        <v>500</v>
      </c>
    </row>
    <row r="1369" spans="1:13" s="15" customFormat="1" ht="12.75">
      <c r="A1369" s="12"/>
      <c r="B1369" s="168">
        <v>1500</v>
      </c>
      <c r="C1369" s="1" t="s">
        <v>229</v>
      </c>
      <c r="D1369" s="1" t="s">
        <v>15</v>
      </c>
      <c r="E1369" s="1" t="s">
        <v>49</v>
      </c>
      <c r="F1369" s="27" t="s">
        <v>751</v>
      </c>
      <c r="G1369" s="27" t="s">
        <v>240</v>
      </c>
      <c r="H1369" s="36">
        <f t="shared" si="87"/>
        <v>-35800</v>
      </c>
      <c r="I1369" s="78">
        <f t="shared" si="86"/>
        <v>3</v>
      </c>
      <c r="J1369" s="29"/>
      <c r="K1369" s="92" t="s">
        <v>748</v>
      </c>
      <c r="M1369" s="35">
        <v>500</v>
      </c>
    </row>
    <row r="1370" spans="1:13" s="15" customFormat="1" ht="12.75">
      <c r="A1370" s="12"/>
      <c r="B1370" s="168">
        <v>1500</v>
      </c>
      <c r="C1370" s="32" t="s">
        <v>229</v>
      </c>
      <c r="D1370" s="1" t="s">
        <v>15</v>
      </c>
      <c r="E1370" s="75" t="s">
        <v>49</v>
      </c>
      <c r="F1370" s="27" t="s">
        <v>751</v>
      </c>
      <c r="G1370" s="27" t="s">
        <v>228</v>
      </c>
      <c r="H1370" s="36">
        <f t="shared" si="87"/>
        <v>-37300</v>
      </c>
      <c r="I1370" s="78">
        <f t="shared" si="86"/>
        <v>3</v>
      </c>
      <c r="J1370" s="29"/>
      <c r="K1370" s="92" t="s">
        <v>748</v>
      </c>
      <c r="M1370" s="35">
        <v>500</v>
      </c>
    </row>
    <row r="1371" spans="1:13" s="92" customFormat="1" ht="12.75">
      <c r="A1371" s="12"/>
      <c r="B1371" s="168">
        <v>1200</v>
      </c>
      <c r="C1371" s="75" t="s">
        <v>229</v>
      </c>
      <c r="D1371" s="75" t="s">
        <v>15</v>
      </c>
      <c r="E1371" s="75" t="s">
        <v>49</v>
      </c>
      <c r="F1371" s="98" t="s">
        <v>751</v>
      </c>
      <c r="G1371" s="98" t="s">
        <v>228</v>
      </c>
      <c r="H1371" s="36">
        <f t="shared" si="87"/>
        <v>-38500</v>
      </c>
      <c r="I1371" s="78">
        <f t="shared" si="86"/>
        <v>2.4</v>
      </c>
      <c r="J1371" s="417"/>
      <c r="K1371" s="92" t="s">
        <v>748</v>
      </c>
      <c r="L1371" s="417"/>
      <c r="M1371" s="35">
        <v>500</v>
      </c>
    </row>
    <row r="1372" spans="1:13" s="92" customFormat="1" ht="12.75">
      <c r="A1372" s="12"/>
      <c r="B1372" s="461">
        <v>1500</v>
      </c>
      <c r="C1372" s="75" t="s">
        <v>229</v>
      </c>
      <c r="D1372" s="75" t="s">
        <v>15</v>
      </c>
      <c r="E1372" s="75" t="s">
        <v>49</v>
      </c>
      <c r="F1372" s="98" t="s">
        <v>751</v>
      </c>
      <c r="G1372" s="98" t="s">
        <v>250</v>
      </c>
      <c r="H1372" s="36">
        <f t="shared" si="87"/>
        <v>-40000</v>
      </c>
      <c r="I1372" s="78">
        <f t="shared" si="86"/>
        <v>3</v>
      </c>
      <c r="J1372" s="29"/>
      <c r="K1372" s="92" t="s">
        <v>748</v>
      </c>
      <c r="L1372" s="15"/>
      <c r="M1372" s="35">
        <v>500</v>
      </c>
    </row>
    <row r="1373" spans="1:13" s="15" customFormat="1" ht="12.75">
      <c r="A1373" s="12"/>
      <c r="B1373" s="168">
        <v>1400</v>
      </c>
      <c r="C1373" s="75" t="s">
        <v>229</v>
      </c>
      <c r="D1373" s="75" t="s">
        <v>15</v>
      </c>
      <c r="E1373" s="75" t="s">
        <v>49</v>
      </c>
      <c r="F1373" s="98" t="s">
        <v>751</v>
      </c>
      <c r="G1373" s="98" t="s">
        <v>388</v>
      </c>
      <c r="H1373" s="36">
        <f t="shared" si="87"/>
        <v>-41400</v>
      </c>
      <c r="I1373" s="78">
        <f t="shared" si="86"/>
        <v>2.8</v>
      </c>
      <c r="J1373" s="29"/>
      <c r="K1373" s="92" t="s">
        <v>748</v>
      </c>
      <c r="M1373" s="35">
        <v>500</v>
      </c>
    </row>
    <row r="1374" spans="1:13" s="92" customFormat="1" ht="12.75">
      <c r="A1374" s="12"/>
      <c r="B1374" s="168">
        <v>1500</v>
      </c>
      <c r="C1374" s="75" t="s">
        <v>229</v>
      </c>
      <c r="D1374" s="75" t="s">
        <v>15</v>
      </c>
      <c r="E1374" s="75" t="s">
        <v>49</v>
      </c>
      <c r="F1374" s="98" t="s">
        <v>751</v>
      </c>
      <c r="G1374" s="98" t="s">
        <v>400</v>
      </c>
      <c r="H1374" s="36">
        <f t="shared" si="87"/>
        <v>-42900</v>
      </c>
      <c r="I1374" s="78">
        <f t="shared" si="86"/>
        <v>3</v>
      </c>
      <c r="J1374" s="29"/>
      <c r="K1374" s="92" t="s">
        <v>748</v>
      </c>
      <c r="L1374" s="15"/>
      <c r="M1374" s="35">
        <v>500</v>
      </c>
    </row>
    <row r="1375" spans="1:13" s="92" customFormat="1" ht="12.75">
      <c r="A1375" s="12"/>
      <c r="B1375" s="168">
        <v>1500</v>
      </c>
      <c r="C1375" s="75" t="s">
        <v>229</v>
      </c>
      <c r="D1375" s="75" t="s">
        <v>15</v>
      </c>
      <c r="E1375" s="75" t="s">
        <v>49</v>
      </c>
      <c r="F1375" s="98" t="s">
        <v>751</v>
      </c>
      <c r="G1375" s="98" t="s">
        <v>412</v>
      </c>
      <c r="H1375" s="36">
        <f aca="true" t="shared" si="88" ref="H1375:H1407">H1374-B1375</f>
        <v>-44400</v>
      </c>
      <c r="I1375" s="78">
        <f t="shared" si="86"/>
        <v>3</v>
      </c>
      <c r="J1375" s="29"/>
      <c r="K1375" s="92" t="s">
        <v>748</v>
      </c>
      <c r="L1375" s="15"/>
      <c r="M1375" s="35">
        <v>500</v>
      </c>
    </row>
    <row r="1376" spans="1:13" s="92" customFormat="1" ht="12.75">
      <c r="A1376" s="12"/>
      <c r="B1376" s="168">
        <v>1200</v>
      </c>
      <c r="C1376" s="75" t="s">
        <v>229</v>
      </c>
      <c r="D1376" s="75" t="s">
        <v>15</v>
      </c>
      <c r="E1376" s="75" t="s">
        <v>49</v>
      </c>
      <c r="F1376" s="98" t="s">
        <v>751</v>
      </c>
      <c r="G1376" s="98" t="s">
        <v>416</v>
      </c>
      <c r="H1376" s="36">
        <f t="shared" si="88"/>
        <v>-45600</v>
      </c>
      <c r="I1376" s="78">
        <f t="shared" si="86"/>
        <v>2.4</v>
      </c>
      <c r="J1376" s="29"/>
      <c r="K1376" s="92" t="s">
        <v>748</v>
      </c>
      <c r="L1376" s="15"/>
      <c r="M1376" s="35">
        <v>500</v>
      </c>
    </row>
    <row r="1377" spans="1:13" s="15" customFormat="1" ht="12.75">
      <c r="A1377" s="12"/>
      <c r="B1377" s="168">
        <v>1500</v>
      </c>
      <c r="C1377" s="75" t="s">
        <v>229</v>
      </c>
      <c r="D1377" s="75" t="s">
        <v>15</v>
      </c>
      <c r="E1377" s="75" t="s">
        <v>49</v>
      </c>
      <c r="F1377" s="98" t="s">
        <v>751</v>
      </c>
      <c r="G1377" s="98" t="s">
        <v>450</v>
      </c>
      <c r="H1377" s="36">
        <f t="shared" si="88"/>
        <v>-47100</v>
      </c>
      <c r="I1377" s="78">
        <f t="shared" si="86"/>
        <v>3</v>
      </c>
      <c r="J1377" s="29"/>
      <c r="K1377" s="92" t="s">
        <v>748</v>
      </c>
      <c r="M1377" s="35">
        <v>500</v>
      </c>
    </row>
    <row r="1378" spans="1:13" s="15" customFormat="1" ht="12.75">
      <c r="A1378" s="12"/>
      <c r="B1378" s="461">
        <v>1500</v>
      </c>
      <c r="C1378" s="75" t="s">
        <v>229</v>
      </c>
      <c r="D1378" s="75" t="s">
        <v>15</v>
      </c>
      <c r="E1378" s="75" t="s">
        <v>49</v>
      </c>
      <c r="F1378" s="98" t="s">
        <v>751</v>
      </c>
      <c r="G1378" s="98" t="s">
        <v>452</v>
      </c>
      <c r="H1378" s="36">
        <f t="shared" si="88"/>
        <v>-48600</v>
      </c>
      <c r="I1378" s="78">
        <f t="shared" si="86"/>
        <v>3</v>
      </c>
      <c r="J1378" s="29"/>
      <c r="K1378" s="92" t="s">
        <v>748</v>
      </c>
      <c r="M1378" s="35">
        <v>500</v>
      </c>
    </row>
    <row r="1379" spans="1:13" s="15" customFormat="1" ht="12.75">
      <c r="A1379" s="12"/>
      <c r="B1379" s="168">
        <v>1450</v>
      </c>
      <c r="C1379" s="75" t="s">
        <v>229</v>
      </c>
      <c r="D1379" s="75" t="s">
        <v>15</v>
      </c>
      <c r="E1379" s="75" t="s">
        <v>49</v>
      </c>
      <c r="F1379" s="98" t="s">
        <v>751</v>
      </c>
      <c r="G1379" s="98" t="s">
        <v>761</v>
      </c>
      <c r="H1379" s="36">
        <f t="shared" si="88"/>
        <v>-50050</v>
      </c>
      <c r="I1379" s="78">
        <f t="shared" si="86"/>
        <v>2.9</v>
      </c>
      <c r="J1379" s="29"/>
      <c r="K1379" s="92" t="s">
        <v>748</v>
      </c>
      <c r="M1379" s="35">
        <v>500</v>
      </c>
    </row>
    <row r="1380" spans="1:13" s="15" customFormat="1" ht="12.75">
      <c r="A1380" s="12"/>
      <c r="B1380" s="168">
        <v>1500</v>
      </c>
      <c r="C1380" s="75" t="s">
        <v>229</v>
      </c>
      <c r="D1380" s="75" t="s">
        <v>15</v>
      </c>
      <c r="E1380" s="75" t="s">
        <v>49</v>
      </c>
      <c r="F1380" s="98" t="s">
        <v>751</v>
      </c>
      <c r="G1380" s="98" t="s">
        <v>764</v>
      </c>
      <c r="H1380" s="36">
        <f t="shared" si="88"/>
        <v>-51550</v>
      </c>
      <c r="I1380" s="78">
        <f t="shared" si="86"/>
        <v>3</v>
      </c>
      <c r="J1380" s="29"/>
      <c r="K1380" s="92" t="s">
        <v>748</v>
      </c>
      <c r="M1380" s="35">
        <v>500</v>
      </c>
    </row>
    <row r="1381" spans="2:13" ht="12.75">
      <c r="B1381" s="167">
        <v>1000</v>
      </c>
      <c r="C1381" s="75" t="s">
        <v>229</v>
      </c>
      <c r="D1381" s="32" t="s">
        <v>15</v>
      </c>
      <c r="E1381" s="75" t="s">
        <v>49</v>
      </c>
      <c r="F1381" s="98" t="s">
        <v>791</v>
      </c>
      <c r="G1381" s="99" t="s">
        <v>238</v>
      </c>
      <c r="H1381" s="36">
        <f t="shared" si="88"/>
        <v>-52550</v>
      </c>
      <c r="I1381" s="78">
        <f t="shared" si="86"/>
        <v>2</v>
      </c>
      <c r="K1381" s="80" t="s">
        <v>768</v>
      </c>
      <c r="M1381" s="2">
        <v>500</v>
      </c>
    </row>
    <row r="1382" spans="2:13" ht="12.75">
      <c r="B1382" s="167">
        <v>1000</v>
      </c>
      <c r="C1382" s="32" t="s">
        <v>229</v>
      </c>
      <c r="D1382" s="32" t="s">
        <v>15</v>
      </c>
      <c r="E1382" s="32" t="s">
        <v>49</v>
      </c>
      <c r="F1382" s="98" t="s">
        <v>791</v>
      </c>
      <c r="G1382" s="99" t="s">
        <v>240</v>
      </c>
      <c r="H1382" s="36">
        <f t="shared" si="88"/>
        <v>-53550</v>
      </c>
      <c r="I1382" s="78">
        <f t="shared" si="86"/>
        <v>2</v>
      </c>
      <c r="K1382" s="80" t="s">
        <v>768</v>
      </c>
      <c r="M1382" s="2">
        <v>500</v>
      </c>
    </row>
    <row r="1383" spans="2:13" ht="12.75">
      <c r="B1383" s="167">
        <v>1000</v>
      </c>
      <c r="C1383" s="32" t="s">
        <v>229</v>
      </c>
      <c r="D1383" s="32" t="s">
        <v>15</v>
      </c>
      <c r="E1383" s="32" t="s">
        <v>49</v>
      </c>
      <c r="F1383" s="98" t="s">
        <v>791</v>
      </c>
      <c r="G1383" s="99" t="s">
        <v>250</v>
      </c>
      <c r="H1383" s="36">
        <f t="shared" si="88"/>
        <v>-54550</v>
      </c>
      <c r="I1383" s="78">
        <f t="shared" si="86"/>
        <v>2</v>
      </c>
      <c r="K1383" s="80" t="s">
        <v>768</v>
      </c>
      <c r="M1383" s="2">
        <v>500</v>
      </c>
    </row>
    <row r="1384" spans="2:13" ht="12.75">
      <c r="B1384" s="167">
        <v>1000</v>
      </c>
      <c r="C1384" s="32" t="s">
        <v>229</v>
      </c>
      <c r="D1384" s="32" t="s">
        <v>15</v>
      </c>
      <c r="E1384" s="32" t="s">
        <v>49</v>
      </c>
      <c r="F1384" s="98" t="s">
        <v>791</v>
      </c>
      <c r="G1384" s="99" t="s">
        <v>308</v>
      </c>
      <c r="H1384" s="36">
        <f t="shared" si="88"/>
        <v>-55550</v>
      </c>
      <c r="I1384" s="78">
        <f t="shared" si="86"/>
        <v>2</v>
      </c>
      <c r="K1384" s="80" t="s">
        <v>768</v>
      </c>
      <c r="M1384" s="2">
        <v>500</v>
      </c>
    </row>
    <row r="1385" spans="1:13" s="15" customFormat="1" ht="12.75">
      <c r="A1385" s="12"/>
      <c r="B1385" s="167">
        <v>1000</v>
      </c>
      <c r="C1385" s="32" t="s">
        <v>229</v>
      </c>
      <c r="D1385" s="32" t="s">
        <v>15</v>
      </c>
      <c r="E1385" s="32" t="s">
        <v>49</v>
      </c>
      <c r="F1385" s="98" t="s">
        <v>791</v>
      </c>
      <c r="G1385" s="99" t="s">
        <v>61</v>
      </c>
      <c r="H1385" s="36">
        <f t="shared" si="88"/>
        <v>-56550</v>
      </c>
      <c r="I1385" s="78">
        <f t="shared" si="86"/>
        <v>2</v>
      </c>
      <c r="K1385" s="80" t="s">
        <v>768</v>
      </c>
      <c r="M1385" s="2">
        <v>500</v>
      </c>
    </row>
    <row r="1386" spans="2:13" ht="12.75">
      <c r="B1386" s="168">
        <v>1500</v>
      </c>
      <c r="C1386" s="75" t="s">
        <v>229</v>
      </c>
      <c r="D1386" s="32" t="s">
        <v>15</v>
      </c>
      <c r="E1386" s="75" t="s">
        <v>49</v>
      </c>
      <c r="F1386" s="98" t="s">
        <v>791</v>
      </c>
      <c r="G1386" s="98" t="s">
        <v>400</v>
      </c>
      <c r="H1386" s="36">
        <f t="shared" si="88"/>
        <v>-58050</v>
      </c>
      <c r="I1386" s="78">
        <f t="shared" si="86"/>
        <v>3</v>
      </c>
      <c r="K1386" s="80" t="s">
        <v>768</v>
      </c>
      <c r="M1386" s="2">
        <v>500</v>
      </c>
    </row>
    <row r="1387" spans="2:13" ht="12.75">
      <c r="B1387" s="168">
        <v>1500</v>
      </c>
      <c r="C1387" s="75" t="s">
        <v>229</v>
      </c>
      <c r="D1387" s="32" t="s">
        <v>15</v>
      </c>
      <c r="E1387" s="75" t="s">
        <v>49</v>
      </c>
      <c r="F1387" s="98" t="s">
        <v>791</v>
      </c>
      <c r="G1387" s="98" t="s">
        <v>412</v>
      </c>
      <c r="H1387" s="36">
        <f t="shared" si="88"/>
        <v>-59550</v>
      </c>
      <c r="I1387" s="78">
        <f t="shared" si="86"/>
        <v>3</v>
      </c>
      <c r="K1387" s="80" t="s">
        <v>768</v>
      </c>
      <c r="M1387" s="2">
        <v>500</v>
      </c>
    </row>
    <row r="1388" spans="1:13" s="15" customFormat="1" ht="12.75">
      <c r="A1388" s="1"/>
      <c r="B1388" s="167">
        <v>1500</v>
      </c>
      <c r="C1388" s="12" t="s">
        <v>229</v>
      </c>
      <c r="D1388" s="12" t="s">
        <v>15</v>
      </c>
      <c r="E1388" s="12" t="s">
        <v>49</v>
      </c>
      <c r="F1388" s="30" t="s">
        <v>780</v>
      </c>
      <c r="G1388" s="27" t="s">
        <v>231</v>
      </c>
      <c r="H1388" s="36">
        <f t="shared" si="88"/>
        <v>-61050</v>
      </c>
      <c r="I1388" s="78">
        <f t="shared" si="86"/>
        <v>3</v>
      </c>
      <c r="J1388"/>
      <c r="K1388" s="80" t="s">
        <v>634</v>
      </c>
      <c r="L1388"/>
      <c r="M1388" s="2">
        <v>500</v>
      </c>
    </row>
    <row r="1389" spans="1:13" s="15" customFormat="1" ht="12.75">
      <c r="A1389" s="1"/>
      <c r="B1389" s="168">
        <v>1300</v>
      </c>
      <c r="C1389" s="1" t="s">
        <v>229</v>
      </c>
      <c r="D1389" s="12" t="s">
        <v>15</v>
      </c>
      <c r="E1389" s="1" t="s">
        <v>49</v>
      </c>
      <c r="F1389" s="27" t="s">
        <v>780</v>
      </c>
      <c r="G1389" s="27" t="s">
        <v>225</v>
      </c>
      <c r="H1389" s="36">
        <f t="shared" si="88"/>
        <v>-62350</v>
      </c>
      <c r="I1389" s="78">
        <f t="shared" si="86"/>
        <v>2.6</v>
      </c>
      <c r="J1389"/>
      <c r="K1389" s="80" t="s">
        <v>634</v>
      </c>
      <c r="L1389"/>
      <c r="M1389" s="2">
        <v>500</v>
      </c>
    </row>
    <row r="1390" spans="1:13" s="15" customFormat="1" ht="12.75">
      <c r="A1390" s="1"/>
      <c r="B1390" s="167">
        <v>1300</v>
      </c>
      <c r="C1390" s="32" t="s">
        <v>229</v>
      </c>
      <c r="D1390" s="12" t="s">
        <v>15</v>
      </c>
      <c r="E1390" s="32" t="s">
        <v>49</v>
      </c>
      <c r="F1390" s="27" t="s">
        <v>780</v>
      </c>
      <c r="G1390" s="99" t="s">
        <v>238</v>
      </c>
      <c r="H1390" s="36">
        <f t="shared" si="88"/>
        <v>-63650</v>
      </c>
      <c r="I1390" s="78">
        <f t="shared" si="86"/>
        <v>2.6</v>
      </c>
      <c r="J1390"/>
      <c r="K1390" s="80" t="s">
        <v>634</v>
      </c>
      <c r="L1390"/>
      <c r="M1390" s="2">
        <v>500</v>
      </c>
    </row>
    <row r="1391" spans="1:13" s="15" customFormat="1" ht="12.75">
      <c r="A1391" s="12"/>
      <c r="B1391" s="167">
        <v>1250</v>
      </c>
      <c r="C1391" s="12" t="s">
        <v>229</v>
      </c>
      <c r="D1391" s="12" t="s">
        <v>15</v>
      </c>
      <c r="E1391" s="12" t="s">
        <v>49</v>
      </c>
      <c r="F1391" s="27" t="s">
        <v>780</v>
      </c>
      <c r="G1391" s="30" t="s">
        <v>240</v>
      </c>
      <c r="H1391" s="36">
        <f t="shared" si="88"/>
        <v>-64900</v>
      </c>
      <c r="I1391" s="78">
        <f t="shared" si="86"/>
        <v>2.5</v>
      </c>
      <c r="K1391" s="80" t="s">
        <v>634</v>
      </c>
      <c r="M1391" s="2">
        <v>500</v>
      </c>
    </row>
    <row r="1392" spans="1:13" s="15" customFormat="1" ht="12.75">
      <c r="A1392" s="1"/>
      <c r="B1392" s="167">
        <v>1300</v>
      </c>
      <c r="C1392" s="12" t="s">
        <v>229</v>
      </c>
      <c r="D1392" s="12" t="s">
        <v>15</v>
      </c>
      <c r="E1392" s="12" t="s">
        <v>49</v>
      </c>
      <c r="F1392" s="27" t="s">
        <v>780</v>
      </c>
      <c r="G1392" s="30" t="s">
        <v>228</v>
      </c>
      <c r="H1392" s="36">
        <f t="shared" si="88"/>
        <v>-66200</v>
      </c>
      <c r="I1392" s="78">
        <f t="shared" si="86"/>
        <v>2.6</v>
      </c>
      <c r="J1392"/>
      <c r="K1392" s="80" t="s">
        <v>634</v>
      </c>
      <c r="L1392"/>
      <c r="M1392" s="2">
        <v>500</v>
      </c>
    </row>
    <row r="1393" spans="1:13" s="15" customFormat="1" ht="12.75">
      <c r="A1393" s="1"/>
      <c r="B1393" s="168">
        <v>1500</v>
      </c>
      <c r="C1393" s="1" t="s">
        <v>229</v>
      </c>
      <c r="D1393" s="12" t="s">
        <v>15</v>
      </c>
      <c r="E1393" s="417" t="s">
        <v>49</v>
      </c>
      <c r="F1393" s="27" t="s">
        <v>780</v>
      </c>
      <c r="G1393" s="27" t="s">
        <v>250</v>
      </c>
      <c r="H1393" s="36">
        <f t="shared" si="88"/>
        <v>-67700</v>
      </c>
      <c r="I1393" s="78">
        <f t="shared" si="86"/>
        <v>3</v>
      </c>
      <c r="J1393" s="22"/>
      <c r="K1393" s="80" t="s">
        <v>634</v>
      </c>
      <c r="L1393"/>
      <c r="M1393" s="35">
        <v>500</v>
      </c>
    </row>
    <row r="1394" spans="1:13" s="15" customFormat="1" ht="12.75">
      <c r="A1394" s="1"/>
      <c r="B1394" s="167">
        <v>1000</v>
      </c>
      <c r="C1394" s="1" t="s">
        <v>229</v>
      </c>
      <c r="D1394" s="12" t="s">
        <v>15</v>
      </c>
      <c r="E1394" s="1" t="s">
        <v>49</v>
      </c>
      <c r="F1394" s="27" t="s">
        <v>780</v>
      </c>
      <c r="G1394" s="27" t="s">
        <v>281</v>
      </c>
      <c r="H1394" s="36">
        <f t="shared" si="88"/>
        <v>-68700</v>
      </c>
      <c r="I1394" s="78">
        <f t="shared" si="86"/>
        <v>2</v>
      </c>
      <c r="J1394"/>
      <c r="K1394" s="80" t="s">
        <v>634</v>
      </c>
      <c r="L1394"/>
      <c r="M1394" s="2">
        <v>500</v>
      </c>
    </row>
    <row r="1395" spans="1:13" s="15" customFormat="1" ht="12.75">
      <c r="A1395" s="1"/>
      <c r="B1395" s="167">
        <v>1500</v>
      </c>
      <c r="C1395" s="1" t="s">
        <v>229</v>
      </c>
      <c r="D1395" s="12" t="s">
        <v>15</v>
      </c>
      <c r="E1395" s="1" t="s">
        <v>49</v>
      </c>
      <c r="F1395" s="98" t="s">
        <v>780</v>
      </c>
      <c r="G1395" s="27" t="s">
        <v>297</v>
      </c>
      <c r="H1395" s="36">
        <f t="shared" si="88"/>
        <v>-70200</v>
      </c>
      <c r="I1395" s="78">
        <f t="shared" si="86"/>
        <v>3</v>
      </c>
      <c r="J1395"/>
      <c r="K1395" s="80" t="s">
        <v>634</v>
      </c>
      <c r="L1395"/>
      <c r="M1395" s="2">
        <v>500</v>
      </c>
    </row>
    <row r="1396" spans="1:13" s="15" customFormat="1" ht="12.75">
      <c r="A1396" s="1"/>
      <c r="B1396" s="167">
        <v>1500</v>
      </c>
      <c r="C1396" s="1" t="s">
        <v>229</v>
      </c>
      <c r="D1396" s="12" t="s">
        <v>15</v>
      </c>
      <c r="E1396" s="1" t="s">
        <v>49</v>
      </c>
      <c r="F1396" s="27" t="s">
        <v>780</v>
      </c>
      <c r="G1396" s="27" t="s">
        <v>308</v>
      </c>
      <c r="H1396" s="36">
        <f t="shared" si="88"/>
        <v>-71700</v>
      </c>
      <c r="I1396" s="78">
        <f aca="true" t="shared" si="89" ref="I1396:I1459">+B1396/M1396</f>
        <v>3</v>
      </c>
      <c r="J1396"/>
      <c r="K1396" s="80" t="s">
        <v>634</v>
      </c>
      <c r="L1396"/>
      <c r="M1396" s="2">
        <v>500</v>
      </c>
    </row>
    <row r="1397" spans="1:13" s="462" customFormat="1" ht="12.75">
      <c r="A1397" s="1"/>
      <c r="B1397" s="167">
        <v>1000</v>
      </c>
      <c r="C1397" s="1" t="s">
        <v>229</v>
      </c>
      <c r="D1397" s="12" t="s">
        <v>15</v>
      </c>
      <c r="E1397" s="1" t="s">
        <v>49</v>
      </c>
      <c r="F1397" s="27" t="s">
        <v>780</v>
      </c>
      <c r="G1397" s="27" t="s">
        <v>310</v>
      </c>
      <c r="H1397" s="36">
        <f t="shared" si="88"/>
        <v>-72700</v>
      </c>
      <c r="I1397" s="78">
        <f t="shared" si="89"/>
        <v>2</v>
      </c>
      <c r="J1397"/>
      <c r="K1397" s="80" t="s">
        <v>634</v>
      </c>
      <c r="L1397"/>
      <c r="M1397" s="2">
        <v>500</v>
      </c>
    </row>
    <row r="1398" spans="1:13" s="15" customFormat="1" ht="12.75">
      <c r="A1398" s="1"/>
      <c r="B1398" s="168">
        <v>1500</v>
      </c>
      <c r="C1398" s="1" t="s">
        <v>229</v>
      </c>
      <c r="D1398" s="12" t="s">
        <v>15</v>
      </c>
      <c r="E1398" s="1" t="s">
        <v>49</v>
      </c>
      <c r="F1398" s="27" t="s">
        <v>780</v>
      </c>
      <c r="G1398" s="27" t="s">
        <v>318</v>
      </c>
      <c r="H1398" s="36">
        <f t="shared" si="88"/>
        <v>-74200</v>
      </c>
      <c r="I1398" s="78">
        <f t="shared" si="89"/>
        <v>3</v>
      </c>
      <c r="J1398"/>
      <c r="K1398" s="80" t="s">
        <v>634</v>
      </c>
      <c r="L1398"/>
      <c r="M1398" s="2">
        <v>500</v>
      </c>
    </row>
    <row r="1399" spans="1:13" s="15" customFormat="1" ht="12.75">
      <c r="A1399" s="1"/>
      <c r="B1399" s="168">
        <v>1300</v>
      </c>
      <c r="C1399" s="1" t="s">
        <v>229</v>
      </c>
      <c r="D1399" s="12" t="s">
        <v>15</v>
      </c>
      <c r="E1399" s="1" t="s">
        <v>49</v>
      </c>
      <c r="F1399" s="27" t="s">
        <v>780</v>
      </c>
      <c r="G1399" s="27" t="s">
        <v>61</v>
      </c>
      <c r="H1399" s="36">
        <f t="shared" si="88"/>
        <v>-75500</v>
      </c>
      <c r="I1399" s="78">
        <f t="shared" si="89"/>
        <v>2.6</v>
      </c>
      <c r="J1399"/>
      <c r="K1399" s="80" t="s">
        <v>634</v>
      </c>
      <c r="L1399"/>
      <c r="M1399" s="2">
        <v>500</v>
      </c>
    </row>
    <row r="1400" spans="1:13" s="15" customFormat="1" ht="12.75">
      <c r="A1400" s="1"/>
      <c r="B1400" s="168">
        <v>1000</v>
      </c>
      <c r="C1400" s="1" t="s">
        <v>229</v>
      </c>
      <c r="D1400" s="12" t="s">
        <v>15</v>
      </c>
      <c r="E1400" s="1" t="s">
        <v>49</v>
      </c>
      <c r="F1400" s="98" t="s">
        <v>780</v>
      </c>
      <c r="G1400" s="27" t="s">
        <v>375</v>
      </c>
      <c r="H1400" s="36">
        <f t="shared" si="88"/>
        <v>-76500</v>
      </c>
      <c r="I1400" s="78">
        <f t="shared" si="89"/>
        <v>2</v>
      </c>
      <c r="J1400"/>
      <c r="K1400" s="80" t="s">
        <v>634</v>
      </c>
      <c r="L1400"/>
      <c r="M1400" s="2">
        <v>500</v>
      </c>
    </row>
    <row r="1401" spans="1:13" s="15" customFormat="1" ht="12.75">
      <c r="A1401" s="1"/>
      <c r="B1401" s="168">
        <v>1500</v>
      </c>
      <c r="C1401" s="1" t="s">
        <v>229</v>
      </c>
      <c r="D1401" s="12" t="s">
        <v>15</v>
      </c>
      <c r="E1401" s="1" t="s">
        <v>49</v>
      </c>
      <c r="F1401" s="98" t="s">
        <v>780</v>
      </c>
      <c r="G1401" s="98" t="s">
        <v>386</v>
      </c>
      <c r="H1401" s="36">
        <f t="shared" si="88"/>
        <v>-78000</v>
      </c>
      <c r="I1401" s="78">
        <f t="shared" si="89"/>
        <v>3</v>
      </c>
      <c r="J1401"/>
      <c r="K1401" s="80" t="s">
        <v>634</v>
      </c>
      <c r="L1401"/>
      <c r="M1401" s="2">
        <v>500</v>
      </c>
    </row>
    <row r="1402" spans="1:13" s="15" customFormat="1" ht="12.75">
      <c r="A1402" s="1"/>
      <c r="B1402" s="167">
        <v>1000</v>
      </c>
      <c r="C1402" s="1" t="s">
        <v>229</v>
      </c>
      <c r="D1402" s="12" t="s">
        <v>15</v>
      </c>
      <c r="E1402" s="1" t="s">
        <v>49</v>
      </c>
      <c r="F1402" s="27" t="s">
        <v>780</v>
      </c>
      <c r="G1402" s="27" t="s">
        <v>388</v>
      </c>
      <c r="H1402" s="36">
        <f t="shared" si="88"/>
        <v>-79000</v>
      </c>
      <c r="I1402" s="78">
        <f t="shared" si="89"/>
        <v>2</v>
      </c>
      <c r="J1402"/>
      <c r="K1402" s="80" t="s">
        <v>634</v>
      </c>
      <c r="L1402"/>
      <c r="M1402" s="2">
        <v>500</v>
      </c>
    </row>
    <row r="1403" spans="1:13" s="92" customFormat="1" ht="12.75">
      <c r="A1403" s="463"/>
      <c r="B1403" s="168">
        <v>1400</v>
      </c>
      <c r="C1403" s="1" t="s">
        <v>229</v>
      </c>
      <c r="D1403" s="12" t="s">
        <v>15</v>
      </c>
      <c r="E1403" s="1" t="s">
        <v>49</v>
      </c>
      <c r="F1403" s="27" t="s">
        <v>780</v>
      </c>
      <c r="G1403" s="27" t="s">
        <v>400</v>
      </c>
      <c r="H1403" s="36">
        <f t="shared" si="88"/>
        <v>-80400</v>
      </c>
      <c r="I1403" s="78">
        <f t="shared" si="89"/>
        <v>2.8</v>
      </c>
      <c r="J1403" s="462"/>
      <c r="K1403" s="80" t="s">
        <v>634</v>
      </c>
      <c r="L1403" s="462"/>
      <c r="M1403" s="2">
        <v>500</v>
      </c>
    </row>
    <row r="1404" spans="1:13" s="92" customFormat="1" ht="12.75">
      <c r="A1404" s="1"/>
      <c r="B1404" s="168">
        <v>1500</v>
      </c>
      <c r="C1404" s="1" t="s">
        <v>229</v>
      </c>
      <c r="D1404" s="12" t="s">
        <v>15</v>
      </c>
      <c r="E1404" s="1" t="s">
        <v>49</v>
      </c>
      <c r="F1404" s="27" t="s">
        <v>780</v>
      </c>
      <c r="G1404" s="27" t="s">
        <v>412</v>
      </c>
      <c r="H1404" s="36">
        <f t="shared" si="88"/>
        <v>-81900</v>
      </c>
      <c r="I1404" s="78">
        <f t="shared" si="89"/>
        <v>3</v>
      </c>
      <c r="J1404"/>
      <c r="K1404" s="80" t="s">
        <v>634</v>
      </c>
      <c r="L1404"/>
      <c r="M1404" s="2">
        <v>500</v>
      </c>
    </row>
    <row r="1405" spans="1:13" s="15" customFormat="1" ht="12.75">
      <c r="A1405" s="1"/>
      <c r="B1405" s="168">
        <v>1500</v>
      </c>
      <c r="C1405" s="1" t="s">
        <v>229</v>
      </c>
      <c r="D1405" s="1" t="s">
        <v>15</v>
      </c>
      <c r="E1405" s="1" t="s">
        <v>49</v>
      </c>
      <c r="F1405" s="27" t="s">
        <v>780</v>
      </c>
      <c r="G1405" s="27" t="s">
        <v>414</v>
      </c>
      <c r="H1405" s="36">
        <f t="shared" si="88"/>
        <v>-83400</v>
      </c>
      <c r="I1405" s="78">
        <f t="shared" si="89"/>
        <v>3</v>
      </c>
      <c r="J1405"/>
      <c r="K1405" s="80" t="s">
        <v>634</v>
      </c>
      <c r="L1405"/>
      <c r="M1405" s="2">
        <v>500</v>
      </c>
    </row>
    <row r="1406" spans="1:13" s="15" customFormat="1" ht="12.75">
      <c r="A1406" s="1"/>
      <c r="B1406" s="167">
        <v>1000</v>
      </c>
      <c r="C1406" s="1" t="s">
        <v>229</v>
      </c>
      <c r="D1406" s="1" t="s">
        <v>15</v>
      </c>
      <c r="E1406" s="1" t="s">
        <v>49</v>
      </c>
      <c r="F1406" s="27" t="s">
        <v>780</v>
      </c>
      <c r="G1406" s="27" t="s">
        <v>454</v>
      </c>
      <c r="H1406" s="36">
        <f t="shared" si="88"/>
        <v>-84400</v>
      </c>
      <c r="I1406" s="78">
        <f t="shared" si="89"/>
        <v>2</v>
      </c>
      <c r="J1406"/>
      <c r="K1406" s="80" t="s">
        <v>634</v>
      </c>
      <c r="L1406"/>
      <c r="M1406" s="2">
        <v>500</v>
      </c>
    </row>
    <row r="1407" spans="1:13" s="15" customFormat="1" ht="12.75">
      <c r="A1407" s="1"/>
      <c r="B1407" s="167">
        <v>1500</v>
      </c>
      <c r="C1407" s="12" t="s">
        <v>229</v>
      </c>
      <c r="D1407" s="12" t="s">
        <v>15</v>
      </c>
      <c r="E1407" s="12" t="s">
        <v>49</v>
      </c>
      <c r="F1407" s="30" t="s">
        <v>780</v>
      </c>
      <c r="G1407" s="30" t="s">
        <v>456</v>
      </c>
      <c r="H1407" s="36">
        <f t="shared" si="88"/>
        <v>-85900</v>
      </c>
      <c r="I1407" s="78">
        <f t="shared" si="89"/>
        <v>3</v>
      </c>
      <c r="J1407"/>
      <c r="K1407" s="80" t="s">
        <v>634</v>
      </c>
      <c r="L1407"/>
      <c r="M1407" s="2">
        <v>500</v>
      </c>
    </row>
    <row r="1408" spans="1:13" s="106" customFormat="1" ht="12.75">
      <c r="A1408" s="103"/>
      <c r="B1408" s="169">
        <f>SUM(B1345:B1407)</f>
        <v>85900</v>
      </c>
      <c r="C1408" s="103"/>
      <c r="D1408" s="103"/>
      <c r="E1408" s="103" t="s">
        <v>49</v>
      </c>
      <c r="F1408" s="117"/>
      <c r="G1408" s="117"/>
      <c r="H1408" s="118">
        <v>0</v>
      </c>
      <c r="I1408" s="119">
        <f t="shared" si="89"/>
        <v>171.8</v>
      </c>
      <c r="J1408" s="120"/>
      <c r="K1408" s="120"/>
      <c r="L1408" s="120"/>
      <c r="M1408" s="121">
        <v>500</v>
      </c>
    </row>
    <row r="1409" spans="1:13" s="15" customFormat="1" ht="12.75">
      <c r="A1409" s="32"/>
      <c r="B1409" s="167"/>
      <c r="C1409" s="32"/>
      <c r="D1409" s="32"/>
      <c r="E1409" s="32"/>
      <c r="F1409" s="99"/>
      <c r="G1409" s="99"/>
      <c r="H1409" s="36">
        <f aca="true" t="shared" si="90" ref="H1409:H1435">H1408-B1409</f>
        <v>0</v>
      </c>
      <c r="I1409" s="78">
        <f t="shared" si="89"/>
        <v>0</v>
      </c>
      <c r="J1409" s="92"/>
      <c r="K1409" s="92"/>
      <c r="L1409" s="92"/>
      <c r="M1409" s="142">
        <v>500</v>
      </c>
    </row>
    <row r="1410" spans="1:13" s="92" customFormat="1" ht="12.75">
      <c r="A1410" s="32"/>
      <c r="B1410" s="167"/>
      <c r="C1410" s="32"/>
      <c r="D1410" s="32"/>
      <c r="E1410" s="32"/>
      <c r="F1410" s="99"/>
      <c r="G1410" s="99"/>
      <c r="H1410" s="36">
        <f t="shared" si="90"/>
        <v>0</v>
      </c>
      <c r="I1410" s="78">
        <f t="shared" si="89"/>
        <v>0</v>
      </c>
      <c r="M1410" s="142">
        <v>500</v>
      </c>
    </row>
    <row r="1411" spans="1:13" s="92" customFormat="1" ht="12.75">
      <c r="A1411" s="32"/>
      <c r="B1411" s="167">
        <v>5000</v>
      </c>
      <c r="C1411" s="32" t="s">
        <v>33</v>
      </c>
      <c r="D1411" s="32" t="s">
        <v>15</v>
      </c>
      <c r="E1411" s="32" t="s">
        <v>724</v>
      </c>
      <c r="F1411" s="99" t="s">
        <v>792</v>
      </c>
      <c r="G1411" s="99" t="s">
        <v>225</v>
      </c>
      <c r="H1411" s="36">
        <f t="shared" si="90"/>
        <v>-5000</v>
      </c>
      <c r="I1411" s="78">
        <f t="shared" si="89"/>
        <v>10</v>
      </c>
      <c r="K1411" s="80" t="s">
        <v>726</v>
      </c>
      <c r="M1411" s="93">
        <v>500</v>
      </c>
    </row>
    <row r="1412" spans="1:13" s="92" customFormat="1" ht="12.75">
      <c r="A1412" s="32"/>
      <c r="B1412" s="167">
        <v>5000</v>
      </c>
      <c r="C1412" s="32" t="s">
        <v>33</v>
      </c>
      <c r="D1412" s="32" t="s">
        <v>15</v>
      </c>
      <c r="E1412" s="32" t="s">
        <v>724</v>
      </c>
      <c r="F1412" s="99" t="s">
        <v>793</v>
      </c>
      <c r="G1412" s="99" t="s">
        <v>238</v>
      </c>
      <c r="H1412" s="36">
        <f t="shared" si="90"/>
        <v>-10000</v>
      </c>
      <c r="I1412" s="78">
        <f t="shared" si="89"/>
        <v>10</v>
      </c>
      <c r="K1412" s="80" t="s">
        <v>726</v>
      </c>
      <c r="M1412" s="93">
        <v>500</v>
      </c>
    </row>
    <row r="1413" spans="1:13" s="92" customFormat="1" ht="12.75">
      <c r="A1413" s="32"/>
      <c r="B1413" s="167">
        <v>5000</v>
      </c>
      <c r="C1413" s="32" t="s">
        <v>33</v>
      </c>
      <c r="D1413" s="32" t="s">
        <v>15</v>
      </c>
      <c r="E1413" s="32" t="s">
        <v>724</v>
      </c>
      <c r="F1413" s="99" t="s">
        <v>794</v>
      </c>
      <c r="G1413" s="99" t="s">
        <v>400</v>
      </c>
      <c r="H1413" s="36">
        <f t="shared" si="90"/>
        <v>-15000</v>
      </c>
      <c r="I1413" s="78">
        <f t="shared" si="89"/>
        <v>10</v>
      </c>
      <c r="K1413" s="92" t="s">
        <v>726</v>
      </c>
      <c r="M1413" s="93">
        <v>500</v>
      </c>
    </row>
    <row r="1414" spans="1:13" s="92" customFormat="1" ht="12.75">
      <c r="A1414" s="32"/>
      <c r="B1414" s="167">
        <v>5000</v>
      </c>
      <c r="C1414" s="32" t="s">
        <v>33</v>
      </c>
      <c r="D1414" s="32" t="s">
        <v>15</v>
      </c>
      <c r="E1414" s="32" t="s">
        <v>724</v>
      </c>
      <c r="F1414" s="99" t="s">
        <v>795</v>
      </c>
      <c r="G1414" s="99" t="s">
        <v>412</v>
      </c>
      <c r="H1414" s="36">
        <f t="shared" si="90"/>
        <v>-20000</v>
      </c>
      <c r="I1414" s="78">
        <f t="shared" si="89"/>
        <v>10</v>
      </c>
      <c r="K1414" s="92" t="s">
        <v>726</v>
      </c>
      <c r="M1414" s="93">
        <v>500</v>
      </c>
    </row>
    <row r="1415" spans="1:13" s="92" customFormat="1" ht="12.75">
      <c r="A1415" s="32"/>
      <c r="B1415" s="167">
        <v>5000</v>
      </c>
      <c r="C1415" s="32" t="s">
        <v>33</v>
      </c>
      <c r="D1415" s="32" t="s">
        <v>15</v>
      </c>
      <c r="E1415" s="32" t="s">
        <v>724</v>
      </c>
      <c r="F1415" s="99" t="s">
        <v>796</v>
      </c>
      <c r="G1415" s="99" t="s">
        <v>414</v>
      </c>
      <c r="H1415" s="36">
        <f t="shared" si="90"/>
        <v>-25000</v>
      </c>
      <c r="I1415" s="78">
        <f t="shared" si="89"/>
        <v>10</v>
      </c>
      <c r="K1415" s="92" t="s">
        <v>726</v>
      </c>
      <c r="M1415" s="93">
        <v>500</v>
      </c>
    </row>
    <row r="1416" spans="1:13" s="92" customFormat="1" ht="12.75">
      <c r="A1416" s="32"/>
      <c r="B1416" s="167">
        <v>7000</v>
      </c>
      <c r="C1416" s="32" t="s">
        <v>33</v>
      </c>
      <c r="D1416" s="32" t="s">
        <v>15</v>
      </c>
      <c r="E1416" s="32" t="s">
        <v>724</v>
      </c>
      <c r="F1416" s="99" t="s">
        <v>797</v>
      </c>
      <c r="G1416" s="99" t="s">
        <v>452</v>
      </c>
      <c r="H1416" s="36">
        <f t="shared" si="90"/>
        <v>-32000</v>
      </c>
      <c r="I1416" s="78">
        <f t="shared" si="89"/>
        <v>14</v>
      </c>
      <c r="K1416" s="92" t="s">
        <v>726</v>
      </c>
      <c r="M1416" s="93">
        <v>500</v>
      </c>
    </row>
    <row r="1417" spans="1:13" s="92" customFormat="1" ht="12.75">
      <c r="A1417" s="32"/>
      <c r="B1417" s="167">
        <v>5000</v>
      </c>
      <c r="C1417" s="32" t="s">
        <v>33</v>
      </c>
      <c r="D1417" s="32" t="s">
        <v>15</v>
      </c>
      <c r="E1417" s="32" t="s">
        <v>724</v>
      </c>
      <c r="F1417" s="99" t="s">
        <v>798</v>
      </c>
      <c r="G1417" s="99" t="s">
        <v>454</v>
      </c>
      <c r="H1417" s="36">
        <f t="shared" si="90"/>
        <v>-37000</v>
      </c>
      <c r="I1417" s="78">
        <f t="shared" si="89"/>
        <v>10</v>
      </c>
      <c r="K1417" s="92" t="s">
        <v>726</v>
      </c>
      <c r="M1417" s="93">
        <v>500</v>
      </c>
    </row>
    <row r="1418" spans="1:13" s="92" customFormat="1" ht="12.75">
      <c r="A1418" s="12"/>
      <c r="B1418" s="167">
        <v>6000</v>
      </c>
      <c r="C1418" s="12" t="s">
        <v>33</v>
      </c>
      <c r="D1418" s="12" t="s">
        <v>15</v>
      </c>
      <c r="E1418" s="12" t="s">
        <v>724</v>
      </c>
      <c r="F1418" s="453" t="s">
        <v>799</v>
      </c>
      <c r="G1418" s="30" t="s">
        <v>231</v>
      </c>
      <c r="H1418" s="36">
        <f t="shared" si="90"/>
        <v>-43000</v>
      </c>
      <c r="I1418" s="78">
        <f t="shared" si="89"/>
        <v>12</v>
      </c>
      <c r="J1418" s="29"/>
      <c r="K1418" s="92" t="s">
        <v>748</v>
      </c>
      <c r="L1418" s="15"/>
      <c r="M1418" s="35">
        <v>500</v>
      </c>
    </row>
    <row r="1419" spans="1:13" s="92" customFormat="1" ht="12.75">
      <c r="A1419" s="12"/>
      <c r="B1419" s="168">
        <v>6000</v>
      </c>
      <c r="C1419" s="1" t="s">
        <v>33</v>
      </c>
      <c r="D1419" s="1" t="s">
        <v>15</v>
      </c>
      <c r="E1419" s="1" t="s">
        <v>724</v>
      </c>
      <c r="F1419" s="27" t="s">
        <v>800</v>
      </c>
      <c r="G1419" s="27" t="s">
        <v>240</v>
      </c>
      <c r="H1419" s="36">
        <f t="shared" si="90"/>
        <v>-49000</v>
      </c>
      <c r="I1419" s="78">
        <f t="shared" si="89"/>
        <v>12</v>
      </c>
      <c r="J1419" s="29"/>
      <c r="K1419" s="92" t="s">
        <v>748</v>
      </c>
      <c r="L1419" s="15"/>
      <c r="M1419" s="35">
        <v>500</v>
      </c>
    </row>
    <row r="1420" spans="1:13" s="92" customFormat="1" ht="12.75">
      <c r="A1420" s="12"/>
      <c r="B1420" s="168">
        <v>6000</v>
      </c>
      <c r="C1420" s="75" t="s">
        <v>33</v>
      </c>
      <c r="D1420" s="75" t="s">
        <v>15</v>
      </c>
      <c r="E1420" s="75" t="s">
        <v>724</v>
      </c>
      <c r="F1420" s="98" t="s">
        <v>800</v>
      </c>
      <c r="G1420" s="98" t="s">
        <v>228</v>
      </c>
      <c r="H1420" s="36">
        <f t="shared" si="90"/>
        <v>-55000</v>
      </c>
      <c r="I1420" s="78">
        <f t="shared" si="89"/>
        <v>12</v>
      </c>
      <c r="J1420" s="29"/>
      <c r="K1420" s="92" t="s">
        <v>748</v>
      </c>
      <c r="L1420" s="15"/>
      <c r="M1420" s="35">
        <v>500</v>
      </c>
    </row>
    <row r="1421" spans="1:13" s="92" customFormat="1" ht="12.75">
      <c r="A1421" s="12"/>
      <c r="B1421" s="168">
        <v>5000</v>
      </c>
      <c r="C1421" s="75" t="s">
        <v>33</v>
      </c>
      <c r="D1421" s="75" t="s">
        <v>15</v>
      </c>
      <c r="E1421" s="75" t="s">
        <v>724</v>
      </c>
      <c r="F1421" s="98" t="s">
        <v>801</v>
      </c>
      <c r="G1421" s="98" t="s">
        <v>388</v>
      </c>
      <c r="H1421" s="36">
        <f t="shared" si="90"/>
        <v>-60000</v>
      </c>
      <c r="I1421" s="78">
        <f t="shared" si="89"/>
        <v>10</v>
      </c>
      <c r="J1421" s="29"/>
      <c r="K1421" s="92" t="s">
        <v>748</v>
      </c>
      <c r="L1421" s="15"/>
      <c r="M1421" s="35">
        <v>500</v>
      </c>
    </row>
    <row r="1422" spans="1:13" s="92" customFormat="1" ht="12.75">
      <c r="A1422" s="12"/>
      <c r="B1422" s="167">
        <v>6000</v>
      </c>
      <c r="C1422" s="32" t="s">
        <v>33</v>
      </c>
      <c r="D1422" s="32" t="s">
        <v>15</v>
      </c>
      <c r="E1422" s="32" t="s">
        <v>724</v>
      </c>
      <c r="F1422" s="99" t="s">
        <v>802</v>
      </c>
      <c r="G1422" s="99" t="s">
        <v>400</v>
      </c>
      <c r="H1422" s="36">
        <f t="shared" si="90"/>
        <v>-66000</v>
      </c>
      <c r="I1422" s="78">
        <f t="shared" si="89"/>
        <v>12</v>
      </c>
      <c r="J1422" s="29"/>
      <c r="K1422" s="92" t="s">
        <v>748</v>
      </c>
      <c r="L1422" s="15"/>
      <c r="M1422" s="35">
        <v>500</v>
      </c>
    </row>
    <row r="1423" spans="1:13" s="92" customFormat="1" ht="12.75">
      <c r="A1423" s="12"/>
      <c r="B1423" s="464">
        <v>6000</v>
      </c>
      <c r="C1423" s="32" t="s">
        <v>33</v>
      </c>
      <c r="D1423" s="32" t="s">
        <v>15</v>
      </c>
      <c r="E1423" s="32" t="s">
        <v>724</v>
      </c>
      <c r="F1423" s="99" t="s">
        <v>803</v>
      </c>
      <c r="G1423" s="99" t="s">
        <v>450</v>
      </c>
      <c r="H1423" s="36">
        <f t="shared" si="90"/>
        <v>-72000</v>
      </c>
      <c r="I1423" s="78">
        <f t="shared" si="89"/>
        <v>12</v>
      </c>
      <c r="J1423" s="29"/>
      <c r="K1423" s="92" t="s">
        <v>748</v>
      </c>
      <c r="L1423" s="15"/>
      <c r="M1423" s="35">
        <v>500</v>
      </c>
    </row>
    <row r="1424" spans="1:13" s="92" customFormat="1" ht="12.75">
      <c r="A1424" s="12"/>
      <c r="B1424" s="167">
        <v>6000</v>
      </c>
      <c r="C1424" s="32" t="s">
        <v>33</v>
      </c>
      <c r="D1424" s="32" t="s">
        <v>15</v>
      </c>
      <c r="E1424" s="32" t="s">
        <v>724</v>
      </c>
      <c r="F1424" s="453" t="s">
        <v>804</v>
      </c>
      <c r="G1424" s="99" t="s">
        <v>761</v>
      </c>
      <c r="H1424" s="36">
        <f t="shared" si="90"/>
        <v>-78000</v>
      </c>
      <c r="I1424" s="78">
        <f t="shared" si="89"/>
        <v>12</v>
      </c>
      <c r="J1424" s="29"/>
      <c r="K1424" s="92" t="s">
        <v>748</v>
      </c>
      <c r="L1424" s="15"/>
      <c r="M1424" s="35">
        <v>500</v>
      </c>
    </row>
    <row r="1425" spans="2:13" ht="12.75">
      <c r="B1425" s="168">
        <v>5000</v>
      </c>
      <c r="C1425" s="75" t="s">
        <v>33</v>
      </c>
      <c r="D1425" s="32" t="s">
        <v>15</v>
      </c>
      <c r="E1425" s="75" t="s">
        <v>724</v>
      </c>
      <c r="F1425" s="98" t="s">
        <v>805</v>
      </c>
      <c r="G1425" s="98" t="s">
        <v>400</v>
      </c>
      <c r="H1425" s="36">
        <f t="shared" si="90"/>
        <v>-83000</v>
      </c>
      <c r="I1425" s="78">
        <f t="shared" si="89"/>
        <v>10</v>
      </c>
      <c r="K1425" s="80" t="s">
        <v>768</v>
      </c>
      <c r="M1425" s="2">
        <v>500</v>
      </c>
    </row>
    <row r="1426" spans="1:13" s="92" customFormat="1" ht="12.75">
      <c r="A1426" s="1"/>
      <c r="B1426" s="168">
        <v>7000</v>
      </c>
      <c r="C1426" s="1" t="s">
        <v>33</v>
      </c>
      <c r="D1426" s="12" t="s">
        <v>15</v>
      </c>
      <c r="E1426" s="1" t="s">
        <v>724</v>
      </c>
      <c r="F1426" s="98" t="s">
        <v>806</v>
      </c>
      <c r="G1426" s="27" t="s">
        <v>250</v>
      </c>
      <c r="H1426" s="36">
        <f t="shared" si="90"/>
        <v>-90000</v>
      </c>
      <c r="I1426" s="78">
        <f t="shared" si="89"/>
        <v>14</v>
      </c>
      <c r="J1426"/>
      <c r="K1426" s="80" t="s">
        <v>634</v>
      </c>
      <c r="L1426"/>
      <c r="M1426" s="2">
        <v>500</v>
      </c>
    </row>
    <row r="1427" spans="1:13" s="92" customFormat="1" ht="12.75">
      <c r="A1427" s="1"/>
      <c r="B1427" s="168">
        <v>4000</v>
      </c>
      <c r="C1427" s="1" t="s">
        <v>33</v>
      </c>
      <c r="D1427" s="12" t="s">
        <v>15</v>
      </c>
      <c r="E1427" s="1" t="s">
        <v>724</v>
      </c>
      <c r="F1427" s="98" t="s">
        <v>807</v>
      </c>
      <c r="G1427" s="27" t="s">
        <v>281</v>
      </c>
      <c r="H1427" s="36">
        <f t="shared" si="90"/>
        <v>-94000</v>
      </c>
      <c r="I1427" s="78">
        <f t="shared" si="89"/>
        <v>8</v>
      </c>
      <c r="J1427"/>
      <c r="K1427" s="80" t="s">
        <v>634</v>
      </c>
      <c r="L1427"/>
      <c r="M1427" s="2">
        <v>500</v>
      </c>
    </row>
    <row r="1428" spans="1:13" s="92" customFormat="1" ht="12.75">
      <c r="A1428" s="1"/>
      <c r="B1428" s="168">
        <v>4000</v>
      </c>
      <c r="C1428" s="1" t="s">
        <v>33</v>
      </c>
      <c r="D1428" s="12" t="s">
        <v>15</v>
      </c>
      <c r="E1428" s="1" t="s">
        <v>724</v>
      </c>
      <c r="F1428" s="98" t="s">
        <v>807</v>
      </c>
      <c r="G1428" s="27" t="s">
        <v>297</v>
      </c>
      <c r="H1428" s="36">
        <f t="shared" si="90"/>
        <v>-98000</v>
      </c>
      <c r="I1428" s="78">
        <f t="shared" si="89"/>
        <v>8</v>
      </c>
      <c r="J1428"/>
      <c r="K1428" s="80" t="s">
        <v>634</v>
      </c>
      <c r="L1428"/>
      <c r="M1428" s="2">
        <v>500</v>
      </c>
    </row>
    <row r="1429" spans="1:13" s="92" customFormat="1" ht="12.75">
      <c r="A1429" s="1"/>
      <c r="B1429" s="168">
        <v>4000</v>
      </c>
      <c r="C1429" s="1" t="s">
        <v>33</v>
      </c>
      <c r="D1429" s="12" t="s">
        <v>15</v>
      </c>
      <c r="E1429" s="1" t="s">
        <v>724</v>
      </c>
      <c r="F1429" s="98" t="s">
        <v>807</v>
      </c>
      <c r="G1429" s="27" t="s">
        <v>308</v>
      </c>
      <c r="H1429" s="36">
        <f t="shared" si="90"/>
        <v>-102000</v>
      </c>
      <c r="I1429" s="78">
        <f t="shared" si="89"/>
        <v>8</v>
      </c>
      <c r="J1429"/>
      <c r="K1429" s="80" t="s">
        <v>634</v>
      </c>
      <c r="L1429"/>
      <c r="M1429" s="2">
        <v>500</v>
      </c>
    </row>
    <row r="1430" spans="1:13" s="92" customFormat="1" ht="12.75">
      <c r="A1430" s="1"/>
      <c r="B1430" s="168">
        <v>5000</v>
      </c>
      <c r="C1430" s="1" t="s">
        <v>33</v>
      </c>
      <c r="D1430" s="12" t="s">
        <v>15</v>
      </c>
      <c r="E1430" s="1" t="s">
        <v>724</v>
      </c>
      <c r="F1430" s="98" t="s">
        <v>808</v>
      </c>
      <c r="G1430" s="27" t="s">
        <v>310</v>
      </c>
      <c r="H1430" s="36">
        <f t="shared" si="90"/>
        <v>-107000</v>
      </c>
      <c r="I1430" s="78">
        <f t="shared" si="89"/>
        <v>10</v>
      </c>
      <c r="J1430"/>
      <c r="K1430" s="80" t="s">
        <v>634</v>
      </c>
      <c r="L1430"/>
      <c r="M1430" s="2">
        <v>500</v>
      </c>
    </row>
    <row r="1431" spans="1:13" s="92" customFormat="1" ht="12.75">
      <c r="A1431" s="1"/>
      <c r="B1431" s="168">
        <v>7000</v>
      </c>
      <c r="C1431" s="1" t="s">
        <v>33</v>
      </c>
      <c r="D1431" s="12" t="s">
        <v>15</v>
      </c>
      <c r="E1431" s="1" t="s">
        <v>724</v>
      </c>
      <c r="F1431" s="98" t="s">
        <v>809</v>
      </c>
      <c r="G1431" s="27" t="s">
        <v>386</v>
      </c>
      <c r="H1431" s="36">
        <f t="shared" si="90"/>
        <v>-114000</v>
      </c>
      <c r="I1431" s="78">
        <f t="shared" si="89"/>
        <v>14</v>
      </c>
      <c r="J1431"/>
      <c r="K1431" s="80" t="s">
        <v>634</v>
      </c>
      <c r="L1431"/>
      <c r="M1431" s="2">
        <v>500</v>
      </c>
    </row>
    <row r="1432" spans="1:13" s="15" customFormat="1" ht="12.75">
      <c r="A1432" s="1"/>
      <c r="B1432" s="168">
        <v>5000</v>
      </c>
      <c r="C1432" s="12" t="s">
        <v>33</v>
      </c>
      <c r="D1432" s="12" t="s">
        <v>15</v>
      </c>
      <c r="E1432" s="1" t="s">
        <v>724</v>
      </c>
      <c r="F1432" s="98" t="s">
        <v>810</v>
      </c>
      <c r="G1432" s="27" t="s">
        <v>388</v>
      </c>
      <c r="H1432" s="36">
        <f t="shared" si="90"/>
        <v>-119000</v>
      </c>
      <c r="I1432" s="78">
        <f t="shared" si="89"/>
        <v>10</v>
      </c>
      <c r="J1432"/>
      <c r="K1432" s="80" t="s">
        <v>634</v>
      </c>
      <c r="L1432"/>
      <c r="M1432" s="2">
        <v>500</v>
      </c>
    </row>
    <row r="1433" spans="1:13" s="15" customFormat="1" ht="12.75">
      <c r="A1433" s="1"/>
      <c r="B1433" s="168">
        <v>5000</v>
      </c>
      <c r="C1433" s="1" t="s">
        <v>33</v>
      </c>
      <c r="D1433" s="12" t="s">
        <v>15</v>
      </c>
      <c r="E1433" s="1" t="s">
        <v>724</v>
      </c>
      <c r="F1433" s="98" t="s">
        <v>810</v>
      </c>
      <c r="G1433" s="27" t="s">
        <v>400</v>
      </c>
      <c r="H1433" s="36">
        <f t="shared" si="90"/>
        <v>-124000</v>
      </c>
      <c r="I1433" s="78">
        <f t="shared" si="89"/>
        <v>10</v>
      </c>
      <c r="J1433"/>
      <c r="K1433" s="80" t="s">
        <v>634</v>
      </c>
      <c r="L1433"/>
      <c r="M1433" s="2">
        <v>500</v>
      </c>
    </row>
    <row r="1434" spans="1:13" s="15" customFormat="1" ht="12.75">
      <c r="A1434" s="1"/>
      <c r="B1434" s="168">
        <v>7000</v>
      </c>
      <c r="C1434" s="1" t="s">
        <v>33</v>
      </c>
      <c r="D1434" s="1" t="s">
        <v>15</v>
      </c>
      <c r="E1434" s="1" t="s">
        <v>724</v>
      </c>
      <c r="F1434" s="98" t="s">
        <v>811</v>
      </c>
      <c r="G1434" s="27" t="s">
        <v>412</v>
      </c>
      <c r="H1434" s="36">
        <f t="shared" si="90"/>
        <v>-131000</v>
      </c>
      <c r="I1434" s="78">
        <f t="shared" si="89"/>
        <v>14</v>
      </c>
      <c r="J1434"/>
      <c r="K1434" s="80" t="s">
        <v>634</v>
      </c>
      <c r="L1434"/>
      <c r="M1434" s="2">
        <v>500</v>
      </c>
    </row>
    <row r="1435" spans="1:13" s="15" customFormat="1" ht="12.75">
      <c r="A1435" s="1"/>
      <c r="B1435" s="168">
        <v>5000</v>
      </c>
      <c r="C1435" s="1" t="s">
        <v>33</v>
      </c>
      <c r="D1435" s="1" t="s">
        <v>15</v>
      </c>
      <c r="E1435" s="1" t="s">
        <v>724</v>
      </c>
      <c r="F1435" s="98" t="s">
        <v>812</v>
      </c>
      <c r="G1435" s="27" t="s">
        <v>454</v>
      </c>
      <c r="H1435" s="36">
        <f t="shared" si="90"/>
        <v>-136000</v>
      </c>
      <c r="I1435" s="78">
        <f t="shared" si="89"/>
        <v>10</v>
      </c>
      <c r="J1435"/>
      <c r="K1435" s="80" t="s">
        <v>634</v>
      </c>
      <c r="L1435"/>
      <c r="M1435" s="2">
        <v>500</v>
      </c>
    </row>
    <row r="1436" spans="1:13" s="120" customFormat="1" ht="12.75">
      <c r="A1436" s="103"/>
      <c r="B1436" s="169">
        <f>SUM(B1411:B1435)</f>
        <v>136000</v>
      </c>
      <c r="C1436" s="103" t="s">
        <v>33</v>
      </c>
      <c r="D1436" s="103"/>
      <c r="E1436" s="103"/>
      <c r="F1436" s="117"/>
      <c r="G1436" s="117"/>
      <c r="H1436" s="118">
        <v>0</v>
      </c>
      <c r="I1436" s="119">
        <f t="shared" si="89"/>
        <v>272</v>
      </c>
      <c r="M1436" s="121">
        <v>500</v>
      </c>
    </row>
    <row r="1437" spans="1:13" s="92" customFormat="1" ht="12.75">
      <c r="A1437" s="32"/>
      <c r="B1437" s="167"/>
      <c r="C1437" s="32"/>
      <c r="D1437" s="32"/>
      <c r="E1437" s="32"/>
      <c r="F1437" s="99"/>
      <c r="G1437" s="99"/>
      <c r="H1437" s="36">
        <f aca="true" t="shared" si="91" ref="H1437:H1468">H1436-B1437</f>
        <v>0</v>
      </c>
      <c r="I1437" s="78">
        <f t="shared" si="89"/>
        <v>0</v>
      </c>
      <c r="M1437" s="142">
        <v>500</v>
      </c>
    </row>
    <row r="1438" spans="1:13" s="92" customFormat="1" ht="12.75">
      <c r="A1438" s="32"/>
      <c r="B1438" s="167"/>
      <c r="C1438" s="32"/>
      <c r="D1438" s="32"/>
      <c r="E1438" s="32"/>
      <c r="F1438" s="99"/>
      <c r="G1438" s="99"/>
      <c r="H1438" s="36">
        <f t="shared" si="91"/>
        <v>0</v>
      </c>
      <c r="I1438" s="78">
        <f t="shared" si="89"/>
        <v>0</v>
      </c>
      <c r="M1438" s="142">
        <v>500</v>
      </c>
    </row>
    <row r="1439" spans="1:13" s="15" customFormat="1" ht="12.75">
      <c r="A1439" s="32"/>
      <c r="B1439" s="167">
        <v>2000</v>
      </c>
      <c r="C1439" s="32" t="s">
        <v>34</v>
      </c>
      <c r="D1439" s="32" t="s">
        <v>15</v>
      </c>
      <c r="E1439" s="32" t="s">
        <v>724</v>
      </c>
      <c r="F1439" s="99" t="s">
        <v>730</v>
      </c>
      <c r="G1439" s="99" t="s">
        <v>225</v>
      </c>
      <c r="H1439" s="36">
        <f t="shared" si="91"/>
        <v>-2000</v>
      </c>
      <c r="I1439" s="78">
        <f t="shared" si="89"/>
        <v>4</v>
      </c>
      <c r="J1439" s="92"/>
      <c r="K1439" s="92" t="s">
        <v>726</v>
      </c>
      <c r="L1439" s="92"/>
      <c r="M1439" s="93">
        <v>500</v>
      </c>
    </row>
    <row r="1440" spans="1:13" s="15" customFormat="1" ht="12.75">
      <c r="A1440" s="32"/>
      <c r="B1440" s="167">
        <v>2000</v>
      </c>
      <c r="C1440" s="32" t="s">
        <v>34</v>
      </c>
      <c r="D1440" s="32" t="s">
        <v>15</v>
      </c>
      <c r="E1440" s="92" t="s">
        <v>724</v>
      </c>
      <c r="F1440" s="99" t="s">
        <v>730</v>
      </c>
      <c r="G1440" s="99" t="s">
        <v>238</v>
      </c>
      <c r="H1440" s="36">
        <f t="shared" si="91"/>
        <v>-4000</v>
      </c>
      <c r="I1440" s="78">
        <f t="shared" si="89"/>
        <v>4</v>
      </c>
      <c r="J1440" s="92"/>
      <c r="K1440" s="80" t="s">
        <v>726</v>
      </c>
      <c r="L1440" s="92"/>
      <c r="M1440" s="93">
        <v>500</v>
      </c>
    </row>
    <row r="1441" spans="1:13" s="15" customFormat="1" ht="12.75">
      <c r="A1441" s="32"/>
      <c r="B1441" s="167">
        <v>2000</v>
      </c>
      <c r="C1441" s="32" t="s">
        <v>34</v>
      </c>
      <c r="D1441" s="32" t="s">
        <v>15</v>
      </c>
      <c r="E1441" s="32" t="s">
        <v>724</v>
      </c>
      <c r="F1441" s="99" t="s">
        <v>730</v>
      </c>
      <c r="G1441" s="99" t="s">
        <v>240</v>
      </c>
      <c r="H1441" s="36">
        <f t="shared" si="91"/>
        <v>-6000</v>
      </c>
      <c r="I1441" s="78">
        <f t="shared" si="89"/>
        <v>4</v>
      </c>
      <c r="J1441" s="92"/>
      <c r="K1441" s="80" t="s">
        <v>726</v>
      </c>
      <c r="L1441" s="92"/>
      <c r="M1441" s="93">
        <v>500</v>
      </c>
    </row>
    <row r="1442" spans="1:13" s="15" customFormat="1" ht="12.75">
      <c r="A1442" s="32"/>
      <c r="B1442" s="167">
        <v>2000</v>
      </c>
      <c r="C1442" s="32" t="s">
        <v>34</v>
      </c>
      <c r="D1442" s="32" t="s">
        <v>15</v>
      </c>
      <c r="E1442" s="32" t="s">
        <v>724</v>
      </c>
      <c r="F1442" s="99" t="s">
        <v>730</v>
      </c>
      <c r="G1442" s="99" t="s">
        <v>400</v>
      </c>
      <c r="H1442" s="36">
        <f t="shared" si="91"/>
        <v>-8000</v>
      </c>
      <c r="I1442" s="78">
        <f t="shared" si="89"/>
        <v>4</v>
      </c>
      <c r="J1442" s="92"/>
      <c r="K1442" s="92" t="s">
        <v>726</v>
      </c>
      <c r="L1442" s="92"/>
      <c r="M1442" s="93">
        <v>500</v>
      </c>
    </row>
    <row r="1443" spans="1:13" s="15" customFormat="1" ht="12.75">
      <c r="A1443" s="32"/>
      <c r="B1443" s="167">
        <v>2000</v>
      </c>
      <c r="C1443" s="32" t="s">
        <v>34</v>
      </c>
      <c r="D1443" s="32" t="s">
        <v>15</v>
      </c>
      <c r="E1443" s="32" t="s">
        <v>724</v>
      </c>
      <c r="F1443" s="99" t="s">
        <v>730</v>
      </c>
      <c r="G1443" s="99" t="s">
        <v>412</v>
      </c>
      <c r="H1443" s="36">
        <f t="shared" si="91"/>
        <v>-10000</v>
      </c>
      <c r="I1443" s="78">
        <f t="shared" si="89"/>
        <v>4</v>
      </c>
      <c r="J1443" s="92"/>
      <c r="K1443" s="92" t="s">
        <v>726</v>
      </c>
      <c r="L1443" s="92"/>
      <c r="M1443" s="93">
        <v>500</v>
      </c>
    </row>
    <row r="1444" spans="1:13" s="15" customFormat="1" ht="12.75">
      <c r="A1444" s="32"/>
      <c r="B1444" s="167">
        <v>500</v>
      </c>
      <c r="C1444" s="32" t="s">
        <v>34</v>
      </c>
      <c r="D1444" s="32" t="s">
        <v>15</v>
      </c>
      <c r="E1444" s="32" t="s">
        <v>724</v>
      </c>
      <c r="F1444" s="99" t="s">
        <v>730</v>
      </c>
      <c r="G1444" s="99" t="s">
        <v>412</v>
      </c>
      <c r="H1444" s="36">
        <f t="shared" si="91"/>
        <v>-10500</v>
      </c>
      <c r="I1444" s="78">
        <f t="shared" si="89"/>
        <v>1</v>
      </c>
      <c r="J1444" s="92"/>
      <c r="K1444" s="92" t="s">
        <v>726</v>
      </c>
      <c r="L1444" s="92"/>
      <c r="M1444" s="93">
        <v>500</v>
      </c>
    </row>
    <row r="1445" spans="1:13" s="15" customFormat="1" ht="12.75">
      <c r="A1445" s="32"/>
      <c r="B1445" s="167">
        <v>2000</v>
      </c>
      <c r="C1445" s="32" t="s">
        <v>34</v>
      </c>
      <c r="D1445" s="32" t="s">
        <v>15</v>
      </c>
      <c r="E1445" s="32" t="s">
        <v>724</v>
      </c>
      <c r="F1445" s="99" t="s">
        <v>730</v>
      </c>
      <c r="G1445" s="99" t="s">
        <v>414</v>
      </c>
      <c r="H1445" s="36">
        <f t="shared" si="91"/>
        <v>-12500</v>
      </c>
      <c r="I1445" s="78">
        <f t="shared" si="89"/>
        <v>4</v>
      </c>
      <c r="J1445" s="92"/>
      <c r="K1445" s="92" t="s">
        <v>726</v>
      </c>
      <c r="L1445" s="92"/>
      <c r="M1445" s="93">
        <v>500</v>
      </c>
    </row>
    <row r="1446" spans="1:13" s="15" customFormat="1" ht="12.75">
      <c r="A1446" s="32"/>
      <c r="B1446" s="167">
        <v>500</v>
      </c>
      <c r="C1446" s="32" t="s">
        <v>34</v>
      </c>
      <c r="D1446" s="32" t="s">
        <v>15</v>
      </c>
      <c r="E1446" s="32" t="s">
        <v>724</v>
      </c>
      <c r="F1446" s="99" t="s">
        <v>730</v>
      </c>
      <c r="G1446" s="99" t="s">
        <v>414</v>
      </c>
      <c r="H1446" s="36">
        <f t="shared" si="91"/>
        <v>-13000</v>
      </c>
      <c r="I1446" s="78">
        <f t="shared" si="89"/>
        <v>1</v>
      </c>
      <c r="J1446" s="92"/>
      <c r="K1446" s="92" t="s">
        <v>726</v>
      </c>
      <c r="L1446" s="92"/>
      <c r="M1446" s="93">
        <v>500</v>
      </c>
    </row>
    <row r="1447" spans="1:13" s="92" customFormat="1" ht="12.75">
      <c r="A1447" s="32"/>
      <c r="B1447" s="167">
        <v>2000</v>
      </c>
      <c r="C1447" s="32" t="s">
        <v>34</v>
      </c>
      <c r="D1447" s="32" t="s">
        <v>15</v>
      </c>
      <c r="E1447" s="32" t="s">
        <v>724</v>
      </c>
      <c r="F1447" s="99" t="s">
        <v>730</v>
      </c>
      <c r="G1447" s="99" t="s">
        <v>416</v>
      </c>
      <c r="H1447" s="36">
        <f t="shared" si="91"/>
        <v>-15000</v>
      </c>
      <c r="I1447" s="78">
        <f t="shared" si="89"/>
        <v>4</v>
      </c>
      <c r="K1447" s="92" t="s">
        <v>726</v>
      </c>
      <c r="M1447" s="93">
        <v>500</v>
      </c>
    </row>
    <row r="1448" spans="1:13" s="15" customFormat="1" ht="12.75">
      <c r="A1448" s="32"/>
      <c r="B1448" s="167">
        <v>2000</v>
      </c>
      <c r="C1448" s="32" t="s">
        <v>34</v>
      </c>
      <c r="D1448" s="32" t="s">
        <v>15</v>
      </c>
      <c r="E1448" s="32" t="s">
        <v>724</v>
      </c>
      <c r="F1448" s="99" t="s">
        <v>730</v>
      </c>
      <c r="G1448" s="99" t="s">
        <v>452</v>
      </c>
      <c r="H1448" s="36">
        <f t="shared" si="91"/>
        <v>-17000</v>
      </c>
      <c r="I1448" s="78">
        <f t="shared" si="89"/>
        <v>4</v>
      </c>
      <c r="J1448" s="92"/>
      <c r="K1448" s="92" t="s">
        <v>726</v>
      </c>
      <c r="L1448" s="92"/>
      <c r="M1448" s="93">
        <v>500</v>
      </c>
    </row>
    <row r="1449" spans="1:13" s="15" customFormat="1" ht="12.75">
      <c r="A1449" s="32"/>
      <c r="B1449" s="167">
        <v>500</v>
      </c>
      <c r="C1449" s="32" t="s">
        <v>34</v>
      </c>
      <c r="D1449" s="32" t="s">
        <v>15</v>
      </c>
      <c r="E1449" s="32" t="s">
        <v>724</v>
      </c>
      <c r="F1449" s="99" t="s">
        <v>730</v>
      </c>
      <c r="G1449" s="99" t="s">
        <v>452</v>
      </c>
      <c r="H1449" s="36">
        <f t="shared" si="91"/>
        <v>-17500</v>
      </c>
      <c r="I1449" s="78">
        <f t="shared" si="89"/>
        <v>1</v>
      </c>
      <c r="J1449" s="92"/>
      <c r="K1449" s="92" t="s">
        <v>726</v>
      </c>
      <c r="L1449" s="92"/>
      <c r="M1449" s="93">
        <v>500</v>
      </c>
    </row>
    <row r="1450" spans="1:13" s="15" customFormat="1" ht="12.75">
      <c r="A1450" s="32"/>
      <c r="B1450" s="167">
        <v>2000</v>
      </c>
      <c r="C1450" s="32" t="s">
        <v>34</v>
      </c>
      <c r="D1450" s="32" t="s">
        <v>15</v>
      </c>
      <c r="E1450" s="32" t="s">
        <v>724</v>
      </c>
      <c r="F1450" s="99" t="s">
        <v>730</v>
      </c>
      <c r="G1450" s="99" t="s">
        <v>454</v>
      </c>
      <c r="H1450" s="36">
        <f t="shared" si="91"/>
        <v>-19500</v>
      </c>
      <c r="I1450" s="78">
        <f t="shared" si="89"/>
        <v>4</v>
      </c>
      <c r="J1450" s="92"/>
      <c r="K1450" s="92" t="s">
        <v>726</v>
      </c>
      <c r="L1450" s="92"/>
      <c r="M1450" s="93">
        <v>500</v>
      </c>
    </row>
    <row r="1451" spans="1:13" s="15" customFormat="1" ht="12.75">
      <c r="A1451" s="32"/>
      <c r="B1451" s="167">
        <v>500</v>
      </c>
      <c r="C1451" s="32" t="s">
        <v>34</v>
      </c>
      <c r="D1451" s="32" t="s">
        <v>15</v>
      </c>
      <c r="E1451" s="32" t="s">
        <v>724</v>
      </c>
      <c r="F1451" s="99" t="s">
        <v>730</v>
      </c>
      <c r="G1451" s="99" t="s">
        <v>454</v>
      </c>
      <c r="H1451" s="36">
        <f t="shared" si="91"/>
        <v>-20000</v>
      </c>
      <c r="I1451" s="78">
        <f t="shared" si="89"/>
        <v>1</v>
      </c>
      <c r="J1451" s="92"/>
      <c r="K1451" s="92" t="s">
        <v>726</v>
      </c>
      <c r="L1451" s="92"/>
      <c r="M1451" s="93">
        <v>500</v>
      </c>
    </row>
    <row r="1452" spans="1:13" s="15" customFormat="1" ht="12.75">
      <c r="A1452" s="32"/>
      <c r="B1452" s="167">
        <v>2000</v>
      </c>
      <c r="C1452" s="32" t="s">
        <v>34</v>
      </c>
      <c r="D1452" s="32" t="s">
        <v>15</v>
      </c>
      <c r="E1452" s="32" t="s">
        <v>724</v>
      </c>
      <c r="F1452" s="99" t="s">
        <v>730</v>
      </c>
      <c r="G1452" s="99" t="s">
        <v>456</v>
      </c>
      <c r="H1452" s="36">
        <f t="shared" si="91"/>
        <v>-22000</v>
      </c>
      <c r="I1452" s="78">
        <f t="shared" si="89"/>
        <v>4</v>
      </c>
      <c r="J1452" s="92"/>
      <c r="K1452" s="92" t="s">
        <v>726</v>
      </c>
      <c r="L1452" s="92"/>
      <c r="M1452" s="93">
        <v>500</v>
      </c>
    </row>
    <row r="1453" spans="1:14" s="15" customFormat="1" ht="12.75">
      <c r="A1453" s="32"/>
      <c r="B1453" s="167">
        <v>500</v>
      </c>
      <c r="C1453" s="32" t="s">
        <v>34</v>
      </c>
      <c r="D1453" s="32" t="s">
        <v>15</v>
      </c>
      <c r="E1453" s="32" t="s">
        <v>724</v>
      </c>
      <c r="F1453" s="99" t="s">
        <v>730</v>
      </c>
      <c r="G1453" s="99" t="s">
        <v>456</v>
      </c>
      <c r="H1453" s="36">
        <f t="shared" si="91"/>
        <v>-22500</v>
      </c>
      <c r="I1453" s="78">
        <f t="shared" si="89"/>
        <v>1</v>
      </c>
      <c r="J1453" s="92"/>
      <c r="K1453" s="92" t="s">
        <v>726</v>
      </c>
      <c r="L1453" s="92"/>
      <c r="M1453" s="93">
        <v>500</v>
      </c>
      <c r="N1453" s="460"/>
    </row>
    <row r="1454" spans="1:13" s="15" customFormat="1" ht="12.75">
      <c r="A1454" s="1"/>
      <c r="B1454" s="167">
        <v>2000</v>
      </c>
      <c r="C1454" s="12" t="s">
        <v>34</v>
      </c>
      <c r="D1454" s="12" t="s">
        <v>15</v>
      </c>
      <c r="E1454" s="12" t="s">
        <v>724</v>
      </c>
      <c r="F1454" s="30" t="s">
        <v>751</v>
      </c>
      <c r="G1454" s="27" t="s">
        <v>231</v>
      </c>
      <c r="H1454" s="36">
        <f t="shared" si="91"/>
        <v>-24500</v>
      </c>
      <c r="I1454" s="78">
        <f t="shared" si="89"/>
        <v>4</v>
      </c>
      <c r="J1454" s="5"/>
      <c r="K1454" s="80" t="s">
        <v>748</v>
      </c>
      <c r="L1454"/>
      <c r="M1454" s="35">
        <v>500</v>
      </c>
    </row>
    <row r="1455" spans="1:13" s="15" customFormat="1" ht="12.75">
      <c r="A1455" s="12"/>
      <c r="B1455" s="168">
        <v>2000</v>
      </c>
      <c r="C1455" s="1" t="s">
        <v>34</v>
      </c>
      <c r="D1455" s="1" t="s">
        <v>15</v>
      </c>
      <c r="E1455" s="1" t="s">
        <v>724</v>
      </c>
      <c r="F1455" s="30" t="s">
        <v>751</v>
      </c>
      <c r="G1455" s="27" t="s">
        <v>225</v>
      </c>
      <c r="H1455" s="36">
        <f t="shared" si="91"/>
        <v>-26500</v>
      </c>
      <c r="I1455" s="78">
        <f t="shared" si="89"/>
        <v>4</v>
      </c>
      <c r="J1455" s="29"/>
      <c r="K1455" s="92" t="s">
        <v>748</v>
      </c>
      <c r="M1455" s="35">
        <v>500</v>
      </c>
    </row>
    <row r="1456" spans="1:13" s="15" customFormat="1" ht="12.75">
      <c r="A1456" s="12"/>
      <c r="B1456" s="168">
        <v>2000</v>
      </c>
      <c r="C1456" s="1" t="s">
        <v>34</v>
      </c>
      <c r="D1456" s="1" t="s">
        <v>15</v>
      </c>
      <c r="E1456" s="1" t="s">
        <v>724</v>
      </c>
      <c r="F1456" s="27" t="s">
        <v>751</v>
      </c>
      <c r="G1456" s="27" t="s">
        <v>240</v>
      </c>
      <c r="H1456" s="36">
        <f t="shared" si="91"/>
        <v>-28500</v>
      </c>
      <c r="I1456" s="78">
        <f t="shared" si="89"/>
        <v>4</v>
      </c>
      <c r="J1456" s="29"/>
      <c r="K1456" s="92" t="s">
        <v>748</v>
      </c>
      <c r="M1456" s="35">
        <v>500</v>
      </c>
    </row>
    <row r="1457" spans="1:13" s="15" customFormat="1" ht="12.75">
      <c r="A1457" s="12"/>
      <c r="B1457" s="168">
        <v>2000</v>
      </c>
      <c r="C1457" s="75" t="s">
        <v>34</v>
      </c>
      <c r="D1457" s="75" t="s">
        <v>15</v>
      </c>
      <c r="E1457" s="75" t="s">
        <v>724</v>
      </c>
      <c r="F1457" s="98" t="s">
        <v>751</v>
      </c>
      <c r="G1457" s="98" t="s">
        <v>228</v>
      </c>
      <c r="H1457" s="36">
        <f t="shared" si="91"/>
        <v>-30500</v>
      </c>
      <c r="I1457" s="78">
        <f t="shared" si="89"/>
        <v>4</v>
      </c>
      <c r="J1457" s="29"/>
      <c r="K1457" s="92" t="s">
        <v>748</v>
      </c>
      <c r="M1457" s="35">
        <v>500</v>
      </c>
    </row>
    <row r="1458" spans="1:14" s="15" customFormat="1" ht="12.75">
      <c r="A1458" s="12"/>
      <c r="B1458" s="168">
        <v>2000</v>
      </c>
      <c r="C1458" s="75" t="s">
        <v>34</v>
      </c>
      <c r="D1458" s="75" t="s">
        <v>15</v>
      </c>
      <c r="E1458" s="75" t="s">
        <v>724</v>
      </c>
      <c r="F1458" s="98" t="s">
        <v>751</v>
      </c>
      <c r="G1458" s="98" t="s">
        <v>250</v>
      </c>
      <c r="H1458" s="36">
        <f t="shared" si="91"/>
        <v>-32500</v>
      </c>
      <c r="I1458" s="78">
        <f t="shared" si="89"/>
        <v>4</v>
      </c>
      <c r="J1458" s="29"/>
      <c r="K1458" s="92" t="s">
        <v>748</v>
      </c>
      <c r="M1458" s="35">
        <v>500</v>
      </c>
      <c r="N1458" s="460"/>
    </row>
    <row r="1459" spans="1:13" s="92" customFormat="1" ht="12.75">
      <c r="A1459" s="12"/>
      <c r="B1459" s="168">
        <v>2000</v>
      </c>
      <c r="C1459" s="75" t="s">
        <v>34</v>
      </c>
      <c r="D1459" s="75" t="s">
        <v>15</v>
      </c>
      <c r="E1459" s="75" t="s">
        <v>724</v>
      </c>
      <c r="F1459" s="98" t="s">
        <v>751</v>
      </c>
      <c r="G1459" s="98" t="s">
        <v>388</v>
      </c>
      <c r="H1459" s="36">
        <f t="shared" si="91"/>
        <v>-34500</v>
      </c>
      <c r="I1459" s="78">
        <f t="shared" si="89"/>
        <v>4</v>
      </c>
      <c r="J1459" s="29"/>
      <c r="K1459" s="92" t="s">
        <v>748</v>
      </c>
      <c r="L1459" s="15"/>
      <c r="M1459" s="35">
        <v>500</v>
      </c>
    </row>
    <row r="1460" spans="1:13" s="92" customFormat="1" ht="12.75">
      <c r="A1460" s="12"/>
      <c r="B1460" s="168">
        <v>2000</v>
      </c>
      <c r="C1460" s="75" t="s">
        <v>34</v>
      </c>
      <c r="D1460" s="75" t="s">
        <v>15</v>
      </c>
      <c r="E1460" s="75" t="s">
        <v>724</v>
      </c>
      <c r="F1460" s="98" t="s">
        <v>751</v>
      </c>
      <c r="G1460" s="98" t="s">
        <v>400</v>
      </c>
      <c r="H1460" s="36">
        <f t="shared" si="91"/>
        <v>-36500</v>
      </c>
      <c r="I1460" s="78">
        <f aca="true" t="shared" si="92" ref="I1460:I1523">+B1460/M1460</f>
        <v>4</v>
      </c>
      <c r="J1460" s="29"/>
      <c r="K1460" s="92" t="s">
        <v>748</v>
      </c>
      <c r="L1460" s="15"/>
      <c r="M1460" s="35">
        <v>500</v>
      </c>
    </row>
    <row r="1461" spans="1:13" s="15" customFormat="1" ht="12.75">
      <c r="A1461" s="12"/>
      <c r="B1461" s="168">
        <v>2000</v>
      </c>
      <c r="C1461" s="75" t="s">
        <v>34</v>
      </c>
      <c r="D1461" s="75" t="s">
        <v>15</v>
      </c>
      <c r="E1461" s="75" t="s">
        <v>724</v>
      </c>
      <c r="F1461" s="98" t="s">
        <v>751</v>
      </c>
      <c r="G1461" s="98" t="s">
        <v>412</v>
      </c>
      <c r="H1461" s="36">
        <f t="shared" si="91"/>
        <v>-38500</v>
      </c>
      <c r="I1461" s="78">
        <f t="shared" si="92"/>
        <v>4</v>
      </c>
      <c r="J1461" s="29"/>
      <c r="K1461" s="92" t="s">
        <v>748</v>
      </c>
      <c r="M1461" s="35">
        <v>500</v>
      </c>
    </row>
    <row r="1462" spans="1:256" s="15" customFormat="1" ht="12.75">
      <c r="A1462" s="12"/>
      <c r="B1462" s="168">
        <v>2000</v>
      </c>
      <c r="C1462" s="75" t="s">
        <v>34</v>
      </c>
      <c r="D1462" s="75" t="s">
        <v>15</v>
      </c>
      <c r="E1462" s="75" t="s">
        <v>724</v>
      </c>
      <c r="F1462" s="98" t="s">
        <v>751</v>
      </c>
      <c r="G1462" s="98" t="s">
        <v>450</v>
      </c>
      <c r="H1462" s="36">
        <f t="shared" si="91"/>
        <v>-40500</v>
      </c>
      <c r="I1462" s="78">
        <f t="shared" si="92"/>
        <v>4</v>
      </c>
      <c r="J1462" s="29"/>
      <c r="K1462" s="92" t="s">
        <v>748</v>
      </c>
      <c r="M1462" s="35">
        <v>500</v>
      </c>
      <c r="IV1462" s="15">
        <f>SUM(M1462:IU1462)</f>
        <v>500</v>
      </c>
    </row>
    <row r="1463" spans="1:13" s="15" customFormat="1" ht="12.75">
      <c r="A1463" s="12"/>
      <c r="B1463" s="461">
        <v>2000</v>
      </c>
      <c r="C1463" s="75" t="s">
        <v>34</v>
      </c>
      <c r="D1463" s="75" t="s">
        <v>15</v>
      </c>
      <c r="E1463" s="75" t="s">
        <v>724</v>
      </c>
      <c r="F1463" s="98" t="s">
        <v>751</v>
      </c>
      <c r="G1463" s="98" t="s">
        <v>452</v>
      </c>
      <c r="H1463" s="36">
        <f t="shared" si="91"/>
        <v>-42500</v>
      </c>
      <c r="I1463" s="78">
        <f t="shared" si="92"/>
        <v>4</v>
      </c>
      <c r="J1463" s="29"/>
      <c r="K1463" s="92" t="s">
        <v>748</v>
      </c>
      <c r="M1463" s="35">
        <v>500</v>
      </c>
    </row>
    <row r="1464" spans="1:13" s="15" customFormat="1" ht="12.75">
      <c r="A1464" s="12"/>
      <c r="B1464" s="168">
        <v>2000</v>
      </c>
      <c r="C1464" s="75" t="s">
        <v>34</v>
      </c>
      <c r="D1464" s="75" t="s">
        <v>15</v>
      </c>
      <c r="E1464" s="75" t="s">
        <v>724</v>
      </c>
      <c r="F1464" s="98" t="s">
        <v>751</v>
      </c>
      <c r="G1464" s="98" t="s">
        <v>761</v>
      </c>
      <c r="H1464" s="36">
        <f t="shared" si="91"/>
        <v>-44500</v>
      </c>
      <c r="I1464" s="78">
        <f t="shared" si="92"/>
        <v>4</v>
      </c>
      <c r="J1464" s="29"/>
      <c r="K1464" s="92" t="s">
        <v>748</v>
      </c>
      <c r="M1464" s="35">
        <v>500</v>
      </c>
    </row>
    <row r="1465" spans="1:13" s="15" customFormat="1" ht="12.75">
      <c r="A1465" s="12"/>
      <c r="B1465" s="168">
        <v>2000</v>
      </c>
      <c r="C1465" s="75" t="s">
        <v>34</v>
      </c>
      <c r="D1465" s="75" t="s">
        <v>15</v>
      </c>
      <c r="E1465" s="75" t="s">
        <v>724</v>
      </c>
      <c r="F1465" s="98" t="s">
        <v>751</v>
      </c>
      <c r="G1465" s="98" t="s">
        <v>764</v>
      </c>
      <c r="H1465" s="36">
        <f t="shared" si="91"/>
        <v>-46500</v>
      </c>
      <c r="I1465" s="78">
        <f t="shared" si="92"/>
        <v>4</v>
      </c>
      <c r="J1465" s="29"/>
      <c r="K1465" s="92" t="s">
        <v>748</v>
      </c>
      <c r="M1465" s="35">
        <v>500</v>
      </c>
    </row>
    <row r="1466" spans="2:13" ht="12.75">
      <c r="B1466" s="168">
        <v>2000</v>
      </c>
      <c r="C1466" s="75" t="s">
        <v>34</v>
      </c>
      <c r="D1466" s="32" t="s">
        <v>15</v>
      </c>
      <c r="E1466" s="75" t="s">
        <v>724</v>
      </c>
      <c r="F1466" s="98" t="s">
        <v>791</v>
      </c>
      <c r="G1466" s="98" t="s">
        <v>400</v>
      </c>
      <c r="H1466" s="36">
        <f t="shared" si="91"/>
        <v>-48500</v>
      </c>
      <c r="I1466" s="78">
        <f t="shared" si="92"/>
        <v>4</v>
      </c>
      <c r="K1466" s="80" t="s">
        <v>768</v>
      </c>
      <c r="M1466" s="2">
        <v>500</v>
      </c>
    </row>
    <row r="1467" spans="2:13" ht="12.75">
      <c r="B1467" s="168">
        <v>500</v>
      </c>
      <c r="C1467" s="75" t="s">
        <v>34</v>
      </c>
      <c r="D1467" s="32" t="s">
        <v>15</v>
      </c>
      <c r="E1467" s="75" t="s">
        <v>724</v>
      </c>
      <c r="F1467" s="98" t="s">
        <v>791</v>
      </c>
      <c r="G1467" s="98" t="s">
        <v>400</v>
      </c>
      <c r="H1467" s="36">
        <f t="shared" si="91"/>
        <v>-49000</v>
      </c>
      <c r="I1467" s="78">
        <f t="shared" si="92"/>
        <v>1</v>
      </c>
      <c r="K1467" s="80" t="s">
        <v>768</v>
      </c>
      <c r="M1467" s="35">
        <v>500</v>
      </c>
    </row>
    <row r="1468" spans="2:13" ht="12.75">
      <c r="B1468" s="168">
        <v>2000</v>
      </c>
      <c r="C1468" s="75" t="s">
        <v>34</v>
      </c>
      <c r="D1468" s="32" t="s">
        <v>15</v>
      </c>
      <c r="E1468" s="75" t="s">
        <v>724</v>
      </c>
      <c r="F1468" s="98" t="s">
        <v>791</v>
      </c>
      <c r="G1468" s="98" t="s">
        <v>412</v>
      </c>
      <c r="H1468" s="36">
        <f t="shared" si="91"/>
        <v>-51000</v>
      </c>
      <c r="I1468" s="78">
        <f t="shared" si="92"/>
        <v>4</v>
      </c>
      <c r="K1468" s="80" t="s">
        <v>768</v>
      </c>
      <c r="M1468" s="2">
        <v>500</v>
      </c>
    </row>
    <row r="1469" spans="2:13" ht="12.75">
      <c r="B1469" s="168">
        <v>500</v>
      </c>
      <c r="C1469" s="75" t="s">
        <v>34</v>
      </c>
      <c r="D1469" s="32" t="s">
        <v>15</v>
      </c>
      <c r="E1469" s="75" t="s">
        <v>724</v>
      </c>
      <c r="F1469" s="98" t="s">
        <v>791</v>
      </c>
      <c r="G1469" s="98" t="s">
        <v>412</v>
      </c>
      <c r="H1469" s="36">
        <f aca="true" t="shared" si="93" ref="H1469:H1493">H1468-B1469</f>
        <v>-51500</v>
      </c>
      <c r="I1469" s="78">
        <f t="shared" si="92"/>
        <v>1</v>
      </c>
      <c r="K1469" s="80" t="s">
        <v>768</v>
      </c>
      <c r="M1469" s="2">
        <v>500</v>
      </c>
    </row>
    <row r="1470" spans="1:13" s="92" customFormat="1" ht="12.75">
      <c r="A1470" s="1"/>
      <c r="B1470" s="168">
        <v>2000</v>
      </c>
      <c r="C1470" s="417" t="s">
        <v>34</v>
      </c>
      <c r="D1470" s="12" t="s">
        <v>15</v>
      </c>
      <c r="E1470" s="1" t="s">
        <v>724</v>
      </c>
      <c r="F1470" s="98" t="s">
        <v>780</v>
      </c>
      <c r="G1470" s="27" t="s">
        <v>250</v>
      </c>
      <c r="H1470" s="36">
        <f t="shared" si="93"/>
        <v>-53500</v>
      </c>
      <c r="I1470" s="78">
        <f t="shared" si="92"/>
        <v>4</v>
      </c>
      <c r="J1470"/>
      <c r="K1470" s="80" t="s">
        <v>634</v>
      </c>
      <c r="L1470"/>
      <c r="M1470" s="2">
        <v>500</v>
      </c>
    </row>
    <row r="1471" spans="1:13" s="92" customFormat="1" ht="12.75">
      <c r="A1471" s="1"/>
      <c r="B1471" s="168">
        <v>500</v>
      </c>
      <c r="C1471" s="1" t="s">
        <v>34</v>
      </c>
      <c r="D1471" s="12" t="s">
        <v>15</v>
      </c>
      <c r="E1471" s="1" t="s">
        <v>724</v>
      </c>
      <c r="F1471" s="27" t="s">
        <v>780</v>
      </c>
      <c r="G1471" s="27" t="s">
        <v>250</v>
      </c>
      <c r="H1471" s="36">
        <f t="shared" si="93"/>
        <v>-54000</v>
      </c>
      <c r="I1471" s="78">
        <f t="shared" si="92"/>
        <v>1</v>
      </c>
      <c r="J1471"/>
      <c r="K1471" s="80" t="s">
        <v>634</v>
      </c>
      <c r="L1471"/>
      <c r="M1471" s="2">
        <v>500</v>
      </c>
    </row>
    <row r="1472" spans="1:13" s="15" customFormat="1" ht="12.75">
      <c r="A1472" s="1"/>
      <c r="B1472" s="168">
        <v>2000</v>
      </c>
      <c r="C1472" s="1" t="s">
        <v>34</v>
      </c>
      <c r="D1472" s="12" t="s">
        <v>15</v>
      </c>
      <c r="E1472" s="1" t="s">
        <v>724</v>
      </c>
      <c r="F1472" s="27" t="s">
        <v>780</v>
      </c>
      <c r="G1472" s="27" t="s">
        <v>281</v>
      </c>
      <c r="H1472" s="36">
        <f t="shared" si="93"/>
        <v>-56000</v>
      </c>
      <c r="I1472" s="78">
        <f t="shared" si="92"/>
        <v>4</v>
      </c>
      <c r="J1472"/>
      <c r="K1472" s="80" t="s">
        <v>634</v>
      </c>
      <c r="L1472"/>
      <c r="M1472" s="2">
        <v>500</v>
      </c>
    </row>
    <row r="1473" spans="1:13" s="15" customFormat="1" ht="12.75">
      <c r="A1473" s="1"/>
      <c r="B1473" s="168">
        <v>500</v>
      </c>
      <c r="C1473" s="1" t="s">
        <v>34</v>
      </c>
      <c r="D1473" s="12" t="s">
        <v>15</v>
      </c>
      <c r="E1473" s="1" t="s">
        <v>724</v>
      </c>
      <c r="F1473" s="98" t="s">
        <v>780</v>
      </c>
      <c r="G1473" s="27" t="s">
        <v>281</v>
      </c>
      <c r="H1473" s="36">
        <f t="shared" si="93"/>
        <v>-56500</v>
      </c>
      <c r="I1473" s="78">
        <f t="shared" si="92"/>
        <v>1</v>
      </c>
      <c r="J1473"/>
      <c r="K1473" s="80" t="s">
        <v>634</v>
      </c>
      <c r="L1473"/>
      <c r="M1473" s="2">
        <v>500</v>
      </c>
    </row>
    <row r="1474" spans="1:13" s="92" customFormat="1" ht="12.75">
      <c r="A1474" s="1"/>
      <c r="B1474" s="168">
        <v>2000</v>
      </c>
      <c r="C1474" s="1" t="s">
        <v>34</v>
      </c>
      <c r="D1474" s="12" t="s">
        <v>15</v>
      </c>
      <c r="E1474" s="1" t="s">
        <v>724</v>
      </c>
      <c r="F1474" s="27" t="s">
        <v>780</v>
      </c>
      <c r="G1474" s="27" t="s">
        <v>297</v>
      </c>
      <c r="H1474" s="36">
        <f t="shared" si="93"/>
        <v>-58500</v>
      </c>
      <c r="I1474" s="78">
        <f t="shared" si="92"/>
        <v>4</v>
      </c>
      <c r="J1474"/>
      <c r="K1474" s="80" t="s">
        <v>634</v>
      </c>
      <c r="L1474"/>
      <c r="M1474" s="2">
        <v>500</v>
      </c>
    </row>
    <row r="1475" spans="1:13" s="92" customFormat="1" ht="12.75">
      <c r="A1475" s="1"/>
      <c r="B1475" s="168">
        <v>500</v>
      </c>
      <c r="C1475" s="1" t="s">
        <v>34</v>
      </c>
      <c r="D1475" s="12" t="s">
        <v>15</v>
      </c>
      <c r="E1475" s="1" t="s">
        <v>724</v>
      </c>
      <c r="F1475" s="27" t="s">
        <v>780</v>
      </c>
      <c r="G1475" s="27" t="s">
        <v>297</v>
      </c>
      <c r="H1475" s="36">
        <f t="shared" si="93"/>
        <v>-59000</v>
      </c>
      <c r="I1475" s="78">
        <f t="shared" si="92"/>
        <v>1</v>
      </c>
      <c r="J1475"/>
      <c r="K1475" s="80" t="s">
        <v>634</v>
      </c>
      <c r="L1475"/>
      <c r="M1475" s="2">
        <v>500</v>
      </c>
    </row>
    <row r="1476" spans="1:13" s="92" customFormat="1" ht="12.75">
      <c r="A1476" s="1"/>
      <c r="B1476" s="168">
        <v>2000</v>
      </c>
      <c r="C1476" s="1" t="s">
        <v>34</v>
      </c>
      <c r="D1476" s="12" t="s">
        <v>15</v>
      </c>
      <c r="E1476" s="1" t="s">
        <v>724</v>
      </c>
      <c r="F1476" s="27" t="s">
        <v>780</v>
      </c>
      <c r="G1476" s="27" t="s">
        <v>308</v>
      </c>
      <c r="H1476" s="36">
        <f t="shared" si="93"/>
        <v>-61000</v>
      </c>
      <c r="I1476" s="78">
        <f t="shared" si="92"/>
        <v>4</v>
      </c>
      <c r="J1476"/>
      <c r="K1476" s="80" t="s">
        <v>634</v>
      </c>
      <c r="L1476"/>
      <c r="M1476" s="2">
        <v>500</v>
      </c>
    </row>
    <row r="1477" spans="1:13" s="92" customFormat="1" ht="12.75">
      <c r="A1477" s="1"/>
      <c r="B1477" s="168">
        <v>500</v>
      </c>
      <c r="C1477" s="1" t="s">
        <v>34</v>
      </c>
      <c r="D1477" s="12" t="s">
        <v>15</v>
      </c>
      <c r="E1477" s="1" t="s">
        <v>724</v>
      </c>
      <c r="F1477" s="98" t="s">
        <v>780</v>
      </c>
      <c r="G1477" s="27" t="s">
        <v>308</v>
      </c>
      <c r="H1477" s="36">
        <f t="shared" si="93"/>
        <v>-61500</v>
      </c>
      <c r="I1477" s="78">
        <f t="shared" si="92"/>
        <v>1</v>
      </c>
      <c r="J1477"/>
      <c r="K1477" s="80" t="s">
        <v>634</v>
      </c>
      <c r="L1477"/>
      <c r="M1477" s="2">
        <v>500</v>
      </c>
    </row>
    <row r="1478" spans="1:13" s="15" customFormat="1" ht="12.75">
      <c r="A1478" s="1"/>
      <c r="B1478" s="168">
        <v>2000</v>
      </c>
      <c r="C1478" s="1" t="s">
        <v>34</v>
      </c>
      <c r="D1478" s="12" t="s">
        <v>15</v>
      </c>
      <c r="E1478" s="1" t="s">
        <v>724</v>
      </c>
      <c r="F1478" s="98" t="s">
        <v>780</v>
      </c>
      <c r="G1478" s="27" t="s">
        <v>310</v>
      </c>
      <c r="H1478" s="36">
        <f t="shared" si="93"/>
        <v>-63500</v>
      </c>
      <c r="I1478" s="78">
        <f t="shared" si="92"/>
        <v>4</v>
      </c>
      <c r="J1478"/>
      <c r="K1478" s="80" t="s">
        <v>634</v>
      </c>
      <c r="L1478"/>
      <c r="M1478" s="2">
        <v>500</v>
      </c>
    </row>
    <row r="1479" spans="1:13" s="92" customFormat="1" ht="12.75">
      <c r="A1479" s="1"/>
      <c r="B1479" s="168">
        <v>500</v>
      </c>
      <c r="C1479" s="1" t="s">
        <v>34</v>
      </c>
      <c r="D1479" s="12" t="s">
        <v>15</v>
      </c>
      <c r="E1479" s="1" t="s">
        <v>724</v>
      </c>
      <c r="F1479" s="27" t="s">
        <v>780</v>
      </c>
      <c r="G1479" s="27" t="s">
        <v>310</v>
      </c>
      <c r="H1479" s="36">
        <f t="shared" si="93"/>
        <v>-64000</v>
      </c>
      <c r="I1479" s="78">
        <f t="shared" si="92"/>
        <v>1</v>
      </c>
      <c r="J1479"/>
      <c r="K1479" s="80" t="s">
        <v>634</v>
      </c>
      <c r="L1479"/>
      <c r="M1479" s="2">
        <v>500</v>
      </c>
    </row>
    <row r="1480" spans="1:13" s="15" customFormat="1" ht="12.75">
      <c r="A1480" s="1"/>
      <c r="B1480" s="168">
        <v>2000</v>
      </c>
      <c r="C1480" s="1" t="s">
        <v>34</v>
      </c>
      <c r="D1480" s="12" t="s">
        <v>15</v>
      </c>
      <c r="E1480" s="1" t="s">
        <v>724</v>
      </c>
      <c r="F1480" s="98" t="s">
        <v>780</v>
      </c>
      <c r="G1480" s="27" t="s">
        <v>318</v>
      </c>
      <c r="H1480" s="36">
        <f t="shared" si="93"/>
        <v>-66000</v>
      </c>
      <c r="I1480" s="78">
        <f t="shared" si="92"/>
        <v>4</v>
      </c>
      <c r="J1480"/>
      <c r="K1480" s="80" t="s">
        <v>634</v>
      </c>
      <c r="L1480"/>
      <c r="M1480" s="2">
        <v>500</v>
      </c>
    </row>
    <row r="1481" spans="1:13" s="92" customFormat="1" ht="12.75">
      <c r="A1481" s="1"/>
      <c r="B1481" s="168">
        <v>500</v>
      </c>
      <c r="C1481" s="1" t="s">
        <v>34</v>
      </c>
      <c r="D1481" s="12" t="s">
        <v>15</v>
      </c>
      <c r="E1481" s="1" t="s">
        <v>724</v>
      </c>
      <c r="F1481" s="27" t="s">
        <v>780</v>
      </c>
      <c r="G1481" s="27" t="s">
        <v>318</v>
      </c>
      <c r="H1481" s="36">
        <f t="shared" si="93"/>
        <v>-66500</v>
      </c>
      <c r="I1481" s="78">
        <f t="shared" si="92"/>
        <v>1</v>
      </c>
      <c r="J1481"/>
      <c r="K1481" s="80" t="s">
        <v>634</v>
      </c>
      <c r="L1481"/>
      <c r="M1481" s="2">
        <v>500</v>
      </c>
    </row>
    <row r="1482" spans="1:13" s="15" customFormat="1" ht="12.75">
      <c r="A1482" s="1"/>
      <c r="B1482" s="168">
        <v>2000</v>
      </c>
      <c r="C1482" s="1" t="s">
        <v>34</v>
      </c>
      <c r="D1482" s="12" t="s">
        <v>15</v>
      </c>
      <c r="E1482" s="1" t="s">
        <v>724</v>
      </c>
      <c r="F1482" s="98" t="s">
        <v>780</v>
      </c>
      <c r="G1482" s="27" t="s">
        <v>386</v>
      </c>
      <c r="H1482" s="36">
        <f t="shared" si="93"/>
        <v>-68500</v>
      </c>
      <c r="I1482" s="78">
        <f t="shared" si="92"/>
        <v>4</v>
      </c>
      <c r="J1482"/>
      <c r="K1482" s="80" t="s">
        <v>634</v>
      </c>
      <c r="L1482"/>
      <c r="M1482" s="2">
        <v>500</v>
      </c>
    </row>
    <row r="1483" spans="1:13" s="15" customFormat="1" ht="12.75">
      <c r="A1483" s="1"/>
      <c r="B1483" s="168">
        <v>500</v>
      </c>
      <c r="C1483" s="1" t="s">
        <v>34</v>
      </c>
      <c r="D1483" s="12" t="s">
        <v>15</v>
      </c>
      <c r="E1483" s="1" t="s">
        <v>724</v>
      </c>
      <c r="F1483" s="98" t="s">
        <v>780</v>
      </c>
      <c r="G1483" s="27" t="s">
        <v>386</v>
      </c>
      <c r="H1483" s="36">
        <f t="shared" si="93"/>
        <v>-69000</v>
      </c>
      <c r="I1483" s="78">
        <f t="shared" si="92"/>
        <v>1</v>
      </c>
      <c r="J1483"/>
      <c r="K1483" s="80" t="s">
        <v>634</v>
      </c>
      <c r="L1483"/>
      <c r="M1483" s="2">
        <v>500</v>
      </c>
    </row>
    <row r="1484" spans="1:13" s="92" customFormat="1" ht="12.75">
      <c r="A1484" s="1"/>
      <c r="B1484" s="168">
        <v>2000</v>
      </c>
      <c r="C1484" s="1" t="s">
        <v>34</v>
      </c>
      <c r="D1484" s="12" t="s">
        <v>15</v>
      </c>
      <c r="E1484" s="1" t="s">
        <v>724</v>
      </c>
      <c r="F1484" s="27" t="s">
        <v>780</v>
      </c>
      <c r="G1484" s="27" t="s">
        <v>388</v>
      </c>
      <c r="H1484" s="36">
        <f t="shared" si="93"/>
        <v>-71000</v>
      </c>
      <c r="I1484" s="78">
        <f t="shared" si="92"/>
        <v>4</v>
      </c>
      <c r="J1484"/>
      <c r="K1484" s="80" t="s">
        <v>634</v>
      </c>
      <c r="L1484"/>
      <c r="M1484" s="2">
        <v>500</v>
      </c>
    </row>
    <row r="1485" spans="1:13" s="92" customFormat="1" ht="12.75">
      <c r="A1485" s="1"/>
      <c r="B1485" s="168">
        <v>500</v>
      </c>
      <c r="C1485" s="1" t="s">
        <v>34</v>
      </c>
      <c r="D1485" s="12" t="s">
        <v>15</v>
      </c>
      <c r="E1485" s="1" t="s">
        <v>724</v>
      </c>
      <c r="F1485" s="98" t="s">
        <v>780</v>
      </c>
      <c r="G1485" s="27" t="s">
        <v>388</v>
      </c>
      <c r="H1485" s="36">
        <f t="shared" si="93"/>
        <v>-71500</v>
      </c>
      <c r="I1485" s="78">
        <f t="shared" si="92"/>
        <v>1</v>
      </c>
      <c r="J1485"/>
      <c r="K1485" s="80" t="s">
        <v>634</v>
      </c>
      <c r="L1485"/>
      <c r="M1485" s="2">
        <v>500</v>
      </c>
    </row>
    <row r="1486" spans="1:13" s="15" customFormat="1" ht="12.75">
      <c r="A1486" s="1"/>
      <c r="B1486" s="168">
        <v>2000</v>
      </c>
      <c r="C1486" s="1" t="s">
        <v>34</v>
      </c>
      <c r="D1486" s="12" t="s">
        <v>15</v>
      </c>
      <c r="E1486" s="1" t="s">
        <v>724</v>
      </c>
      <c r="F1486" s="27" t="s">
        <v>780</v>
      </c>
      <c r="G1486" s="27" t="s">
        <v>400</v>
      </c>
      <c r="H1486" s="36">
        <f t="shared" si="93"/>
        <v>-73500</v>
      </c>
      <c r="I1486" s="78">
        <f t="shared" si="92"/>
        <v>4</v>
      </c>
      <c r="J1486"/>
      <c r="K1486" s="80" t="s">
        <v>634</v>
      </c>
      <c r="L1486"/>
      <c r="M1486" s="2">
        <v>500</v>
      </c>
    </row>
    <row r="1487" spans="1:13" s="92" customFormat="1" ht="12.75">
      <c r="A1487" s="1"/>
      <c r="B1487" s="168">
        <v>500</v>
      </c>
      <c r="C1487" s="1" t="s">
        <v>34</v>
      </c>
      <c r="D1487" s="12" t="s">
        <v>15</v>
      </c>
      <c r="E1487" s="1" t="s">
        <v>724</v>
      </c>
      <c r="F1487" s="27" t="s">
        <v>780</v>
      </c>
      <c r="G1487" s="27" t="s">
        <v>400</v>
      </c>
      <c r="H1487" s="36">
        <f t="shared" si="93"/>
        <v>-74000</v>
      </c>
      <c r="I1487" s="78">
        <f t="shared" si="92"/>
        <v>1</v>
      </c>
      <c r="J1487"/>
      <c r="K1487" s="80" t="s">
        <v>634</v>
      </c>
      <c r="L1487"/>
      <c r="M1487" s="2">
        <v>500</v>
      </c>
    </row>
    <row r="1488" spans="1:13" s="92" customFormat="1" ht="12.75">
      <c r="A1488" s="1"/>
      <c r="B1488" s="168">
        <v>2000</v>
      </c>
      <c r="C1488" s="1" t="s">
        <v>34</v>
      </c>
      <c r="D1488" s="12" t="s">
        <v>15</v>
      </c>
      <c r="E1488" s="1" t="s">
        <v>724</v>
      </c>
      <c r="F1488" s="27" t="s">
        <v>780</v>
      </c>
      <c r="G1488" s="27" t="s">
        <v>412</v>
      </c>
      <c r="H1488" s="36">
        <f t="shared" si="93"/>
        <v>-76000</v>
      </c>
      <c r="I1488" s="78">
        <f t="shared" si="92"/>
        <v>4</v>
      </c>
      <c r="J1488"/>
      <c r="K1488" s="80" t="s">
        <v>634</v>
      </c>
      <c r="L1488"/>
      <c r="M1488" s="2">
        <v>500</v>
      </c>
    </row>
    <row r="1489" spans="1:13" s="92" customFormat="1" ht="12.75">
      <c r="A1489" s="1"/>
      <c r="B1489" s="168">
        <v>500</v>
      </c>
      <c r="C1489" s="1" t="s">
        <v>34</v>
      </c>
      <c r="D1489" s="12" t="s">
        <v>15</v>
      </c>
      <c r="E1489" s="1" t="s">
        <v>724</v>
      </c>
      <c r="F1489" s="27" t="s">
        <v>780</v>
      </c>
      <c r="G1489" s="27" t="s">
        <v>412</v>
      </c>
      <c r="H1489" s="36">
        <f t="shared" si="93"/>
        <v>-76500</v>
      </c>
      <c r="I1489" s="78">
        <f t="shared" si="92"/>
        <v>1</v>
      </c>
      <c r="J1489"/>
      <c r="K1489" s="80" t="s">
        <v>634</v>
      </c>
      <c r="L1489"/>
      <c r="M1489" s="2">
        <v>500</v>
      </c>
    </row>
    <row r="1490" spans="1:13" s="15" customFormat="1" ht="12.75">
      <c r="A1490" s="1"/>
      <c r="B1490" s="168">
        <v>2000</v>
      </c>
      <c r="C1490" s="1" t="s">
        <v>34</v>
      </c>
      <c r="D1490" s="1" t="s">
        <v>15</v>
      </c>
      <c r="E1490" s="1" t="s">
        <v>724</v>
      </c>
      <c r="F1490" s="27" t="s">
        <v>780</v>
      </c>
      <c r="G1490" s="27" t="s">
        <v>414</v>
      </c>
      <c r="H1490" s="36">
        <f t="shared" si="93"/>
        <v>-78500</v>
      </c>
      <c r="I1490" s="78">
        <f t="shared" si="92"/>
        <v>4</v>
      </c>
      <c r="J1490"/>
      <c r="K1490" s="80" t="s">
        <v>634</v>
      </c>
      <c r="L1490"/>
      <c r="M1490" s="2">
        <v>500</v>
      </c>
    </row>
    <row r="1491" spans="1:13" s="15" customFormat="1" ht="12.75">
      <c r="A1491" s="1"/>
      <c r="B1491" s="168">
        <v>500</v>
      </c>
      <c r="C1491" s="1" t="s">
        <v>34</v>
      </c>
      <c r="D1491" s="1" t="s">
        <v>15</v>
      </c>
      <c r="E1491" s="1" t="s">
        <v>724</v>
      </c>
      <c r="F1491" s="27" t="s">
        <v>780</v>
      </c>
      <c r="G1491" s="27" t="s">
        <v>414</v>
      </c>
      <c r="H1491" s="36">
        <f t="shared" si="93"/>
        <v>-79000</v>
      </c>
      <c r="I1491" s="78">
        <f t="shared" si="92"/>
        <v>1</v>
      </c>
      <c r="J1491"/>
      <c r="K1491" s="80" t="s">
        <v>634</v>
      </c>
      <c r="L1491"/>
      <c r="M1491" s="2">
        <v>500</v>
      </c>
    </row>
    <row r="1492" spans="1:13" s="92" customFormat="1" ht="12.75">
      <c r="A1492" s="1"/>
      <c r="B1492" s="168">
        <v>2000</v>
      </c>
      <c r="C1492" s="1" t="s">
        <v>34</v>
      </c>
      <c r="D1492" s="1" t="s">
        <v>15</v>
      </c>
      <c r="E1492" s="1" t="s">
        <v>724</v>
      </c>
      <c r="F1492" s="27" t="s">
        <v>780</v>
      </c>
      <c r="G1492" s="27" t="s">
        <v>454</v>
      </c>
      <c r="H1492" s="36">
        <f t="shared" si="93"/>
        <v>-81000</v>
      </c>
      <c r="I1492" s="78">
        <f t="shared" si="92"/>
        <v>4</v>
      </c>
      <c r="J1492"/>
      <c r="K1492" s="80" t="s">
        <v>634</v>
      </c>
      <c r="L1492"/>
      <c r="M1492" s="2">
        <v>500</v>
      </c>
    </row>
    <row r="1493" spans="1:13" s="92" customFormat="1" ht="12.75">
      <c r="A1493" s="1"/>
      <c r="B1493" s="168">
        <v>2000</v>
      </c>
      <c r="C1493" s="1" t="s">
        <v>34</v>
      </c>
      <c r="D1493" s="1" t="s">
        <v>15</v>
      </c>
      <c r="E1493" s="1" t="s">
        <v>724</v>
      </c>
      <c r="F1493" s="27" t="s">
        <v>780</v>
      </c>
      <c r="G1493" s="27" t="s">
        <v>456</v>
      </c>
      <c r="H1493" s="36">
        <f t="shared" si="93"/>
        <v>-83000</v>
      </c>
      <c r="I1493" s="78">
        <f t="shared" si="92"/>
        <v>4</v>
      </c>
      <c r="J1493"/>
      <c r="K1493" s="80" t="s">
        <v>634</v>
      </c>
      <c r="L1493"/>
      <c r="M1493" s="2">
        <v>500</v>
      </c>
    </row>
    <row r="1494" spans="1:13" s="106" customFormat="1" ht="12.75">
      <c r="A1494" s="103"/>
      <c r="B1494" s="169">
        <f>SUM(B1439:B1493)</f>
        <v>83000</v>
      </c>
      <c r="C1494" s="103" t="s">
        <v>34</v>
      </c>
      <c r="D1494" s="103"/>
      <c r="E1494" s="103"/>
      <c r="F1494" s="117"/>
      <c r="G1494" s="117"/>
      <c r="H1494" s="118">
        <v>0</v>
      </c>
      <c r="I1494" s="119">
        <f t="shared" si="92"/>
        <v>166</v>
      </c>
      <c r="J1494" s="120"/>
      <c r="K1494" s="120"/>
      <c r="L1494" s="120"/>
      <c r="M1494" s="121">
        <v>500</v>
      </c>
    </row>
    <row r="1495" spans="1:13" s="15" customFormat="1" ht="12.75">
      <c r="A1495" s="32"/>
      <c r="B1495" s="167"/>
      <c r="C1495" s="32"/>
      <c r="D1495" s="32"/>
      <c r="E1495" s="32"/>
      <c r="F1495" s="99"/>
      <c r="G1495" s="99"/>
      <c r="H1495" s="36">
        <f aca="true" t="shared" si="94" ref="H1495:H1502">H1494-B1495</f>
        <v>0</v>
      </c>
      <c r="I1495" s="78">
        <f t="shared" si="92"/>
        <v>0</v>
      </c>
      <c r="J1495" s="92"/>
      <c r="K1495" s="92"/>
      <c r="L1495" s="92"/>
      <c r="M1495" s="142">
        <v>500</v>
      </c>
    </row>
    <row r="1496" spans="1:13" s="15" customFormat="1" ht="12.75">
      <c r="A1496" s="32"/>
      <c r="B1496" s="167"/>
      <c r="C1496" s="32"/>
      <c r="D1496" s="32"/>
      <c r="E1496" s="32"/>
      <c r="F1496" s="99"/>
      <c r="G1496" s="99"/>
      <c r="H1496" s="36">
        <f t="shared" si="94"/>
        <v>0</v>
      </c>
      <c r="I1496" s="78">
        <f t="shared" si="92"/>
        <v>0</v>
      </c>
      <c r="J1496" s="92"/>
      <c r="K1496" s="92"/>
      <c r="L1496" s="92"/>
      <c r="M1496" s="142">
        <v>500</v>
      </c>
    </row>
    <row r="1497" spans="1:13" s="15" customFormat="1" ht="12.75">
      <c r="A1497" s="75"/>
      <c r="B1497" s="167">
        <v>2100</v>
      </c>
      <c r="C1497" s="32" t="s">
        <v>813</v>
      </c>
      <c r="D1497" s="32" t="s">
        <v>15</v>
      </c>
      <c r="E1497" s="32" t="s">
        <v>21</v>
      </c>
      <c r="F1497" s="99" t="s">
        <v>814</v>
      </c>
      <c r="G1497" s="98" t="s">
        <v>225</v>
      </c>
      <c r="H1497" s="36">
        <f t="shared" si="94"/>
        <v>-2100</v>
      </c>
      <c r="I1497" s="78">
        <f t="shared" si="92"/>
        <v>4.2</v>
      </c>
      <c r="J1497" s="80"/>
      <c r="K1497" s="80" t="s">
        <v>726</v>
      </c>
      <c r="L1497" s="80"/>
      <c r="M1497" s="93">
        <v>500</v>
      </c>
    </row>
    <row r="1498" spans="1:13" s="15" customFormat="1" ht="12.75">
      <c r="A1498" s="75"/>
      <c r="B1498" s="167">
        <v>500</v>
      </c>
      <c r="C1498" s="32" t="s">
        <v>815</v>
      </c>
      <c r="D1498" s="32" t="s">
        <v>15</v>
      </c>
      <c r="E1498" s="32" t="s">
        <v>21</v>
      </c>
      <c r="F1498" s="99" t="s">
        <v>814</v>
      </c>
      <c r="G1498" s="98" t="s">
        <v>225</v>
      </c>
      <c r="H1498" s="36">
        <f t="shared" si="94"/>
        <v>-2600</v>
      </c>
      <c r="I1498" s="78">
        <f t="shared" si="92"/>
        <v>1</v>
      </c>
      <c r="J1498" s="80"/>
      <c r="K1498" s="80" t="s">
        <v>726</v>
      </c>
      <c r="L1498" s="80"/>
      <c r="M1498" s="93">
        <v>500</v>
      </c>
    </row>
    <row r="1499" spans="1:13" s="15" customFormat="1" ht="12.75">
      <c r="A1499" s="32"/>
      <c r="B1499" s="167">
        <v>25000</v>
      </c>
      <c r="C1499" s="32" t="s">
        <v>816</v>
      </c>
      <c r="D1499" s="32" t="s">
        <v>15</v>
      </c>
      <c r="E1499" s="32" t="s">
        <v>21</v>
      </c>
      <c r="F1499" s="99" t="s">
        <v>817</v>
      </c>
      <c r="G1499" s="99" t="s">
        <v>250</v>
      </c>
      <c r="H1499" s="36">
        <f t="shared" si="94"/>
        <v>-27600</v>
      </c>
      <c r="I1499" s="78">
        <f t="shared" si="92"/>
        <v>50</v>
      </c>
      <c r="J1499" s="92"/>
      <c r="K1499" s="80" t="s">
        <v>726</v>
      </c>
      <c r="L1499" s="92"/>
      <c r="M1499" s="93">
        <v>500</v>
      </c>
    </row>
    <row r="1500" spans="1:13" s="15" customFormat="1" ht="12.75">
      <c r="A1500" s="32"/>
      <c r="B1500" s="167">
        <v>3125</v>
      </c>
      <c r="C1500" s="32" t="s">
        <v>818</v>
      </c>
      <c r="D1500" s="32" t="s">
        <v>15</v>
      </c>
      <c r="E1500" s="32" t="s">
        <v>21</v>
      </c>
      <c r="F1500" s="99" t="s">
        <v>819</v>
      </c>
      <c r="G1500" s="99" t="s">
        <v>386</v>
      </c>
      <c r="H1500" s="36">
        <f t="shared" si="94"/>
        <v>-30725</v>
      </c>
      <c r="I1500" s="78">
        <f t="shared" si="92"/>
        <v>6.25</v>
      </c>
      <c r="J1500" s="92"/>
      <c r="K1500" s="80" t="s">
        <v>726</v>
      </c>
      <c r="L1500" s="92"/>
      <c r="M1500" s="93">
        <v>500</v>
      </c>
    </row>
    <row r="1501" spans="1:13" s="15" customFormat="1" ht="12.75">
      <c r="A1501" s="12"/>
      <c r="B1501" s="168">
        <v>5500</v>
      </c>
      <c r="C1501" s="75" t="s">
        <v>820</v>
      </c>
      <c r="D1501" s="1" t="s">
        <v>15</v>
      </c>
      <c r="E1501" s="1" t="s">
        <v>21</v>
      </c>
      <c r="F1501" s="30" t="s">
        <v>821</v>
      </c>
      <c r="G1501" s="27" t="s">
        <v>240</v>
      </c>
      <c r="H1501" s="36">
        <f t="shared" si="94"/>
        <v>-36225</v>
      </c>
      <c r="I1501" s="78">
        <f t="shared" si="92"/>
        <v>11</v>
      </c>
      <c r="J1501" s="29"/>
      <c r="K1501" s="92" t="s">
        <v>748</v>
      </c>
      <c r="M1501" s="35">
        <v>500</v>
      </c>
    </row>
    <row r="1502" spans="1:13" s="15" customFormat="1" ht="12.75">
      <c r="A1502" s="12"/>
      <c r="B1502" s="167">
        <v>12500</v>
      </c>
      <c r="C1502" s="12" t="s">
        <v>822</v>
      </c>
      <c r="D1502" s="12" t="s">
        <v>15</v>
      </c>
      <c r="E1502" s="32" t="s">
        <v>21</v>
      </c>
      <c r="F1502" s="453" t="s">
        <v>823</v>
      </c>
      <c r="G1502" s="30" t="s">
        <v>228</v>
      </c>
      <c r="H1502" s="36">
        <f t="shared" si="94"/>
        <v>-48725</v>
      </c>
      <c r="I1502" s="78">
        <f t="shared" si="92"/>
        <v>25</v>
      </c>
      <c r="J1502" s="29"/>
      <c r="K1502" s="92" t="s">
        <v>748</v>
      </c>
      <c r="M1502" s="35">
        <v>500</v>
      </c>
    </row>
    <row r="1503" spans="1:13" s="15" customFormat="1" ht="12.75">
      <c r="A1503" s="1"/>
      <c r="B1503" s="167">
        <v>1375</v>
      </c>
      <c r="C1503" s="1" t="s">
        <v>824</v>
      </c>
      <c r="D1503" s="12" t="s">
        <v>15</v>
      </c>
      <c r="E1503" s="75" t="s">
        <v>21</v>
      </c>
      <c r="F1503" s="98" t="s">
        <v>825</v>
      </c>
      <c r="G1503" s="99" t="s">
        <v>225</v>
      </c>
      <c r="H1503" s="36">
        <f>H2255-B1503</f>
        <v>-190100</v>
      </c>
      <c r="I1503" s="78">
        <f t="shared" si="92"/>
        <v>2.75</v>
      </c>
      <c r="J1503"/>
      <c r="K1503" s="80" t="s">
        <v>634</v>
      </c>
      <c r="L1503"/>
      <c r="M1503" s="2">
        <v>500</v>
      </c>
    </row>
    <row r="1504" spans="1:13" s="15" customFormat="1" ht="12.75">
      <c r="A1504" s="1"/>
      <c r="B1504" s="167">
        <v>17600</v>
      </c>
      <c r="C1504" s="12" t="s">
        <v>826</v>
      </c>
      <c r="D1504" s="12" t="s">
        <v>15</v>
      </c>
      <c r="E1504" s="12" t="s">
        <v>21</v>
      </c>
      <c r="F1504" s="98" t="s">
        <v>827</v>
      </c>
      <c r="G1504" s="30" t="s">
        <v>250</v>
      </c>
      <c r="H1504" s="36">
        <f>H1503-B1504</f>
        <v>-207700</v>
      </c>
      <c r="I1504" s="78">
        <f t="shared" si="92"/>
        <v>35.2</v>
      </c>
      <c r="J1504"/>
      <c r="K1504" s="80" t="s">
        <v>634</v>
      </c>
      <c r="L1504"/>
      <c r="M1504" s="2">
        <v>500</v>
      </c>
    </row>
    <row r="1505" spans="1:13" s="15" customFormat="1" ht="12.75">
      <c r="A1505" s="1"/>
      <c r="B1505" s="167">
        <v>1500</v>
      </c>
      <c r="C1505" s="12" t="s">
        <v>828</v>
      </c>
      <c r="D1505" s="12" t="s">
        <v>15</v>
      </c>
      <c r="E1505" s="12" t="s">
        <v>21</v>
      </c>
      <c r="F1505" s="98" t="s">
        <v>827</v>
      </c>
      <c r="G1505" s="30" t="s">
        <v>250</v>
      </c>
      <c r="H1505" s="36">
        <f>H1504-B1505</f>
        <v>-209200</v>
      </c>
      <c r="I1505" s="78">
        <f t="shared" si="92"/>
        <v>3</v>
      </c>
      <c r="J1505"/>
      <c r="K1505" s="80" t="s">
        <v>634</v>
      </c>
      <c r="L1505"/>
      <c r="M1505" s="2">
        <v>500</v>
      </c>
    </row>
    <row r="1506" spans="1:13" s="92" customFormat="1" ht="12.75">
      <c r="A1506" s="1"/>
      <c r="B1506" s="168">
        <v>2750</v>
      </c>
      <c r="C1506" s="75" t="s">
        <v>829</v>
      </c>
      <c r="D1506" s="12" t="s">
        <v>15</v>
      </c>
      <c r="E1506" s="1" t="s">
        <v>21</v>
      </c>
      <c r="F1506" s="98" t="s">
        <v>830</v>
      </c>
      <c r="G1506" s="27" t="s">
        <v>308</v>
      </c>
      <c r="H1506" s="36">
        <f>H1505-B1506</f>
        <v>-211950</v>
      </c>
      <c r="I1506" s="78">
        <f t="shared" si="92"/>
        <v>5.5</v>
      </c>
      <c r="J1506"/>
      <c r="K1506" s="80" t="s">
        <v>634</v>
      </c>
      <c r="L1506"/>
      <c r="M1506" s="2">
        <v>500</v>
      </c>
    </row>
    <row r="1507" spans="1:13" s="92" customFormat="1" ht="12.75">
      <c r="A1507" s="1"/>
      <c r="B1507" s="168">
        <v>25000</v>
      </c>
      <c r="C1507" s="12" t="s">
        <v>831</v>
      </c>
      <c r="D1507" s="12" t="s">
        <v>15</v>
      </c>
      <c r="E1507" s="1" t="s">
        <v>21</v>
      </c>
      <c r="F1507" s="98" t="s">
        <v>832</v>
      </c>
      <c r="G1507" s="27" t="s">
        <v>61</v>
      </c>
      <c r="H1507" s="36">
        <f>H1506-B1507</f>
        <v>-236950</v>
      </c>
      <c r="I1507" s="78">
        <f t="shared" si="92"/>
        <v>50</v>
      </c>
      <c r="J1507"/>
      <c r="K1507" s="80" t="s">
        <v>634</v>
      </c>
      <c r="L1507"/>
      <c r="M1507" s="2">
        <v>500</v>
      </c>
    </row>
    <row r="1508" spans="1:13" s="15" customFormat="1" ht="12.75">
      <c r="A1508" s="1"/>
      <c r="B1508" s="168">
        <v>3900</v>
      </c>
      <c r="C1508" s="1" t="s">
        <v>833</v>
      </c>
      <c r="D1508" s="12" t="s">
        <v>15</v>
      </c>
      <c r="E1508" s="1" t="s">
        <v>21</v>
      </c>
      <c r="F1508" s="98" t="s">
        <v>834</v>
      </c>
      <c r="G1508" s="27" t="s">
        <v>412</v>
      </c>
      <c r="H1508" s="36">
        <f>H1507-B1508</f>
        <v>-240850</v>
      </c>
      <c r="I1508" s="78">
        <f t="shared" si="92"/>
        <v>7.8</v>
      </c>
      <c r="J1508"/>
      <c r="K1508" s="80" t="s">
        <v>634</v>
      </c>
      <c r="L1508"/>
      <c r="M1508" s="2">
        <v>500</v>
      </c>
    </row>
    <row r="1509" spans="1:13" s="106" customFormat="1" ht="12.75">
      <c r="A1509" s="103"/>
      <c r="B1509" s="169">
        <f>SUM(B1497:B1508)</f>
        <v>100850</v>
      </c>
      <c r="C1509" s="103"/>
      <c r="D1509" s="103"/>
      <c r="E1509" s="103" t="s">
        <v>21</v>
      </c>
      <c r="F1509" s="117"/>
      <c r="G1509" s="117"/>
      <c r="H1509" s="118">
        <v>0</v>
      </c>
      <c r="I1509" s="119">
        <f t="shared" si="92"/>
        <v>201.7</v>
      </c>
      <c r="J1509" s="120"/>
      <c r="K1509" s="120"/>
      <c r="L1509" s="120"/>
      <c r="M1509" s="121">
        <v>500</v>
      </c>
    </row>
    <row r="1510" spans="1:13" s="92" customFormat="1" ht="12.75">
      <c r="A1510" s="32"/>
      <c r="B1510" s="31"/>
      <c r="C1510" s="32"/>
      <c r="D1510" s="32"/>
      <c r="E1510" s="32"/>
      <c r="F1510" s="99"/>
      <c r="G1510" s="99"/>
      <c r="H1510" s="36">
        <f aca="true" t="shared" si="95" ref="H1510:H1515">H1509-B1510</f>
        <v>0</v>
      </c>
      <c r="I1510" s="78">
        <f t="shared" si="92"/>
        <v>0</v>
      </c>
      <c r="M1510" s="142">
        <v>500</v>
      </c>
    </row>
    <row r="1511" spans="1:13" s="92" customFormat="1" ht="12.75">
      <c r="A1511" s="32"/>
      <c r="B1511" s="31"/>
      <c r="C1511" s="32"/>
      <c r="D1511" s="32"/>
      <c r="E1511" s="32"/>
      <c r="F1511" s="99"/>
      <c r="G1511" s="99"/>
      <c r="H1511" s="36">
        <f t="shared" si="95"/>
        <v>0</v>
      </c>
      <c r="I1511" s="78">
        <f t="shared" si="92"/>
        <v>0</v>
      </c>
      <c r="M1511" s="142">
        <v>500</v>
      </c>
    </row>
    <row r="1512" spans="1:13" s="15" customFormat="1" ht="12.75">
      <c r="A1512" s="32"/>
      <c r="B1512" s="196">
        <v>200000</v>
      </c>
      <c r="C1512" s="32" t="s">
        <v>835</v>
      </c>
      <c r="D1512" s="32" t="s">
        <v>15</v>
      </c>
      <c r="E1512" s="32" t="s">
        <v>21</v>
      </c>
      <c r="F1512" s="99" t="s">
        <v>836</v>
      </c>
      <c r="G1512" s="99" t="s">
        <v>308</v>
      </c>
      <c r="H1512" s="36">
        <f t="shared" si="95"/>
        <v>-200000</v>
      </c>
      <c r="I1512" s="78">
        <f t="shared" si="92"/>
        <v>400</v>
      </c>
      <c r="J1512" s="92"/>
      <c r="K1512" s="80" t="s">
        <v>726</v>
      </c>
      <c r="L1512" s="92"/>
      <c r="M1512" s="93">
        <v>500</v>
      </c>
    </row>
    <row r="1513" spans="1:13" s="15" customFormat="1" ht="12.75">
      <c r="A1513" s="32"/>
      <c r="B1513" s="196">
        <v>55000</v>
      </c>
      <c r="C1513" s="32" t="s">
        <v>837</v>
      </c>
      <c r="D1513" s="32" t="s">
        <v>15</v>
      </c>
      <c r="E1513" s="32" t="s">
        <v>21</v>
      </c>
      <c r="F1513" s="99" t="s">
        <v>838</v>
      </c>
      <c r="G1513" s="99" t="s">
        <v>308</v>
      </c>
      <c r="H1513" s="36">
        <f t="shared" si="95"/>
        <v>-255000</v>
      </c>
      <c r="I1513" s="78">
        <f t="shared" si="92"/>
        <v>110</v>
      </c>
      <c r="J1513" s="92"/>
      <c r="K1513" s="80" t="s">
        <v>726</v>
      </c>
      <c r="L1513" s="92"/>
      <c r="M1513" s="93">
        <v>500</v>
      </c>
    </row>
    <row r="1514" spans="1:13" s="15" customFormat="1" ht="12.75">
      <c r="A1514" s="32"/>
      <c r="B1514" s="196">
        <v>55000</v>
      </c>
      <c r="C1514" s="32" t="s">
        <v>837</v>
      </c>
      <c r="D1514" s="32" t="s">
        <v>15</v>
      </c>
      <c r="E1514" s="32" t="s">
        <v>21</v>
      </c>
      <c r="F1514" s="99" t="s">
        <v>838</v>
      </c>
      <c r="G1514" s="99" t="s">
        <v>61</v>
      </c>
      <c r="H1514" s="36">
        <f t="shared" si="95"/>
        <v>-310000</v>
      </c>
      <c r="I1514" s="78">
        <f t="shared" si="92"/>
        <v>110</v>
      </c>
      <c r="J1514" s="92"/>
      <c r="K1514" s="80" t="s">
        <v>726</v>
      </c>
      <c r="L1514" s="92"/>
      <c r="M1514" s="93">
        <v>500</v>
      </c>
    </row>
    <row r="1515" spans="1:13" s="15" customFormat="1" ht="12.75">
      <c r="A1515" s="32"/>
      <c r="B1515" s="196">
        <v>350000</v>
      </c>
      <c r="C1515" s="32" t="s">
        <v>835</v>
      </c>
      <c r="D1515" s="32" t="s">
        <v>15</v>
      </c>
      <c r="E1515" s="32" t="s">
        <v>21</v>
      </c>
      <c r="F1515" s="99" t="s">
        <v>836</v>
      </c>
      <c r="G1515" s="99" t="s">
        <v>375</v>
      </c>
      <c r="H1515" s="36">
        <f t="shared" si="95"/>
        <v>-660000</v>
      </c>
      <c r="I1515" s="78">
        <f t="shared" si="92"/>
        <v>700</v>
      </c>
      <c r="J1515" s="92"/>
      <c r="K1515" s="80" t="s">
        <v>726</v>
      </c>
      <c r="L1515" s="92"/>
      <c r="M1515" s="93">
        <v>500</v>
      </c>
    </row>
    <row r="1516" spans="1:13" s="84" customFormat="1" ht="12.75">
      <c r="A1516" s="95"/>
      <c r="B1516" s="197">
        <f>SUM(B1512:B1515)</f>
        <v>660000</v>
      </c>
      <c r="C1516" s="95" t="s">
        <v>160</v>
      </c>
      <c r="D1516" s="95"/>
      <c r="E1516" s="95"/>
      <c r="F1516" s="96"/>
      <c r="G1516" s="96"/>
      <c r="H1516" s="94">
        <v>0</v>
      </c>
      <c r="I1516" s="137">
        <f t="shared" si="92"/>
        <v>1320</v>
      </c>
      <c r="J1516" s="115"/>
      <c r="K1516" s="115"/>
      <c r="L1516" s="115"/>
      <c r="M1516" s="116">
        <v>500</v>
      </c>
    </row>
    <row r="1517" spans="1:13" s="15" customFormat="1" ht="12.75">
      <c r="A1517" s="32"/>
      <c r="B1517" s="31"/>
      <c r="C1517" s="32"/>
      <c r="D1517" s="32"/>
      <c r="E1517" s="32"/>
      <c r="F1517" s="99"/>
      <c r="G1517" s="99"/>
      <c r="H1517" s="36">
        <f>H1516-B1517</f>
        <v>0</v>
      </c>
      <c r="I1517" s="78">
        <f t="shared" si="92"/>
        <v>0</v>
      </c>
      <c r="J1517" s="92"/>
      <c r="K1517" s="80"/>
      <c r="L1517" s="92"/>
      <c r="M1517" s="93">
        <v>500</v>
      </c>
    </row>
    <row r="1518" spans="1:13" s="15" customFormat="1" ht="12.75">
      <c r="A1518" s="32"/>
      <c r="B1518" s="31"/>
      <c r="C1518" s="32"/>
      <c r="D1518" s="32"/>
      <c r="E1518" s="32"/>
      <c r="F1518" s="99"/>
      <c r="G1518" s="99"/>
      <c r="H1518" s="36">
        <f>H1517-B1518</f>
        <v>0</v>
      </c>
      <c r="I1518" s="78">
        <f t="shared" si="92"/>
        <v>0</v>
      </c>
      <c r="J1518" s="92"/>
      <c r="K1518" s="92"/>
      <c r="L1518" s="92"/>
      <c r="M1518" s="93">
        <v>500</v>
      </c>
    </row>
    <row r="1519" spans="1:13" s="120" customFormat="1" ht="12.75">
      <c r="A1519" s="103"/>
      <c r="B1519" s="170">
        <f>+B1542+B1559+B1568+B1585+B1591</f>
        <v>569000</v>
      </c>
      <c r="C1519" s="109" t="s">
        <v>113</v>
      </c>
      <c r="D1519" s="103"/>
      <c r="E1519" s="103"/>
      <c r="F1519" s="117"/>
      <c r="G1519" s="117"/>
      <c r="H1519" s="118">
        <v>0</v>
      </c>
      <c r="I1519" s="119">
        <f t="shared" si="92"/>
        <v>1138</v>
      </c>
      <c r="M1519" s="116">
        <v>500</v>
      </c>
    </row>
    <row r="1520" spans="1:13" s="92" customFormat="1" ht="12.75">
      <c r="A1520" s="32"/>
      <c r="B1520" s="171"/>
      <c r="C1520" s="32"/>
      <c r="D1520" s="32"/>
      <c r="E1520" s="32"/>
      <c r="F1520" s="99"/>
      <c r="G1520" s="99"/>
      <c r="H1520" s="31">
        <f aca="true" t="shared" si="96" ref="H1520:H1541">H1519-B1520</f>
        <v>0</v>
      </c>
      <c r="I1520" s="143">
        <f t="shared" si="92"/>
        <v>0</v>
      </c>
      <c r="M1520" s="93">
        <v>500</v>
      </c>
    </row>
    <row r="1521" spans="1:13" s="92" customFormat="1" ht="12.75">
      <c r="A1521" s="32"/>
      <c r="B1521" s="171"/>
      <c r="C1521" s="32"/>
      <c r="D1521" s="32"/>
      <c r="E1521" s="32"/>
      <c r="F1521" s="99"/>
      <c r="G1521" s="99"/>
      <c r="H1521" s="31">
        <f t="shared" si="96"/>
        <v>0</v>
      </c>
      <c r="I1521" s="143">
        <f t="shared" si="92"/>
        <v>0</v>
      </c>
      <c r="M1521" s="93">
        <v>500</v>
      </c>
    </row>
    <row r="1522" spans="1:13" s="92" customFormat="1" ht="12.75">
      <c r="A1522" s="32"/>
      <c r="B1522" s="171">
        <v>4000</v>
      </c>
      <c r="C1522" s="32" t="s">
        <v>787</v>
      </c>
      <c r="D1522" s="32" t="s">
        <v>15</v>
      </c>
      <c r="E1522" s="32" t="s">
        <v>724</v>
      </c>
      <c r="F1522" s="99" t="s">
        <v>839</v>
      </c>
      <c r="G1522" s="99" t="s">
        <v>308</v>
      </c>
      <c r="H1522" s="31">
        <f t="shared" si="96"/>
        <v>-4000</v>
      </c>
      <c r="I1522" s="143">
        <f t="shared" si="92"/>
        <v>8</v>
      </c>
      <c r="K1522" s="92" t="s">
        <v>726</v>
      </c>
      <c r="M1522" s="93">
        <v>500</v>
      </c>
    </row>
    <row r="1523" spans="1:13" s="92" customFormat="1" ht="12.75">
      <c r="A1523" s="32"/>
      <c r="B1523" s="171">
        <v>4000</v>
      </c>
      <c r="C1523" s="32" t="s">
        <v>789</v>
      </c>
      <c r="D1523" s="32" t="s">
        <v>15</v>
      </c>
      <c r="E1523" s="32" t="s">
        <v>724</v>
      </c>
      <c r="F1523" s="99" t="s">
        <v>839</v>
      </c>
      <c r="G1523" s="99" t="s">
        <v>310</v>
      </c>
      <c r="H1523" s="31">
        <f t="shared" si="96"/>
        <v>-8000</v>
      </c>
      <c r="I1523" s="143">
        <f t="shared" si="92"/>
        <v>8</v>
      </c>
      <c r="K1523" s="92" t="s">
        <v>726</v>
      </c>
      <c r="M1523" s="142">
        <v>500</v>
      </c>
    </row>
    <row r="1524" spans="1:13" s="92" customFormat="1" ht="12.75">
      <c r="A1524" s="32"/>
      <c r="B1524" s="171">
        <v>4000</v>
      </c>
      <c r="C1524" s="32" t="s">
        <v>282</v>
      </c>
      <c r="D1524" s="32" t="s">
        <v>15</v>
      </c>
      <c r="E1524" s="32" t="s">
        <v>724</v>
      </c>
      <c r="F1524" s="99" t="s">
        <v>840</v>
      </c>
      <c r="G1524" s="99" t="s">
        <v>400</v>
      </c>
      <c r="H1524" s="31">
        <f t="shared" si="96"/>
        <v>-12000</v>
      </c>
      <c r="I1524" s="143">
        <f aca="true" t="shared" si="97" ref="I1524:I1587">+B1524/M1524</f>
        <v>8</v>
      </c>
      <c r="K1524" s="92" t="s">
        <v>634</v>
      </c>
      <c r="M1524" s="142">
        <v>500</v>
      </c>
    </row>
    <row r="1525" spans="1:13" s="92" customFormat="1" ht="12.75">
      <c r="A1525" s="32"/>
      <c r="B1525" s="171">
        <v>3500</v>
      </c>
      <c r="C1525" s="32" t="s">
        <v>284</v>
      </c>
      <c r="D1525" s="32" t="s">
        <v>15</v>
      </c>
      <c r="E1525" s="32" t="s">
        <v>724</v>
      </c>
      <c r="F1525" s="99" t="s">
        <v>840</v>
      </c>
      <c r="G1525" s="99" t="s">
        <v>400</v>
      </c>
      <c r="H1525" s="31">
        <f t="shared" si="96"/>
        <v>-15500</v>
      </c>
      <c r="I1525" s="143">
        <f t="shared" si="97"/>
        <v>7</v>
      </c>
      <c r="K1525" s="92" t="s">
        <v>634</v>
      </c>
      <c r="M1525" s="142">
        <v>500</v>
      </c>
    </row>
    <row r="1526" spans="1:13" s="92" customFormat="1" ht="12.75">
      <c r="A1526" s="32"/>
      <c r="B1526" s="171">
        <v>3500</v>
      </c>
      <c r="C1526" s="32" t="s">
        <v>288</v>
      </c>
      <c r="D1526" s="32" t="s">
        <v>15</v>
      </c>
      <c r="E1526" s="32" t="s">
        <v>724</v>
      </c>
      <c r="F1526" s="99" t="s">
        <v>840</v>
      </c>
      <c r="G1526" s="99" t="s">
        <v>412</v>
      </c>
      <c r="H1526" s="31">
        <f t="shared" si="96"/>
        <v>-19000</v>
      </c>
      <c r="I1526" s="143">
        <f t="shared" si="97"/>
        <v>7</v>
      </c>
      <c r="K1526" s="92" t="s">
        <v>634</v>
      </c>
      <c r="M1526" s="142">
        <v>500</v>
      </c>
    </row>
    <row r="1527" spans="1:13" s="92" customFormat="1" ht="12.75">
      <c r="A1527" s="32"/>
      <c r="B1527" s="171">
        <v>4000</v>
      </c>
      <c r="C1527" s="32" t="s">
        <v>290</v>
      </c>
      <c r="D1527" s="32" t="s">
        <v>15</v>
      </c>
      <c r="E1527" s="32" t="s">
        <v>724</v>
      </c>
      <c r="F1527" s="99" t="s">
        <v>840</v>
      </c>
      <c r="G1527" s="99" t="s">
        <v>414</v>
      </c>
      <c r="H1527" s="31">
        <f t="shared" si="96"/>
        <v>-23000</v>
      </c>
      <c r="I1527" s="143">
        <f t="shared" si="97"/>
        <v>8</v>
      </c>
      <c r="K1527" s="92" t="s">
        <v>634</v>
      </c>
      <c r="M1527" s="142">
        <v>500</v>
      </c>
    </row>
    <row r="1528" spans="1:13" s="92" customFormat="1" ht="12.75">
      <c r="A1528" s="32"/>
      <c r="B1528" s="171">
        <v>4000</v>
      </c>
      <c r="C1528" s="32" t="s">
        <v>298</v>
      </c>
      <c r="D1528" s="32" t="s">
        <v>15</v>
      </c>
      <c r="E1528" s="32" t="s">
        <v>724</v>
      </c>
      <c r="F1528" s="99" t="s">
        <v>841</v>
      </c>
      <c r="G1528" s="98" t="s">
        <v>450</v>
      </c>
      <c r="H1528" s="31">
        <f t="shared" si="96"/>
        <v>-27000</v>
      </c>
      <c r="I1528" s="143">
        <f t="shared" si="97"/>
        <v>8</v>
      </c>
      <c r="K1528" s="92" t="s">
        <v>726</v>
      </c>
      <c r="M1528" s="142">
        <v>500</v>
      </c>
    </row>
    <row r="1529" spans="1:13" s="92" customFormat="1" ht="12.75">
      <c r="A1529" s="32"/>
      <c r="B1529" s="171">
        <v>4000</v>
      </c>
      <c r="C1529" s="32" t="s">
        <v>842</v>
      </c>
      <c r="D1529" s="32" t="s">
        <v>15</v>
      </c>
      <c r="E1529" s="32" t="s">
        <v>724</v>
      </c>
      <c r="F1529" s="99" t="s">
        <v>841</v>
      </c>
      <c r="G1529" s="99" t="s">
        <v>452</v>
      </c>
      <c r="H1529" s="31">
        <f t="shared" si="96"/>
        <v>-31000</v>
      </c>
      <c r="I1529" s="143">
        <f t="shared" si="97"/>
        <v>8</v>
      </c>
      <c r="K1529" s="92" t="s">
        <v>726</v>
      </c>
      <c r="M1529" s="142">
        <v>500</v>
      </c>
    </row>
    <row r="1530" spans="1:13" s="92" customFormat="1" ht="12.75">
      <c r="A1530" s="32"/>
      <c r="B1530" s="171">
        <v>4000</v>
      </c>
      <c r="C1530" s="32" t="s">
        <v>787</v>
      </c>
      <c r="D1530" s="32" t="s">
        <v>15</v>
      </c>
      <c r="E1530" s="32" t="s">
        <v>724</v>
      </c>
      <c r="F1530" s="99" t="s">
        <v>843</v>
      </c>
      <c r="G1530" s="99" t="s">
        <v>454</v>
      </c>
      <c r="H1530" s="31">
        <f t="shared" si="96"/>
        <v>-35000</v>
      </c>
      <c r="I1530" s="143">
        <f t="shared" si="97"/>
        <v>8</v>
      </c>
      <c r="K1530" s="92" t="s">
        <v>726</v>
      </c>
      <c r="M1530" s="142">
        <v>500</v>
      </c>
    </row>
    <row r="1531" spans="1:13" s="92" customFormat="1" ht="12.75">
      <c r="A1531" s="32"/>
      <c r="B1531" s="171">
        <v>4000</v>
      </c>
      <c r="C1531" s="32" t="s">
        <v>789</v>
      </c>
      <c r="D1531" s="32" t="s">
        <v>15</v>
      </c>
      <c r="E1531" s="32" t="s">
        <v>724</v>
      </c>
      <c r="F1531" s="99" t="s">
        <v>843</v>
      </c>
      <c r="G1531" s="99" t="s">
        <v>456</v>
      </c>
      <c r="H1531" s="31">
        <f t="shared" si="96"/>
        <v>-39000</v>
      </c>
      <c r="I1531" s="143">
        <f t="shared" si="97"/>
        <v>8</v>
      </c>
      <c r="K1531" s="92" t="s">
        <v>726</v>
      </c>
      <c r="M1531" s="142">
        <v>500</v>
      </c>
    </row>
    <row r="1532" spans="2:13" ht="12.75">
      <c r="B1532" s="171">
        <v>10000</v>
      </c>
      <c r="C1532" s="12" t="s">
        <v>739</v>
      </c>
      <c r="D1532" s="12" t="s">
        <v>15</v>
      </c>
      <c r="E1532" s="1" t="s">
        <v>724</v>
      </c>
      <c r="F1532" s="98" t="s">
        <v>844</v>
      </c>
      <c r="G1532" s="98" t="s">
        <v>412</v>
      </c>
      <c r="H1532" s="31">
        <f t="shared" si="96"/>
        <v>-49000</v>
      </c>
      <c r="I1532" s="143">
        <f t="shared" si="97"/>
        <v>20</v>
      </c>
      <c r="K1532" s="80" t="s">
        <v>726</v>
      </c>
      <c r="M1532" s="2">
        <v>500</v>
      </c>
    </row>
    <row r="1533" spans="2:13" ht="12.75">
      <c r="B1533" s="171">
        <v>10000</v>
      </c>
      <c r="C1533" s="75" t="s">
        <v>741</v>
      </c>
      <c r="D1533" s="12" t="s">
        <v>15</v>
      </c>
      <c r="E1533" s="1" t="s">
        <v>724</v>
      </c>
      <c r="F1533" s="98" t="s">
        <v>844</v>
      </c>
      <c r="G1533" s="98" t="s">
        <v>414</v>
      </c>
      <c r="H1533" s="31">
        <f t="shared" si="96"/>
        <v>-59000</v>
      </c>
      <c r="I1533" s="143">
        <f t="shared" si="97"/>
        <v>20</v>
      </c>
      <c r="K1533" s="80" t="s">
        <v>726</v>
      </c>
      <c r="M1533" s="2">
        <v>500</v>
      </c>
    </row>
    <row r="1534" spans="1:13" s="92" customFormat="1" ht="12.75">
      <c r="A1534" s="32"/>
      <c r="B1534" s="171">
        <v>1500</v>
      </c>
      <c r="C1534" s="32" t="s">
        <v>845</v>
      </c>
      <c r="D1534" s="32" t="s">
        <v>15</v>
      </c>
      <c r="E1534" s="32" t="s">
        <v>724</v>
      </c>
      <c r="F1534" s="99" t="s">
        <v>846</v>
      </c>
      <c r="G1534" s="99" t="s">
        <v>238</v>
      </c>
      <c r="H1534" s="31">
        <f t="shared" si="96"/>
        <v>-60500</v>
      </c>
      <c r="I1534" s="143">
        <f t="shared" si="97"/>
        <v>3</v>
      </c>
      <c r="K1534" s="92" t="s">
        <v>726</v>
      </c>
      <c r="M1534" s="142">
        <v>500</v>
      </c>
    </row>
    <row r="1535" spans="1:13" s="92" customFormat="1" ht="12.75">
      <c r="A1535" s="32"/>
      <c r="B1535" s="171">
        <v>1500</v>
      </c>
      <c r="C1535" s="32" t="s">
        <v>729</v>
      </c>
      <c r="D1535" s="32" t="s">
        <v>15</v>
      </c>
      <c r="E1535" s="32" t="s">
        <v>724</v>
      </c>
      <c r="F1535" s="99" t="s">
        <v>846</v>
      </c>
      <c r="G1535" s="99" t="s">
        <v>238</v>
      </c>
      <c r="H1535" s="31">
        <f t="shared" si="96"/>
        <v>-62000</v>
      </c>
      <c r="I1535" s="143">
        <f t="shared" si="97"/>
        <v>3</v>
      </c>
      <c r="K1535" s="92" t="s">
        <v>726</v>
      </c>
      <c r="M1535" s="142">
        <v>500</v>
      </c>
    </row>
    <row r="1536" spans="1:13" s="92" customFormat="1" ht="12.75">
      <c r="A1536" s="32"/>
      <c r="B1536" s="171">
        <v>1500</v>
      </c>
      <c r="C1536" s="32" t="s">
        <v>731</v>
      </c>
      <c r="D1536" s="32" t="s">
        <v>15</v>
      </c>
      <c r="E1536" s="32" t="s">
        <v>724</v>
      </c>
      <c r="F1536" s="99" t="s">
        <v>847</v>
      </c>
      <c r="G1536" s="99" t="s">
        <v>240</v>
      </c>
      <c r="H1536" s="31">
        <f t="shared" si="96"/>
        <v>-63500</v>
      </c>
      <c r="I1536" s="143">
        <f t="shared" si="97"/>
        <v>3</v>
      </c>
      <c r="K1536" s="92" t="s">
        <v>726</v>
      </c>
      <c r="M1536" s="142">
        <v>500</v>
      </c>
    </row>
    <row r="1537" spans="1:13" s="92" customFormat="1" ht="12.75">
      <c r="A1537" s="32"/>
      <c r="B1537" s="171">
        <v>1500</v>
      </c>
      <c r="C1537" s="32" t="s">
        <v>732</v>
      </c>
      <c r="D1537" s="32" t="s">
        <v>15</v>
      </c>
      <c r="E1537" s="32" t="s">
        <v>724</v>
      </c>
      <c r="F1537" s="99" t="s">
        <v>847</v>
      </c>
      <c r="G1537" s="99" t="s">
        <v>240</v>
      </c>
      <c r="H1537" s="31">
        <f t="shared" si="96"/>
        <v>-65000</v>
      </c>
      <c r="I1537" s="143">
        <f t="shared" si="97"/>
        <v>3</v>
      </c>
      <c r="K1537" s="92" t="s">
        <v>726</v>
      </c>
      <c r="M1537" s="142">
        <v>500</v>
      </c>
    </row>
    <row r="1538" spans="1:13" s="92" customFormat="1" ht="12.75">
      <c r="A1538" s="32"/>
      <c r="B1538" s="171">
        <v>1500</v>
      </c>
      <c r="C1538" s="32" t="s">
        <v>845</v>
      </c>
      <c r="D1538" s="32" t="s">
        <v>15</v>
      </c>
      <c r="E1538" s="32" t="s">
        <v>724</v>
      </c>
      <c r="F1538" s="99" t="s">
        <v>848</v>
      </c>
      <c r="G1538" s="99" t="s">
        <v>400</v>
      </c>
      <c r="H1538" s="31">
        <f t="shared" si="96"/>
        <v>-66500</v>
      </c>
      <c r="I1538" s="143">
        <f t="shared" si="97"/>
        <v>3</v>
      </c>
      <c r="K1538" s="92" t="s">
        <v>748</v>
      </c>
      <c r="M1538" s="142">
        <v>500</v>
      </c>
    </row>
    <row r="1539" spans="1:13" s="92" customFormat="1" ht="12.75">
      <c r="A1539" s="32"/>
      <c r="B1539" s="171">
        <v>1500</v>
      </c>
      <c r="C1539" s="32" t="s">
        <v>729</v>
      </c>
      <c r="D1539" s="32" t="s">
        <v>15</v>
      </c>
      <c r="E1539" s="32" t="s">
        <v>724</v>
      </c>
      <c r="F1539" s="99" t="s">
        <v>848</v>
      </c>
      <c r="G1539" s="99" t="s">
        <v>400</v>
      </c>
      <c r="H1539" s="31">
        <f t="shared" si="96"/>
        <v>-68000</v>
      </c>
      <c r="I1539" s="143">
        <f t="shared" si="97"/>
        <v>3</v>
      </c>
      <c r="K1539" s="92" t="s">
        <v>748</v>
      </c>
      <c r="M1539" s="142">
        <v>500</v>
      </c>
    </row>
    <row r="1540" spans="1:13" s="92" customFormat="1" ht="12.75">
      <c r="A1540" s="32"/>
      <c r="B1540" s="171">
        <v>1500</v>
      </c>
      <c r="C1540" s="32" t="s">
        <v>731</v>
      </c>
      <c r="D1540" s="32" t="s">
        <v>15</v>
      </c>
      <c r="E1540" s="32" t="s">
        <v>724</v>
      </c>
      <c r="F1540" s="99" t="s">
        <v>849</v>
      </c>
      <c r="G1540" s="99" t="s">
        <v>764</v>
      </c>
      <c r="H1540" s="31">
        <f t="shared" si="96"/>
        <v>-69500</v>
      </c>
      <c r="I1540" s="143">
        <f t="shared" si="97"/>
        <v>3</v>
      </c>
      <c r="K1540" s="92" t="s">
        <v>726</v>
      </c>
      <c r="M1540" s="142">
        <v>500</v>
      </c>
    </row>
    <row r="1541" spans="1:13" s="92" customFormat="1" ht="12.75">
      <c r="A1541" s="32"/>
      <c r="B1541" s="171">
        <v>1500</v>
      </c>
      <c r="C1541" s="32" t="s">
        <v>732</v>
      </c>
      <c r="D1541" s="32" t="s">
        <v>15</v>
      </c>
      <c r="E1541" s="32" t="s">
        <v>724</v>
      </c>
      <c r="F1541" s="99" t="s">
        <v>849</v>
      </c>
      <c r="G1541" s="99" t="s">
        <v>764</v>
      </c>
      <c r="H1541" s="31">
        <f t="shared" si="96"/>
        <v>-71000</v>
      </c>
      <c r="I1541" s="143">
        <f t="shared" si="97"/>
        <v>3</v>
      </c>
      <c r="K1541" s="92" t="s">
        <v>726</v>
      </c>
      <c r="M1541" s="142">
        <v>500</v>
      </c>
    </row>
    <row r="1542" spans="1:13" s="120" customFormat="1" ht="12.75">
      <c r="A1542" s="103"/>
      <c r="B1542" s="172">
        <f>SUM(B1522:B1541)</f>
        <v>71000</v>
      </c>
      <c r="C1542" s="103" t="s">
        <v>135</v>
      </c>
      <c r="D1542" s="103"/>
      <c r="E1542" s="103"/>
      <c r="F1542" s="117"/>
      <c r="G1542" s="117"/>
      <c r="H1542" s="118">
        <v>0</v>
      </c>
      <c r="I1542" s="119">
        <f t="shared" si="97"/>
        <v>142</v>
      </c>
      <c r="M1542" s="121">
        <v>500</v>
      </c>
    </row>
    <row r="1543" spans="1:13" s="92" customFormat="1" ht="12.75">
      <c r="A1543" s="32"/>
      <c r="B1543" s="171"/>
      <c r="C1543" s="32"/>
      <c r="D1543" s="32"/>
      <c r="E1543" s="32"/>
      <c r="F1543" s="144"/>
      <c r="G1543" s="99"/>
      <c r="H1543" s="31">
        <f aca="true" t="shared" si="98" ref="H1543:H1558">H1542-B1543</f>
        <v>0</v>
      </c>
      <c r="I1543" s="143">
        <f t="shared" si="97"/>
        <v>0</v>
      </c>
      <c r="M1543" s="142">
        <v>500</v>
      </c>
    </row>
    <row r="1544" spans="1:13" s="92" customFormat="1" ht="12.75">
      <c r="A1544" s="32"/>
      <c r="B1544" s="171"/>
      <c r="C1544" s="32"/>
      <c r="D1544" s="32"/>
      <c r="E1544" s="32"/>
      <c r="F1544" s="99"/>
      <c r="G1544" s="99"/>
      <c r="H1544" s="31">
        <f t="shared" si="98"/>
        <v>0</v>
      </c>
      <c r="I1544" s="143">
        <f t="shared" si="97"/>
        <v>0</v>
      </c>
      <c r="M1544" s="142">
        <v>500</v>
      </c>
    </row>
    <row r="1545" spans="1:13" s="92" customFormat="1" ht="12.75">
      <c r="A1545" s="32"/>
      <c r="B1545" s="171">
        <v>1500</v>
      </c>
      <c r="C1545" s="32" t="s">
        <v>229</v>
      </c>
      <c r="D1545" s="32" t="s">
        <v>15</v>
      </c>
      <c r="E1545" s="32" t="s">
        <v>49</v>
      </c>
      <c r="F1545" s="99" t="s">
        <v>839</v>
      </c>
      <c r="G1545" s="99" t="s">
        <v>308</v>
      </c>
      <c r="H1545" s="31">
        <f t="shared" si="98"/>
        <v>-1500</v>
      </c>
      <c r="I1545" s="143">
        <f t="shared" si="97"/>
        <v>3</v>
      </c>
      <c r="K1545" s="92" t="s">
        <v>726</v>
      </c>
      <c r="M1545" s="142">
        <v>500</v>
      </c>
    </row>
    <row r="1546" spans="1:13" s="92" customFormat="1" ht="12.75">
      <c r="A1546" s="32"/>
      <c r="B1546" s="171">
        <v>1500</v>
      </c>
      <c r="C1546" s="145" t="s">
        <v>229</v>
      </c>
      <c r="D1546" s="145" t="s">
        <v>15</v>
      </c>
      <c r="E1546" s="145" t="s">
        <v>49</v>
      </c>
      <c r="F1546" s="99" t="s">
        <v>839</v>
      </c>
      <c r="G1546" s="99" t="s">
        <v>310</v>
      </c>
      <c r="H1546" s="31">
        <f t="shared" si="98"/>
        <v>-3000</v>
      </c>
      <c r="I1546" s="143">
        <f t="shared" si="97"/>
        <v>3</v>
      </c>
      <c r="K1546" s="92" t="s">
        <v>726</v>
      </c>
      <c r="M1546" s="142">
        <v>500</v>
      </c>
    </row>
    <row r="1547" spans="1:13" s="92" customFormat="1" ht="12.75">
      <c r="A1547" s="32"/>
      <c r="B1547" s="171">
        <v>1500</v>
      </c>
      <c r="C1547" s="32" t="s">
        <v>229</v>
      </c>
      <c r="D1547" s="32" t="s">
        <v>15</v>
      </c>
      <c r="E1547" s="32" t="s">
        <v>49</v>
      </c>
      <c r="F1547" s="99" t="s">
        <v>840</v>
      </c>
      <c r="G1547" s="99" t="s">
        <v>400</v>
      </c>
      <c r="H1547" s="31">
        <f t="shared" si="98"/>
        <v>-4500</v>
      </c>
      <c r="I1547" s="143">
        <f t="shared" si="97"/>
        <v>3</v>
      </c>
      <c r="K1547" s="92" t="s">
        <v>634</v>
      </c>
      <c r="M1547" s="142">
        <v>500</v>
      </c>
    </row>
    <row r="1548" spans="1:13" s="92" customFormat="1" ht="12.75">
      <c r="A1548" s="32"/>
      <c r="B1548" s="171">
        <v>1500</v>
      </c>
      <c r="C1548" s="32" t="s">
        <v>229</v>
      </c>
      <c r="D1548" s="32" t="s">
        <v>15</v>
      </c>
      <c r="E1548" s="32" t="s">
        <v>49</v>
      </c>
      <c r="F1548" s="99" t="s">
        <v>840</v>
      </c>
      <c r="G1548" s="99" t="s">
        <v>412</v>
      </c>
      <c r="H1548" s="31">
        <f t="shared" si="98"/>
        <v>-6000</v>
      </c>
      <c r="I1548" s="143">
        <f t="shared" si="97"/>
        <v>3</v>
      </c>
      <c r="K1548" s="92" t="s">
        <v>634</v>
      </c>
      <c r="M1548" s="142">
        <v>500</v>
      </c>
    </row>
    <row r="1549" spans="1:13" s="92" customFormat="1" ht="12.75">
      <c r="A1549" s="32"/>
      <c r="B1549" s="171">
        <v>1500</v>
      </c>
      <c r="C1549" s="32" t="s">
        <v>229</v>
      </c>
      <c r="D1549" s="32" t="s">
        <v>15</v>
      </c>
      <c r="E1549" s="32" t="s">
        <v>49</v>
      </c>
      <c r="F1549" s="99" t="s">
        <v>841</v>
      </c>
      <c r="G1549" s="98" t="s">
        <v>450</v>
      </c>
      <c r="H1549" s="31">
        <f t="shared" si="98"/>
        <v>-7500</v>
      </c>
      <c r="I1549" s="143">
        <f t="shared" si="97"/>
        <v>3</v>
      </c>
      <c r="K1549" s="92" t="s">
        <v>726</v>
      </c>
      <c r="M1549" s="142">
        <v>500</v>
      </c>
    </row>
    <row r="1550" spans="1:13" s="15" customFormat="1" ht="12.75">
      <c r="A1550" s="32"/>
      <c r="B1550" s="171">
        <v>1500</v>
      </c>
      <c r="C1550" s="145" t="s">
        <v>229</v>
      </c>
      <c r="D1550" s="145" t="s">
        <v>15</v>
      </c>
      <c r="E1550" s="145" t="s">
        <v>49</v>
      </c>
      <c r="F1550" s="99" t="s">
        <v>841</v>
      </c>
      <c r="G1550" s="99" t="s">
        <v>452</v>
      </c>
      <c r="H1550" s="31">
        <f t="shared" si="98"/>
        <v>-9000</v>
      </c>
      <c r="I1550" s="143">
        <f t="shared" si="97"/>
        <v>3</v>
      </c>
      <c r="J1550" s="92"/>
      <c r="K1550" s="92" t="s">
        <v>726</v>
      </c>
      <c r="L1550" s="92"/>
      <c r="M1550" s="142">
        <v>500</v>
      </c>
    </row>
    <row r="1551" spans="1:13" s="92" customFormat="1" ht="12.75">
      <c r="A1551" s="32"/>
      <c r="B1551" s="171">
        <v>1500</v>
      </c>
      <c r="C1551" s="32" t="s">
        <v>229</v>
      </c>
      <c r="D1551" s="32" t="s">
        <v>15</v>
      </c>
      <c r="E1551" s="32" t="s">
        <v>49</v>
      </c>
      <c r="F1551" s="99" t="s">
        <v>843</v>
      </c>
      <c r="G1551" s="99" t="s">
        <v>454</v>
      </c>
      <c r="H1551" s="31">
        <f t="shared" si="98"/>
        <v>-10500</v>
      </c>
      <c r="I1551" s="143">
        <f t="shared" si="97"/>
        <v>3</v>
      </c>
      <c r="K1551" s="92" t="s">
        <v>726</v>
      </c>
      <c r="M1551" s="142">
        <v>500</v>
      </c>
    </row>
    <row r="1552" spans="1:13" s="92" customFormat="1" ht="12.75">
      <c r="A1552" s="32"/>
      <c r="B1552" s="171">
        <v>1500</v>
      </c>
      <c r="C1552" s="145" t="s">
        <v>229</v>
      </c>
      <c r="D1552" s="145" t="s">
        <v>15</v>
      </c>
      <c r="E1552" s="145" t="s">
        <v>49</v>
      </c>
      <c r="F1552" s="99" t="s">
        <v>843</v>
      </c>
      <c r="G1552" s="99" t="s">
        <v>456</v>
      </c>
      <c r="H1552" s="31">
        <f t="shared" si="98"/>
        <v>-12000</v>
      </c>
      <c r="I1552" s="143">
        <f t="shared" si="97"/>
        <v>3</v>
      </c>
      <c r="K1552" s="92" t="s">
        <v>726</v>
      </c>
      <c r="M1552" s="142">
        <v>500</v>
      </c>
    </row>
    <row r="1553" spans="2:14" ht="12.75">
      <c r="B1553" s="171">
        <v>1500</v>
      </c>
      <c r="C1553" s="417" t="s">
        <v>229</v>
      </c>
      <c r="D1553" s="12" t="s">
        <v>15</v>
      </c>
      <c r="E1553" s="417" t="s">
        <v>49</v>
      </c>
      <c r="F1553" s="98" t="s">
        <v>844</v>
      </c>
      <c r="G1553" s="98" t="s">
        <v>412</v>
      </c>
      <c r="H1553" s="31">
        <f t="shared" si="98"/>
        <v>-13500</v>
      </c>
      <c r="I1553" s="143">
        <f t="shared" si="97"/>
        <v>3</v>
      </c>
      <c r="J1553" s="418"/>
      <c r="K1553" s="80" t="s">
        <v>726</v>
      </c>
      <c r="L1553" s="418"/>
      <c r="M1553" s="2">
        <v>500</v>
      </c>
      <c r="N1553" s="419"/>
    </row>
    <row r="1554" spans="2:13" ht="12.75">
      <c r="B1554" s="171">
        <v>1500</v>
      </c>
      <c r="C1554" s="1" t="s">
        <v>229</v>
      </c>
      <c r="D1554" s="12" t="s">
        <v>15</v>
      </c>
      <c r="E1554" s="75" t="s">
        <v>49</v>
      </c>
      <c r="F1554" s="98" t="s">
        <v>844</v>
      </c>
      <c r="G1554" s="98" t="s">
        <v>414</v>
      </c>
      <c r="H1554" s="31">
        <f t="shared" si="98"/>
        <v>-15000</v>
      </c>
      <c r="I1554" s="143">
        <f t="shared" si="97"/>
        <v>3</v>
      </c>
      <c r="K1554" s="80" t="s">
        <v>726</v>
      </c>
      <c r="M1554" s="2">
        <v>500</v>
      </c>
    </row>
    <row r="1555" spans="1:13" s="15" customFormat="1" ht="12.75">
      <c r="A1555" s="32"/>
      <c r="B1555" s="171">
        <v>3000</v>
      </c>
      <c r="C1555" s="32" t="s">
        <v>229</v>
      </c>
      <c r="D1555" s="32" t="s">
        <v>15</v>
      </c>
      <c r="E1555" s="32" t="s">
        <v>49</v>
      </c>
      <c r="F1555" s="99" t="s">
        <v>846</v>
      </c>
      <c r="G1555" s="99" t="s">
        <v>238</v>
      </c>
      <c r="H1555" s="31">
        <f t="shared" si="98"/>
        <v>-18000</v>
      </c>
      <c r="I1555" s="143">
        <f t="shared" si="97"/>
        <v>6</v>
      </c>
      <c r="J1555" s="92"/>
      <c r="K1555" s="92" t="s">
        <v>726</v>
      </c>
      <c r="L1555" s="92"/>
      <c r="M1555" s="142">
        <v>500</v>
      </c>
    </row>
    <row r="1556" spans="1:13" s="15" customFormat="1" ht="12.75">
      <c r="A1556" s="32"/>
      <c r="B1556" s="171">
        <v>3000</v>
      </c>
      <c r="C1556" s="32" t="s">
        <v>229</v>
      </c>
      <c r="D1556" s="32" t="s">
        <v>15</v>
      </c>
      <c r="E1556" s="32" t="s">
        <v>49</v>
      </c>
      <c r="F1556" s="99" t="s">
        <v>847</v>
      </c>
      <c r="G1556" s="99" t="s">
        <v>240</v>
      </c>
      <c r="H1556" s="31">
        <f t="shared" si="98"/>
        <v>-21000</v>
      </c>
      <c r="I1556" s="143">
        <f t="shared" si="97"/>
        <v>6</v>
      </c>
      <c r="J1556" s="92"/>
      <c r="K1556" s="92" t="s">
        <v>726</v>
      </c>
      <c r="L1556" s="92"/>
      <c r="M1556" s="142">
        <v>500</v>
      </c>
    </row>
    <row r="1557" spans="1:13" s="15" customFormat="1" ht="12.75">
      <c r="A1557" s="32"/>
      <c r="B1557" s="171">
        <v>3000</v>
      </c>
      <c r="C1557" s="32" t="s">
        <v>229</v>
      </c>
      <c r="D1557" s="32" t="s">
        <v>15</v>
      </c>
      <c r="E1557" s="32" t="s">
        <v>49</v>
      </c>
      <c r="F1557" s="99" t="s">
        <v>848</v>
      </c>
      <c r="G1557" s="99" t="s">
        <v>400</v>
      </c>
      <c r="H1557" s="31">
        <f t="shared" si="98"/>
        <v>-24000</v>
      </c>
      <c r="I1557" s="143">
        <f t="shared" si="97"/>
        <v>6</v>
      </c>
      <c r="J1557" s="92"/>
      <c r="K1557" s="92" t="s">
        <v>748</v>
      </c>
      <c r="L1557" s="92"/>
      <c r="M1557" s="142">
        <v>500</v>
      </c>
    </row>
    <row r="1558" spans="1:13" s="15" customFormat="1" ht="12.75">
      <c r="A1558" s="32"/>
      <c r="B1558" s="171">
        <v>3000</v>
      </c>
      <c r="C1558" s="32" t="s">
        <v>229</v>
      </c>
      <c r="D1558" s="32" t="s">
        <v>15</v>
      </c>
      <c r="E1558" s="32" t="s">
        <v>49</v>
      </c>
      <c r="F1558" s="99" t="s">
        <v>849</v>
      </c>
      <c r="G1558" s="99" t="s">
        <v>764</v>
      </c>
      <c r="H1558" s="31">
        <f t="shared" si="98"/>
        <v>-27000</v>
      </c>
      <c r="I1558" s="143">
        <f t="shared" si="97"/>
        <v>6</v>
      </c>
      <c r="J1558" s="92"/>
      <c r="K1558" s="92" t="s">
        <v>726</v>
      </c>
      <c r="L1558" s="92"/>
      <c r="M1558" s="142">
        <v>500</v>
      </c>
    </row>
    <row r="1559" spans="1:13" s="135" customFormat="1" ht="12.75">
      <c r="A1559" s="100"/>
      <c r="B1559" s="173">
        <f>SUM(B1545:B1558)</f>
        <v>27000</v>
      </c>
      <c r="C1559" s="100" t="s">
        <v>49</v>
      </c>
      <c r="D1559" s="100"/>
      <c r="E1559" s="100"/>
      <c r="F1559" s="125"/>
      <c r="G1559" s="125"/>
      <c r="H1559" s="123">
        <v>0</v>
      </c>
      <c r="I1559" s="134">
        <f t="shared" si="97"/>
        <v>54</v>
      </c>
      <c r="M1559" s="136">
        <v>500</v>
      </c>
    </row>
    <row r="1560" spans="1:13" s="92" customFormat="1" ht="12.75">
      <c r="A1560" s="32"/>
      <c r="B1560" s="171"/>
      <c r="C1560" s="32"/>
      <c r="D1560" s="32"/>
      <c r="E1560" s="32"/>
      <c r="F1560" s="99"/>
      <c r="G1560" s="99"/>
      <c r="H1560" s="31">
        <f aca="true" t="shared" si="99" ref="H1560:H1567">H1559-B1560</f>
        <v>0</v>
      </c>
      <c r="I1560" s="143">
        <f t="shared" si="97"/>
        <v>0</v>
      </c>
      <c r="M1560" s="142">
        <v>500</v>
      </c>
    </row>
    <row r="1561" spans="1:13" s="147" customFormat="1" ht="12.75">
      <c r="A1561" s="146"/>
      <c r="B1561" s="174"/>
      <c r="C1561" s="124"/>
      <c r="D1561" s="146"/>
      <c r="E1561" s="146"/>
      <c r="F1561" s="465"/>
      <c r="G1561" s="465"/>
      <c r="H1561" s="31">
        <f t="shared" si="99"/>
        <v>0</v>
      </c>
      <c r="I1561" s="143">
        <f t="shared" si="97"/>
        <v>0</v>
      </c>
      <c r="M1561" s="466">
        <v>500</v>
      </c>
    </row>
    <row r="1562" spans="1:13" s="15" customFormat="1" ht="12.75">
      <c r="A1562" s="32"/>
      <c r="B1562" s="171">
        <v>10000</v>
      </c>
      <c r="C1562" s="32" t="s">
        <v>33</v>
      </c>
      <c r="D1562" s="32" t="s">
        <v>15</v>
      </c>
      <c r="E1562" s="32" t="s">
        <v>724</v>
      </c>
      <c r="F1562" s="99" t="s">
        <v>839</v>
      </c>
      <c r="G1562" s="99" t="s">
        <v>308</v>
      </c>
      <c r="H1562" s="31">
        <f t="shared" si="99"/>
        <v>-10000</v>
      </c>
      <c r="I1562" s="143">
        <f t="shared" si="97"/>
        <v>20</v>
      </c>
      <c r="J1562" s="92"/>
      <c r="K1562" s="92" t="s">
        <v>726</v>
      </c>
      <c r="L1562" s="92"/>
      <c r="M1562" s="142">
        <v>500</v>
      </c>
    </row>
    <row r="1563" spans="1:13" s="92" customFormat="1" ht="12.75">
      <c r="A1563" s="32"/>
      <c r="B1563" s="171">
        <v>10000</v>
      </c>
      <c r="C1563" s="32" t="s">
        <v>33</v>
      </c>
      <c r="D1563" s="32" t="s">
        <v>15</v>
      </c>
      <c r="E1563" s="32" t="s">
        <v>724</v>
      </c>
      <c r="F1563" s="99" t="s">
        <v>840</v>
      </c>
      <c r="G1563" s="99" t="s">
        <v>400</v>
      </c>
      <c r="H1563" s="31">
        <f t="shared" si="99"/>
        <v>-20000</v>
      </c>
      <c r="I1563" s="143">
        <f t="shared" si="97"/>
        <v>20</v>
      </c>
      <c r="K1563" s="92" t="s">
        <v>634</v>
      </c>
      <c r="M1563" s="142">
        <v>500</v>
      </c>
    </row>
    <row r="1564" spans="1:13" s="92" customFormat="1" ht="12.75">
      <c r="A1564" s="32"/>
      <c r="B1564" s="171">
        <v>10000</v>
      </c>
      <c r="C1564" s="32" t="s">
        <v>33</v>
      </c>
      <c r="D1564" s="32" t="s">
        <v>15</v>
      </c>
      <c r="E1564" s="32" t="s">
        <v>724</v>
      </c>
      <c r="F1564" s="99" t="s">
        <v>840</v>
      </c>
      <c r="G1564" s="99" t="s">
        <v>412</v>
      </c>
      <c r="H1564" s="31">
        <f t="shared" si="99"/>
        <v>-30000</v>
      </c>
      <c r="I1564" s="143">
        <f t="shared" si="97"/>
        <v>20</v>
      </c>
      <c r="K1564" s="92" t="s">
        <v>634</v>
      </c>
      <c r="M1564" s="142">
        <v>500</v>
      </c>
    </row>
    <row r="1565" spans="1:13" s="92" customFormat="1" ht="12.75">
      <c r="A1565" s="32"/>
      <c r="B1565" s="171">
        <v>10000</v>
      </c>
      <c r="C1565" s="32" t="s">
        <v>33</v>
      </c>
      <c r="D1565" s="32" t="s">
        <v>15</v>
      </c>
      <c r="E1565" s="32" t="s">
        <v>724</v>
      </c>
      <c r="F1565" s="99" t="s">
        <v>841</v>
      </c>
      <c r="G1565" s="98" t="s">
        <v>450</v>
      </c>
      <c r="H1565" s="31">
        <f t="shared" si="99"/>
        <v>-40000</v>
      </c>
      <c r="I1565" s="143">
        <f t="shared" si="97"/>
        <v>20</v>
      </c>
      <c r="K1565" s="92" t="s">
        <v>726</v>
      </c>
      <c r="M1565" s="142">
        <v>500</v>
      </c>
    </row>
    <row r="1566" spans="1:13" s="15" customFormat="1" ht="12.75">
      <c r="A1566" s="32"/>
      <c r="B1566" s="171">
        <v>10000</v>
      </c>
      <c r="C1566" s="32" t="s">
        <v>33</v>
      </c>
      <c r="D1566" s="32" t="s">
        <v>15</v>
      </c>
      <c r="E1566" s="32" t="s">
        <v>724</v>
      </c>
      <c r="F1566" s="99" t="s">
        <v>843</v>
      </c>
      <c r="G1566" s="99" t="s">
        <v>454</v>
      </c>
      <c r="H1566" s="31">
        <f t="shared" si="99"/>
        <v>-50000</v>
      </c>
      <c r="I1566" s="143">
        <f t="shared" si="97"/>
        <v>20</v>
      </c>
      <c r="J1566" s="92"/>
      <c r="K1566" s="92" t="s">
        <v>726</v>
      </c>
      <c r="L1566" s="92"/>
      <c r="M1566" s="142">
        <v>500</v>
      </c>
    </row>
    <row r="1567" spans="2:13" ht="12.75">
      <c r="B1567" s="171">
        <v>10000</v>
      </c>
      <c r="C1567" s="1" t="s">
        <v>33</v>
      </c>
      <c r="D1567" s="12" t="s">
        <v>15</v>
      </c>
      <c r="E1567" s="1" t="s">
        <v>724</v>
      </c>
      <c r="F1567" s="98" t="s">
        <v>844</v>
      </c>
      <c r="G1567" s="98" t="s">
        <v>412</v>
      </c>
      <c r="H1567" s="31">
        <f t="shared" si="99"/>
        <v>-60000</v>
      </c>
      <c r="I1567" s="143">
        <f t="shared" si="97"/>
        <v>20</v>
      </c>
      <c r="K1567" s="80" t="s">
        <v>726</v>
      </c>
      <c r="M1567" s="2">
        <v>500</v>
      </c>
    </row>
    <row r="1568" spans="1:13" s="120" customFormat="1" ht="12.75">
      <c r="A1568" s="103"/>
      <c r="B1568" s="172">
        <f>SUM(B1562:B1567)</f>
        <v>60000</v>
      </c>
      <c r="C1568" s="103" t="s">
        <v>33</v>
      </c>
      <c r="D1568" s="103"/>
      <c r="E1568" s="103"/>
      <c r="F1568" s="117"/>
      <c r="G1568" s="117"/>
      <c r="H1568" s="118">
        <v>0</v>
      </c>
      <c r="I1568" s="119">
        <f t="shared" si="97"/>
        <v>120</v>
      </c>
      <c r="M1568" s="121">
        <v>500</v>
      </c>
    </row>
    <row r="1569" spans="1:13" s="92" customFormat="1" ht="12.75">
      <c r="A1569" s="32"/>
      <c r="B1569" s="171"/>
      <c r="C1569" s="32"/>
      <c r="D1569" s="32"/>
      <c r="E1569" s="32"/>
      <c r="F1569" s="99"/>
      <c r="G1569" s="99"/>
      <c r="H1569" s="31">
        <f aca="true" t="shared" si="100" ref="H1569:H1584">H1568-B1569</f>
        <v>0</v>
      </c>
      <c r="I1569" s="143">
        <f t="shared" si="97"/>
        <v>0</v>
      </c>
      <c r="M1569" s="142">
        <v>500</v>
      </c>
    </row>
    <row r="1570" spans="1:13" s="92" customFormat="1" ht="12.75">
      <c r="A1570" s="32"/>
      <c r="B1570" s="171"/>
      <c r="C1570" s="32"/>
      <c r="D1570" s="32"/>
      <c r="E1570" s="32"/>
      <c r="F1570" s="99"/>
      <c r="G1570" s="99"/>
      <c r="H1570" s="31">
        <f t="shared" si="100"/>
        <v>0</v>
      </c>
      <c r="I1570" s="143">
        <f t="shared" si="97"/>
        <v>0</v>
      </c>
      <c r="M1570" s="142">
        <v>500</v>
      </c>
    </row>
    <row r="1571" spans="1:13" s="92" customFormat="1" ht="12.75">
      <c r="A1571" s="32"/>
      <c r="B1571" s="171">
        <v>2000</v>
      </c>
      <c r="C1571" s="32" t="s">
        <v>34</v>
      </c>
      <c r="D1571" s="32" t="s">
        <v>15</v>
      </c>
      <c r="E1571" s="32" t="s">
        <v>724</v>
      </c>
      <c r="F1571" s="99" t="s">
        <v>839</v>
      </c>
      <c r="G1571" s="99" t="s">
        <v>308</v>
      </c>
      <c r="H1571" s="31">
        <f t="shared" si="100"/>
        <v>-2000</v>
      </c>
      <c r="I1571" s="143">
        <f t="shared" si="97"/>
        <v>4</v>
      </c>
      <c r="K1571" s="92" t="s">
        <v>726</v>
      </c>
      <c r="M1571" s="142">
        <v>500</v>
      </c>
    </row>
    <row r="1572" spans="1:13" s="92" customFormat="1" ht="12.75">
      <c r="A1572" s="32"/>
      <c r="B1572" s="171">
        <v>2000</v>
      </c>
      <c r="C1572" s="32" t="s">
        <v>34</v>
      </c>
      <c r="D1572" s="32" t="s">
        <v>15</v>
      </c>
      <c r="E1572" s="32" t="s">
        <v>724</v>
      </c>
      <c r="F1572" s="99" t="s">
        <v>839</v>
      </c>
      <c r="G1572" s="99" t="s">
        <v>310</v>
      </c>
      <c r="H1572" s="31">
        <f t="shared" si="100"/>
        <v>-4000</v>
      </c>
      <c r="I1572" s="143">
        <f t="shared" si="97"/>
        <v>4</v>
      </c>
      <c r="K1572" s="92" t="s">
        <v>726</v>
      </c>
      <c r="M1572" s="142">
        <v>500</v>
      </c>
    </row>
    <row r="1573" spans="1:13" s="92" customFormat="1" ht="12.75">
      <c r="A1573" s="32"/>
      <c r="B1573" s="171">
        <v>2000</v>
      </c>
      <c r="C1573" s="32" t="s">
        <v>34</v>
      </c>
      <c r="D1573" s="32" t="s">
        <v>15</v>
      </c>
      <c r="E1573" s="32" t="s">
        <v>724</v>
      </c>
      <c r="F1573" s="99" t="s">
        <v>840</v>
      </c>
      <c r="G1573" s="99" t="s">
        <v>400</v>
      </c>
      <c r="H1573" s="31">
        <f t="shared" si="100"/>
        <v>-6000</v>
      </c>
      <c r="I1573" s="143">
        <f t="shared" si="97"/>
        <v>4</v>
      </c>
      <c r="K1573" s="92" t="s">
        <v>634</v>
      </c>
      <c r="M1573" s="142">
        <v>500</v>
      </c>
    </row>
    <row r="1574" spans="1:13" s="92" customFormat="1" ht="12.75">
      <c r="A1574" s="32"/>
      <c r="B1574" s="171">
        <v>2000</v>
      </c>
      <c r="C1574" s="32" t="s">
        <v>34</v>
      </c>
      <c r="D1574" s="32" t="s">
        <v>15</v>
      </c>
      <c r="E1574" s="32" t="s">
        <v>724</v>
      </c>
      <c r="F1574" s="99" t="s">
        <v>840</v>
      </c>
      <c r="G1574" s="99" t="s">
        <v>412</v>
      </c>
      <c r="H1574" s="31">
        <f t="shared" si="100"/>
        <v>-8000</v>
      </c>
      <c r="I1574" s="143">
        <f t="shared" si="97"/>
        <v>4</v>
      </c>
      <c r="K1574" s="92" t="s">
        <v>634</v>
      </c>
      <c r="M1574" s="142">
        <v>500</v>
      </c>
    </row>
    <row r="1575" spans="1:13" s="92" customFormat="1" ht="12.75">
      <c r="A1575" s="32"/>
      <c r="B1575" s="171">
        <v>2000</v>
      </c>
      <c r="C1575" s="32" t="s">
        <v>34</v>
      </c>
      <c r="D1575" s="32" t="s">
        <v>15</v>
      </c>
      <c r="E1575" s="32" t="s">
        <v>724</v>
      </c>
      <c r="F1575" s="99" t="s">
        <v>841</v>
      </c>
      <c r="G1575" s="98" t="s">
        <v>450</v>
      </c>
      <c r="H1575" s="31">
        <f t="shared" si="100"/>
        <v>-10000</v>
      </c>
      <c r="I1575" s="143">
        <f t="shared" si="97"/>
        <v>4</v>
      </c>
      <c r="K1575" s="92" t="s">
        <v>726</v>
      </c>
      <c r="M1575" s="142">
        <v>500</v>
      </c>
    </row>
    <row r="1576" spans="1:13" s="15" customFormat="1" ht="12.75">
      <c r="A1576" s="32"/>
      <c r="B1576" s="171">
        <v>2000</v>
      </c>
      <c r="C1576" s="32" t="s">
        <v>34</v>
      </c>
      <c r="D1576" s="32" t="s">
        <v>15</v>
      </c>
      <c r="E1576" s="32" t="s">
        <v>724</v>
      </c>
      <c r="F1576" s="99" t="s">
        <v>841</v>
      </c>
      <c r="G1576" s="99" t="s">
        <v>452</v>
      </c>
      <c r="H1576" s="31">
        <f t="shared" si="100"/>
        <v>-12000</v>
      </c>
      <c r="I1576" s="143">
        <f t="shared" si="97"/>
        <v>4</v>
      </c>
      <c r="J1576" s="92"/>
      <c r="K1576" s="92" t="s">
        <v>726</v>
      </c>
      <c r="L1576" s="92"/>
      <c r="M1576" s="142">
        <v>500</v>
      </c>
    </row>
    <row r="1577" spans="1:13" s="15" customFormat="1" ht="12.75">
      <c r="A1577" s="32"/>
      <c r="B1577" s="171">
        <v>2000</v>
      </c>
      <c r="C1577" s="32" t="s">
        <v>34</v>
      </c>
      <c r="D1577" s="32" t="s">
        <v>15</v>
      </c>
      <c r="E1577" s="32" t="s">
        <v>724</v>
      </c>
      <c r="F1577" s="99" t="s">
        <v>843</v>
      </c>
      <c r="G1577" s="99" t="s">
        <v>454</v>
      </c>
      <c r="H1577" s="31">
        <f t="shared" si="100"/>
        <v>-14000</v>
      </c>
      <c r="I1577" s="143">
        <f t="shared" si="97"/>
        <v>4</v>
      </c>
      <c r="J1577" s="92"/>
      <c r="K1577" s="92" t="s">
        <v>726</v>
      </c>
      <c r="L1577" s="92"/>
      <c r="M1577" s="142">
        <v>500</v>
      </c>
    </row>
    <row r="1578" spans="1:13" s="92" customFormat="1" ht="12.75">
      <c r="A1578" s="32"/>
      <c r="B1578" s="171">
        <v>2000</v>
      </c>
      <c r="C1578" s="32" t="s">
        <v>34</v>
      </c>
      <c r="D1578" s="32" t="s">
        <v>15</v>
      </c>
      <c r="E1578" s="32" t="s">
        <v>724</v>
      </c>
      <c r="F1578" s="99" t="s">
        <v>843</v>
      </c>
      <c r="G1578" s="99" t="s">
        <v>456</v>
      </c>
      <c r="H1578" s="31">
        <f t="shared" si="100"/>
        <v>-16000</v>
      </c>
      <c r="I1578" s="143">
        <f t="shared" si="97"/>
        <v>4</v>
      </c>
      <c r="K1578" s="92" t="s">
        <v>726</v>
      </c>
      <c r="M1578" s="142">
        <v>500</v>
      </c>
    </row>
    <row r="1579" spans="2:13" ht="12.75">
      <c r="B1579" s="171">
        <v>2000</v>
      </c>
      <c r="C1579" s="1" t="s">
        <v>34</v>
      </c>
      <c r="D1579" s="12" t="s">
        <v>15</v>
      </c>
      <c r="E1579" s="75" t="s">
        <v>724</v>
      </c>
      <c r="F1579" s="98" t="s">
        <v>844</v>
      </c>
      <c r="G1579" s="98" t="s">
        <v>412</v>
      </c>
      <c r="H1579" s="31">
        <f t="shared" si="100"/>
        <v>-18000</v>
      </c>
      <c r="I1579" s="143">
        <f t="shared" si="97"/>
        <v>4</v>
      </c>
      <c r="K1579" s="80" t="s">
        <v>726</v>
      </c>
      <c r="M1579" s="2">
        <v>500</v>
      </c>
    </row>
    <row r="1580" spans="2:13" ht="12.75">
      <c r="B1580" s="171">
        <v>2000</v>
      </c>
      <c r="C1580" s="1" t="s">
        <v>34</v>
      </c>
      <c r="D1580" s="12" t="s">
        <v>15</v>
      </c>
      <c r="E1580" s="1" t="s">
        <v>724</v>
      </c>
      <c r="F1580" s="98" t="s">
        <v>844</v>
      </c>
      <c r="G1580" s="98" t="s">
        <v>414</v>
      </c>
      <c r="H1580" s="31">
        <f t="shared" si="100"/>
        <v>-20000</v>
      </c>
      <c r="I1580" s="143">
        <f t="shared" si="97"/>
        <v>4</v>
      </c>
      <c r="K1580" s="80" t="s">
        <v>726</v>
      </c>
      <c r="M1580" s="2">
        <v>500</v>
      </c>
    </row>
    <row r="1581" spans="1:13" s="92" customFormat="1" ht="12.75">
      <c r="A1581" s="32"/>
      <c r="B1581" s="467">
        <v>4000</v>
      </c>
      <c r="C1581" s="145" t="s">
        <v>34</v>
      </c>
      <c r="D1581" s="145" t="s">
        <v>15</v>
      </c>
      <c r="E1581" s="145" t="s">
        <v>724</v>
      </c>
      <c r="F1581" s="99" t="s">
        <v>846</v>
      </c>
      <c r="G1581" s="99" t="s">
        <v>238</v>
      </c>
      <c r="H1581" s="31">
        <f t="shared" si="100"/>
        <v>-24000</v>
      </c>
      <c r="I1581" s="143">
        <f t="shared" si="97"/>
        <v>8</v>
      </c>
      <c r="K1581" s="92" t="s">
        <v>726</v>
      </c>
      <c r="M1581" s="142">
        <v>500</v>
      </c>
    </row>
    <row r="1582" spans="1:13" s="92" customFormat="1" ht="12.75">
      <c r="A1582" s="32"/>
      <c r="B1582" s="467">
        <v>4000</v>
      </c>
      <c r="C1582" s="145" t="s">
        <v>34</v>
      </c>
      <c r="D1582" s="145" t="s">
        <v>15</v>
      </c>
      <c r="E1582" s="145" t="s">
        <v>724</v>
      </c>
      <c r="F1582" s="99" t="s">
        <v>847</v>
      </c>
      <c r="G1582" s="99" t="s">
        <v>240</v>
      </c>
      <c r="H1582" s="31">
        <f t="shared" si="100"/>
        <v>-28000</v>
      </c>
      <c r="I1582" s="143">
        <f t="shared" si="97"/>
        <v>8</v>
      </c>
      <c r="K1582" s="92" t="s">
        <v>726</v>
      </c>
      <c r="M1582" s="142">
        <v>500</v>
      </c>
    </row>
    <row r="1583" spans="1:13" s="92" customFormat="1" ht="12.75">
      <c r="A1583" s="32"/>
      <c r="B1583" s="467">
        <v>4000</v>
      </c>
      <c r="C1583" s="145" t="s">
        <v>34</v>
      </c>
      <c r="D1583" s="145" t="s">
        <v>15</v>
      </c>
      <c r="E1583" s="145" t="s">
        <v>724</v>
      </c>
      <c r="F1583" s="99" t="s">
        <v>848</v>
      </c>
      <c r="G1583" s="99" t="s">
        <v>400</v>
      </c>
      <c r="H1583" s="31">
        <f t="shared" si="100"/>
        <v>-32000</v>
      </c>
      <c r="I1583" s="143">
        <f t="shared" si="97"/>
        <v>8</v>
      </c>
      <c r="K1583" s="92" t="s">
        <v>748</v>
      </c>
      <c r="M1583" s="142">
        <v>500</v>
      </c>
    </row>
    <row r="1584" spans="1:14" s="15" customFormat="1" ht="12.75">
      <c r="A1584" s="32"/>
      <c r="B1584" s="467">
        <v>4000</v>
      </c>
      <c r="C1584" s="145" t="s">
        <v>34</v>
      </c>
      <c r="D1584" s="145" t="s">
        <v>15</v>
      </c>
      <c r="E1584" s="145" t="s">
        <v>724</v>
      </c>
      <c r="F1584" s="99" t="s">
        <v>849</v>
      </c>
      <c r="G1584" s="99" t="s">
        <v>764</v>
      </c>
      <c r="H1584" s="31">
        <f t="shared" si="100"/>
        <v>-36000</v>
      </c>
      <c r="I1584" s="143">
        <f t="shared" si="97"/>
        <v>8</v>
      </c>
      <c r="J1584" s="92"/>
      <c r="K1584" s="92" t="s">
        <v>726</v>
      </c>
      <c r="L1584" s="92"/>
      <c r="M1584" s="142">
        <v>500</v>
      </c>
      <c r="N1584" s="460"/>
    </row>
    <row r="1585" spans="1:13" s="106" customFormat="1" ht="12.75">
      <c r="A1585" s="101"/>
      <c r="B1585" s="172">
        <f>SUM(B1571:B1584)</f>
        <v>36000</v>
      </c>
      <c r="C1585" s="103" t="s">
        <v>34</v>
      </c>
      <c r="D1585" s="101"/>
      <c r="E1585" s="103"/>
      <c r="F1585" s="117"/>
      <c r="G1585" s="117"/>
      <c r="H1585" s="118">
        <v>0</v>
      </c>
      <c r="I1585" s="119">
        <f t="shared" si="97"/>
        <v>72</v>
      </c>
      <c r="K1585" s="120"/>
      <c r="M1585" s="107">
        <v>500</v>
      </c>
    </row>
    <row r="1586" spans="1:13" s="15" customFormat="1" ht="12.75">
      <c r="A1586" s="12"/>
      <c r="B1586" s="171"/>
      <c r="C1586" s="12"/>
      <c r="D1586" s="12"/>
      <c r="E1586" s="32"/>
      <c r="F1586" s="99"/>
      <c r="G1586" s="99"/>
      <c r="H1586" s="31">
        <f>H1585-B1586</f>
        <v>0</v>
      </c>
      <c r="I1586" s="143">
        <f t="shared" si="97"/>
        <v>0</v>
      </c>
      <c r="K1586" s="92"/>
      <c r="M1586" s="35">
        <v>500</v>
      </c>
    </row>
    <row r="1587" spans="1:13" s="92" customFormat="1" ht="12.75">
      <c r="A1587" s="32"/>
      <c r="B1587" s="171"/>
      <c r="C1587" s="32"/>
      <c r="D1587" s="32"/>
      <c r="E1587" s="32"/>
      <c r="F1587" s="99"/>
      <c r="G1587" s="99"/>
      <c r="H1587" s="31">
        <f>H1586-B1587</f>
        <v>0</v>
      </c>
      <c r="I1587" s="143">
        <f t="shared" si="97"/>
        <v>0</v>
      </c>
      <c r="M1587" s="142">
        <v>500</v>
      </c>
    </row>
    <row r="1588" spans="1:13" s="92" customFormat="1" ht="12.75">
      <c r="A1588" s="32"/>
      <c r="B1588" s="171">
        <v>125000</v>
      </c>
      <c r="C1588" s="32" t="s">
        <v>114</v>
      </c>
      <c r="D1588" s="32" t="s">
        <v>15</v>
      </c>
      <c r="E1588" s="32" t="s">
        <v>850</v>
      </c>
      <c r="F1588" s="99" t="s">
        <v>851</v>
      </c>
      <c r="G1588" s="99" t="s">
        <v>375</v>
      </c>
      <c r="H1588" s="31">
        <f>H1587-B1588</f>
        <v>-125000</v>
      </c>
      <c r="I1588" s="143">
        <f aca="true" t="shared" si="101" ref="I1588:I1651">+B1588/M1588</f>
        <v>250</v>
      </c>
      <c r="K1588" s="92" t="s">
        <v>726</v>
      </c>
      <c r="M1588" s="142">
        <v>500</v>
      </c>
    </row>
    <row r="1589" spans="1:13" s="92" customFormat="1" ht="12.75">
      <c r="A1589" s="32"/>
      <c r="B1589" s="171">
        <v>125000</v>
      </c>
      <c r="C1589" s="32" t="s">
        <v>114</v>
      </c>
      <c r="D1589" s="32" t="s">
        <v>15</v>
      </c>
      <c r="E1589" s="32" t="s">
        <v>852</v>
      </c>
      <c r="F1589" s="99" t="s">
        <v>853</v>
      </c>
      <c r="G1589" s="99" t="s">
        <v>375</v>
      </c>
      <c r="H1589" s="31">
        <f>H1588-B1589</f>
        <v>-250000</v>
      </c>
      <c r="I1589" s="143">
        <f t="shared" si="101"/>
        <v>250</v>
      </c>
      <c r="K1589" s="92" t="s">
        <v>726</v>
      </c>
      <c r="M1589" s="142">
        <v>500</v>
      </c>
    </row>
    <row r="1590" spans="1:13" s="92" customFormat="1" ht="12.75">
      <c r="A1590" s="32"/>
      <c r="B1590" s="171">
        <v>125000</v>
      </c>
      <c r="C1590" s="32" t="s">
        <v>114</v>
      </c>
      <c r="D1590" s="32" t="s">
        <v>15</v>
      </c>
      <c r="E1590" s="32" t="s">
        <v>852</v>
      </c>
      <c r="F1590" s="99" t="s">
        <v>853</v>
      </c>
      <c r="G1590" s="99" t="s">
        <v>375</v>
      </c>
      <c r="H1590" s="31">
        <f>H1589-B1590</f>
        <v>-375000</v>
      </c>
      <c r="I1590" s="143">
        <f t="shared" si="101"/>
        <v>250</v>
      </c>
      <c r="K1590" s="92" t="s">
        <v>726</v>
      </c>
      <c r="M1590" s="142">
        <v>500</v>
      </c>
    </row>
    <row r="1591" spans="1:13" s="120" customFormat="1" ht="12.75">
      <c r="A1591" s="103"/>
      <c r="B1591" s="175">
        <f>SUM(B1588:B1590)</f>
        <v>375000</v>
      </c>
      <c r="C1591" s="149" t="s">
        <v>114</v>
      </c>
      <c r="D1591" s="149"/>
      <c r="E1591" s="149"/>
      <c r="F1591" s="117"/>
      <c r="G1591" s="117"/>
      <c r="H1591" s="118">
        <v>0</v>
      </c>
      <c r="I1591" s="119">
        <f t="shared" si="101"/>
        <v>750</v>
      </c>
      <c r="M1591" s="121">
        <v>500</v>
      </c>
    </row>
    <row r="1592" spans="1:13" s="92" customFormat="1" ht="12.75">
      <c r="A1592" s="32"/>
      <c r="B1592" s="148"/>
      <c r="C1592" s="145"/>
      <c r="D1592" s="145"/>
      <c r="E1592" s="145"/>
      <c r="F1592" s="99"/>
      <c r="G1592" s="99"/>
      <c r="H1592" s="31">
        <f aca="true" t="shared" si="102" ref="H1592:H1598">H1591-B1592</f>
        <v>0</v>
      </c>
      <c r="I1592" s="143">
        <f t="shared" si="101"/>
        <v>0</v>
      </c>
      <c r="M1592" s="142">
        <v>500</v>
      </c>
    </row>
    <row r="1593" spans="1:13" s="92" customFormat="1" ht="12.75">
      <c r="A1593" s="32"/>
      <c r="B1593" s="31"/>
      <c r="C1593" s="32"/>
      <c r="D1593" s="32"/>
      <c r="E1593" s="32"/>
      <c r="F1593" s="99"/>
      <c r="G1593" s="99"/>
      <c r="H1593" s="31">
        <f t="shared" si="102"/>
        <v>0</v>
      </c>
      <c r="I1593" s="143">
        <f t="shared" si="101"/>
        <v>0</v>
      </c>
      <c r="M1593" s="142">
        <v>500</v>
      </c>
    </row>
    <row r="1594" spans="1:13" s="92" customFormat="1" ht="12.75">
      <c r="A1594" s="32"/>
      <c r="B1594" s="29"/>
      <c r="C1594" s="145"/>
      <c r="D1594" s="145"/>
      <c r="E1594" s="145"/>
      <c r="F1594" s="99"/>
      <c r="G1594" s="99"/>
      <c r="H1594" s="31">
        <f t="shared" si="102"/>
        <v>0</v>
      </c>
      <c r="I1594" s="143">
        <f t="shared" si="101"/>
        <v>0</v>
      </c>
      <c r="M1594" s="142">
        <v>500</v>
      </c>
    </row>
    <row r="1595" spans="1:13" s="115" customFormat="1" ht="12.75">
      <c r="A1595" s="32"/>
      <c r="B1595" s="176">
        <v>190000</v>
      </c>
      <c r="C1595" s="75" t="s">
        <v>854</v>
      </c>
      <c r="D1595" s="75" t="s">
        <v>15</v>
      </c>
      <c r="E1595" s="51"/>
      <c r="F1595" s="51" t="s">
        <v>583</v>
      </c>
      <c r="G1595" s="51" t="s">
        <v>240</v>
      </c>
      <c r="H1595" s="5">
        <f t="shared" si="102"/>
        <v>-190000</v>
      </c>
      <c r="I1595" s="78">
        <f t="shared" si="101"/>
        <v>361.9047619047619</v>
      </c>
      <c r="J1595" s="80"/>
      <c r="K1595" s="80"/>
      <c r="L1595" s="80"/>
      <c r="M1595" s="2">
        <v>525</v>
      </c>
    </row>
    <row r="1596" spans="1:13" s="115" customFormat="1" ht="12.75">
      <c r="A1596" s="32"/>
      <c r="B1596" s="176">
        <v>24605</v>
      </c>
      <c r="C1596" s="75" t="s">
        <v>854</v>
      </c>
      <c r="D1596" s="75" t="s">
        <v>15</v>
      </c>
      <c r="E1596" s="51" t="s">
        <v>584</v>
      </c>
      <c r="F1596" s="51"/>
      <c r="G1596" s="51" t="s">
        <v>240</v>
      </c>
      <c r="H1596" s="5">
        <f t="shared" si="102"/>
        <v>-214605</v>
      </c>
      <c r="I1596" s="78">
        <f t="shared" si="101"/>
        <v>46.86666666666667</v>
      </c>
      <c r="J1596" s="80"/>
      <c r="K1596" s="80"/>
      <c r="L1596" s="80"/>
      <c r="M1596" s="2">
        <v>525</v>
      </c>
    </row>
    <row r="1597" spans="1:13" s="115" customFormat="1" ht="12.75">
      <c r="A1597" s="32"/>
      <c r="B1597" s="176">
        <v>190000</v>
      </c>
      <c r="C1597" s="75" t="s">
        <v>854</v>
      </c>
      <c r="D1597" s="75" t="s">
        <v>15</v>
      </c>
      <c r="E1597" s="51" t="s">
        <v>855</v>
      </c>
      <c r="F1597" s="51" t="s">
        <v>583</v>
      </c>
      <c r="G1597" s="51" t="s">
        <v>240</v>
      </c>
      <c r="H1597" s="5">
        <f t="shared" si="102"/>
        <v>-404605</v>
      </c>
      <c r="I1597" s="78">
        <f t="shared" si="101"/>
        <v>361.9047619047619</v>
      </c>
      <c r="J1597" s="80"/>
      <c r="K1597" s="80"/>
      <c r="L1597" s="80"/>
      <c r="M1597" s="2">
        <v>525</v>
      </c>
    </row>
    <row r="1598" spans="1:13" s="115" customFormat="1" ht="12.75">
      <c r="A1598" s="32"/>
      <c r="B1598" s="176">
        <v>50000</v>
      </c>
      <c r="C1598" s="75" t="s">
        <v>854</v>
      </c>
      <c r="D1598" s="75" t="s">
        <v>15</v>
      </c>
      <c r="E1598" s="51"/>
      <c r="F1598" s="51" t="s">
        <v>583</v>
      </c>
      <c r="G1598" s="51" t="s">
        <v>240</v>
      </c>
      <c r="H1598" s="5">
        <f t="shared" si="102"/>
        <v>-454605</v>
      </c>
      <c r="I1598" s="78">
        <f t="shared" si="101"/>
        <v>95.23809523809524</v>
      </c>
      <c r="J1598" s="80"/>
      <c r="K1598" s="80"/>
      <c r="L1598" s="80"/>
      <c r="M1598" s="2">
        <v>525</v>
      </c>
    </row>
    <row r="1599" spans="1:13" s="115" customFormat="1" ht="12.75">
      <c r="A1599" s="32"/>
      <c r="B1599" s="176">
        <v>4750</v>
      </c>
      <c r="C1599" s="75" t="s">
        <v>854</v>
      </c>
      <c r="D1599" s="75" t="s">
        <v>15</v>
      </c>
      <c r="E1599" s="51" t="s">
        <v>585</v>
      </c>
      <c r="F1599" s="51"/>
      <c r="G1599" s="51" t="s">
        <v>240</v>
      </c>
      <c r="H1599" s="5"/>
      <c r="I1599" s="78">
        <f t="shared" si="101"/>
        <v>9.047619047619047</v>
      </c>
      <c r="J1599" s="80"/>
      <c r="K1599" s="80"/>
      <c r="L1599" s="80"/>
      <c r="M1599" s="2">
        <v>525</v>
      </c>
    </row>
    <row r="1600" spans="1:13" s="80" customFormat="1" ht="12.75">
      <c r="A1600" s="32"/>
      <c r="B1600" s="176">
        <v>350000</v>
      </c>
      <c r="C1600" s="32" t="s">
        <v>856</v>
      </c>
      <c r="D1600" s="75" t="s">
        <v>15</v>
      </c>
      <c r="E1600" s="51"/>
      <c r="F1600" s="51" t="s">
        <v>583</v>
      </c>
      <c r="G1600" s="51" t="s">
        <v>240</v>
      </c>
      <c r="H1600" s="5">
        <f>H1598-B1600</f>
        <v>-804605</v>
      </c>
      <c r="I1600" s="78">
        <f t="shared" si="101"/>
        <v>666.6666666666666</v>
      </c>
      <c r="M1600" s="2">
        <v>525</v>
      </c>
    </row>
    <row r="1601" spans="1:13" s="80" customFormat="1" ht="12.75">
      <c r="A1601" s="32"/>
      <c r="B1601" s="176">
        <v>45325</v>
      </c>
      <c r="C1601" s="32" t="s">
        <v>856</v>
      </c>
      <c r="D1601" s="75" t="s">
        <v>15</v>
      </c>
      <c r="E1601" s="51" t="s">
        <v>584</v>
      </c>
      <c r="F1601" s="51"/>
      <c r="G1601" s="51" t="s">
        <v>240</v>
      </c>
      <c r="H1601" s="5">
        <f>H1600-B1601</f>
        <v>-849930</v>
      </c>
      <c r="I1601" s="78">
        <f t="shared" si="101"/>
        <v>86.33333333333333</v>
      </c>
      <c r="J1601" s="92"/>
      <c r="M1601" s="2">
        <v>525</v>
      </c>
    </row>
    <row r="1602" spans="1:13" s="80" customFormat="1" ht="12.75">
      <c r="A1602" s="32"/>
      <c r="B1602" s="176">
        <v>350000</v>
      </c>
      <c r="C1602" s="32" t="s">
        <v>856</v>
      </c>
      <c r="D1602" s="75" t="s">
        <v>15</v>
      </c>
      <c r="E1602" s="51" t="s">
        <v>855</v>
      </c>
      <c r="F1602" s="51" t="s">
        <v>583</v>
      </c>
      <c r="G1602" s="51" t="s">
        <v>240</v>
      </c>
      <c r="H1602" s="5">
        <f>H1601-B1602</f>
        <v>-1199930</v>
      </c>
      <c r="I1602" s="78">
        <f t="shared" si="101"/>
        <v>666.6666666666666</v>
      </c>
      <c r="M1602" s="2">
        <v>525</v>
      </c>
    </row>
    <row r="1603" spans="1:13" s="80" customFormat="1" ht="12.75">
      <c r="A1603" s="32"/>
      <c r="B1603" s="176">
        <v>8750</v>
      </c>
      <c r="C1603" s="32" t="s">
        <v>856</v>
      </c>
      <c r="D1603" s="75" t="s">
        <v>15</v>
      </c>
      <c r="E1603" s="51" t="s">
        <v>585</v>
      </c>
      <c r="F1603" s="51"/>
      <c r="G1603" s="51" t="s">
        <v>240</v>
      </c>
      <c r="H1603" s="5"/>
      <c r="I1603" s="78">
        <f t="shared" si="101"/>
        <v>16.666666666666668</v>
      </c>
      <c r="M1603" s="2">
        <v>525</v>
      </c>
    </row>
    <row r="1604" spans="1:13" s="115" customFormat="1" ht="12.75">
      <c r="A1604" s="32"/>
      <c r="B1604" s="468">
        <v>215000</v>
      </c>
      <c r="C1604" s="32" t="s">
        <v>591</v>
      </c>
      <c r="D1604" s="75" t="s">
        <v>15</v>
      </c>
      <c r="E1604" s="51"/>
      <c r="F1604" s="51" t="s">
        <v>583</v>
      </c>
      <c r="G1604" s="51" t="s">
        <v>240</v>
      </c>
      <c r="H1604" s="5">
        <f>H1602-B1604</f>
        <v>-1414930</v>
      </c>
      <c r="I1604" s="78">
        <f t="shared" si="101"/>
        <v>409.5238095238095</v>
      </c>
      <c r="J1604" s="80"/>
      <c r="K1604" s="80"/>
      <c r="L1604" s="80"/>
      <c r="M1604" s="2">
        <v>525</v>
      </c>
    </row>
    <row r="1605" spans="1:13" s="80" customFormat="1" ht="12.75">
      <c r="A1605" s="32"/>
      <c r="B1605" s="468">
        <v>27842.5</v>
      </c>
      <c r="C1605" s="32" t="s">
        <v>591</v>
      </c>
      <c r="D1605" s="75" t="s">
        <v>15</v>
      </c>
      <c r="E1605" s="51" t="s">
        <v>584</v>
      </c>
      <c r="F1605" s="51"/>
      <c r="G1605" s="51" t="s">
        <v>240</v>
      </c>
      <c r="H1605" s="5">
        <f>H1604-B1605</f>
        <v>-1442772.5</v>
      </c>
      <c r="I1605" s="78">
        <f t="shared" si="101"/>
        <v>53.03333333333333</v>
      </c>
      <c r="J1605" s="92"/>
      <c r="M1605" s="2">
        <v>525</v>
      </c>
    </row>
    <row r="1606" spans="1:13" s="115" customFormat="1" ht="12.75">
      <c r="A1606" s="32"/>
      <c r="B1606" s="176">
        <v>215000</v>
      </c>
      <c r="C1606" s="75" t="s">
        <v>591</v>
      </c>
      <c r="D1606" s="75" t="s">
        <v>15</v>
      </c>
      <c r="E1606" s="51" t="s">
        <v>855</v>
      </c>
      <c r="F1606" s="51" t="s">
        <v>583</v>
      </c>
      <c r="G1606" s="51" t="s">
        <v>240</v>
      </c>
      <c r="H1606" s="5">
        <f>H1605-B1606</f>
        <v>-1657772.5</v>
      </c>
      <c r="I1606" s="78">
        <f t="shared" si="101"/>
        <v>409.5238095238095</v>
      </c>
      <c r="J1606" s="80"/>
      <c r="K1606" s="80"/>
      <c r="L1606" s="80"/>
      <c r="M1606" s="2">
        <v>525</v>
      </c>
    </row>
    <row r="1607" spans="1:13" s="115" customFormat="1" ht="12.75">
      <c r="A1607" s="32"/>
      <c r="B1607" s="176">
        <v>40000</v>
      </c>
      <c r="C1607" s="75" t="s">
        <v>591</v>
      </c>
      <c r="D1607" s="75" t="s">
        <v>15</v>
      </c>
      <c r="E1607" s="51"/>
      <c r="F1607" s="51" t="s">
        <v>583</v>
      </c>
      <c r="G1607" s="51" t="s">
        <v>240</v>
      </c>
      <c r="H1607" s="5">
        <f>H1606-B1607</f>
        <v>-1697772.5</v>
      </c>
      <c r="I1607" s="78">
        <f t="shared" si="101"/>
        <v>76.19047619047619</v>
      </c>
      <c r="J1607" s="80"/>
      <c r="K1607" s="80"/>
      <c r="L1607" s="80"/>
      <c r="M1607" s="2">
        <v>525</v>
      </c>
    </row>
    <row r="1608" spans="1:13" s="115" customFormat="1" ht="12.75">
      <c r="A1608" s="32"/>
      <c r="B1608" s="176">
        <v>50000</v>
      </c>
      <c r="C1608" s="75" t="s">
        <v>591</v>
      </c>
      <c r="D1608" s="75" t="s">
        <v>15</v>
      </c>
      <c r="E1608" s="51"/>
      <c r="F1608" s="51" t="s">
        <v>583</v>
      </c>
      <c r="G1608" s="51" t="s">
        <v>240</v>
      </c>
      <c r="H1608" s="5">
        <f>H1607-B1608</f>
        <v>-1747772.5</v>
      </c>
      <c r="I1608" s="78">
        <f t="shared" si="101"/>
        <v>95.23809523809524</v>
      </c>
      <c r="J1608" s="80"/>
      <c r="K1608" s="80"/>
      <c r="L1608" s="80"/>
      <c r="M1608" s="2">
        <v>525</v>
      </c>
    </row>
    <row r="1609" spans="1:13" s="115" customFormat="1" ht="12.75">
      <c r="A1609" s="32"/>
      <c r="B1609" s="176">
        <v>50000</v>
      </c>
      <c r="C1609" s="75" t="s">
        <v>591</v>
      </c>
      <c r="D1609" s="75" t="s">
        <v>15</v>
      </c>
      <c r="E1609" s="51"/>
      <c r="F1609" s="51" t="s">
        <v>583</v>
      </c>
      <c r="G1609" s="51" t="s">
        <v>240</v>
      </c>
      <c r="H1609" s="5">
        <f>H1608-B1609</f>
        <v>-1797772.5</v>
      </c>
      <c r="I1609" s="78">
        <f t="shared" si="101"/>
        <v>95.23809523809524</v>
      </c>
      <c r="J1609" s="80"/>
      <c r="K1609" s="80"/>
      <c r="L1609" s="80"/>
      <c r="M1609" s="2">
        <v>525</v>
      </c>
    </row>
    <row r="1610" spans="1:13" s="115" customFormat="1" ht="12.75">
      <c r="A1610" s="32"/>
      <c r="B1610" s="176">
        <v>5375</v>
      </c>
      <c r="C1610" s="75" t="s">
        <v>591</v>
      </c>
      <c r="D1610" s="75" t="s">
        <v>15</v>
      </c>
      <c r="E1610" s="51" t="s">
        <v>585</v>
      </c>
      <c r="F1610" s="51"/>
      <c r="G1610" s="51" t="s">
        <v>240</v>
      </c>
      <c r="H1610" s="5"/>
      <c r="I1610" s="78">
        <f t="shared" si="101"/>
        <v>10.238095238095237</v>
      </c>
      <c r="J1610" s="80"/>
      <c r="K1610" s="80"/>
      <c r="L1610" s="80"/>
      <c r="M1610" s="2">
        <v>525</v>
      </c>
    </row>
    <row r="1611" spans="1:13" s="80" customFormat="1" ht="12.75">
      <c r="A1611" s="32"/>
      <c r="B1611" s="176">
        <v>160000</v>
      </c>
      <c r="C1611" s="451" t="s">
        <v>857</v>
      </c>
      <c r="D1611" s="75" t="s">
        <v>15</v>
      </c>
      <c r="E1611" s="51"/>
      <c r="F1611" s="51" t="s">
        <v>583</v>
      </c>
      <c r="G1611" s="51" t="s">
        <v>240</v>
      </c>
      <c r="H1611" s="5">
        <f>H1609-B1611</f>
        <v>-1957772.5</v>
      </c>
      <c r="I1611" s="78">
        <f t="shared" si="101"/>
        <v>304.76190476190476</v>
      </c>
      <c r="J1611" s="92"/>
      <c r="M1611" s="2">
        <v>525</v>
      </c>
    </row>
    <row r="1612" spans="1:13" s="80" customFormat="1" ht="12.75">
      <c r="A1612" s="32"/>
      <c r="B1612" s="176">
        <v>20720</v>
      </c>
      <c r="C1612" s="32" t="s">
        <v>857</v>
      </c>
      <c r="D1612" s="75" t="s">
        <v>15</v>
      </c>
      <c r="E1612" s="51" t="s">
        <v>584</v>
      </c>
      <c r="F1612" s="51"/>
      <c r="G1612" s="51" t="s">
        <v>240</v>
      </c>
      <c r="H1612" s="5">
        <f>H1611-B1612</f>
        <v>-1978492.5</v>
      </c>
      <c r="I1612" s="78">
        <f t="shared" si="101"/>
        <v>39.46666666666667</v>
      </c>
      <c r="J1612" s="92"/>
      <c r="M1612" s="2">
        <v>525</v>
      </c>
    </row>
    <row r="1613" spans="1:13" s="80" customFormat="1" ht="12.75">
      <c r="A1613" s="32"/>
      <c r="B1613" s="176">
        <v>4000</v>
      </c>
      <c r="C1613" s="32" t="s">
        <v>857</v>
      </c>
      <c r="D1613" s="75" t="s">
        <v>15</v>
      </c>
      <c r="E1613" s="51" t="s">
        <v>585</v>
      </c>
      <c r="F1613" s="51"/>
      <c r="G1613" s="51" t="s">
        <v>240</v>
      </c>
      <c r="H1613" s="5"/>
      <c r="I1613" s="78">
        <f t="shared" si="101"/>
        <v>7.619047619047619</v>
      </c>
      <c r="J1613" s="92"/>
      <c r="M1613" s="2">
        <v>525</v>
      </c>
    </row>
    <row r="1614" spans="1:13" s="115" customFormat="1" ht="12.75">
      <c r="A1614" s="95"/>
      <c r="B1614" s="177">
        <f>SUM(B1595:B1613)</f>
        <v>2001367.5</v>
      </c>
      <c r="C1614" s="95" t="s">
        <v>115</v>
      </c>
      <c r="D1614" s="95"/>
      <c r="E1614" s="128"/>
      <c r="F1614" s="128"/>
      <c r="G1614" s="128"/>
      <c r="H1614" s="94">
        <v>0</v>
      </c>
      <c r="I1614" s="137">
        <f t="shared" si="101"/>
        <v>3812.1285714285714</v>
      </c>
      <c r="M1614" s="2">
        <v>525</v>
      </c>
    </row>
    <row r="1615" spans="8:13" ht="12.75">
      <c r="H1615" s="5">
        <f>H1614-B1615</f>
        <v>0</v>
      </c>
      <c r="I1615" s="22">
        <f t="shared" si="101"/>
        <v>0</v>
      </c>
      <c r="M1615" s="2">
        <v>525</v>
      </c>
    </row>
    <row r="1616" spans="8:13" ht="12.75">
      <c r="H1616" s="5">
        <f>H1615-B1616</f>
        <v>0</v>
      </c>
      <c r="I1616" s="22">
        <f t="shared" si="101"/>
        <v>0</v>
      </c>
      <c r="M1616" s="2">
        <v>525</v>
      </c>
    </row>
    <row r="1617" spans="8:13" ht="12.75">
      <c r="H1617" s="5">
        <f>H1616-B1617</f>
        <v>0</v>
      </c>
      <c r="I1617" s="22">
        <f t="shared" si="101"/>
        <v>0</v>
      </c>
      <c r="M1617" s="2">
        <v>525</v>
      </c>
    </row>
    <row r="1618" spans="4:13" ht="12.75">
      <c r="D1618" s="12"/>
      <c r="H1618" s="5">
        <f>H1617-B1618</f>
        <v>0</v>
      </c>
      <c r="I1618" s="22">
        <f t="shared" si="101"/>
        <v>0</v>
      </c>
      <c r="M1618" s="2">
        <v>525</v>
      </c>
    </row>
    <row r="1619" spans="1:13" ht="13.5" thickBot="1">
      <c r="A1619" s="71"/>
      <c r="B1619" s="68">
        <f>+B1660+B1664+B1671+B1677+B1682+B1716+B1720+B1761+B1768+B1774+B1786</f>
        <v>2547790</v>
      </c>
      <c r="C1619" s="71"/>
      <c r="D1619" s="70" t="s">
        <v>16</v>
      </c>
      <c r="E1619" s="138"/>
      <c r="F1619" s="138"/>
      <c r="G1619" s="72"/>
      <c r="H1619" s="139"/>
      <c r="I1619" s="140">
        <f t="shared" si="101"/>
        <v>4852.933333333333</v>
      </c>
      <c r="J1619" s="131"/>
      <c r="K1619" s="131"/>
      <c r="L1619" s="131"/>
      <c r="M1619" s="2">
        <v>525</v>
      </c>
    </row>
    <row r="1620" spans="2:13" ht="12.75">
      <c r="B1620" s="31"/>
      <c r="C1620" s="32"/>
      <c r="D1620" s="12"/>
      <c r="E1620" s="32"/>
      <c r="G1620" s="99"/>
      <c r="H1620" s="5">
        <f aca="true" t="shared" si="103" ref="H1620:H1659">H1619-B1620</f>
        <v>0</v>
      </c>
      <c r="I1620" s="22">
        <f t="shared" si="101"/>
        <v>0</v>
      </c>
      <c r="M1620" s="2">
        <v>500</v>
      </c>
    </row>
    <row r="1621" spans="2:13" ht="12.75">
      <c r="B1621" s="141"/>
      <c r="C1621" s="32"/>
      <c r="D1621" s="12"/>
      <c r="E1621" s="33"/>
      <c r="G1621" s="34"/>
      <c r="H1621" s="5">
        <f t="shared" si="103"/>
        <v>0</v>
      </c>
      <c r="I1621" s="22">
        <f t="shared" si="101"/>
        <v>0</v>
      </c>
      <c r="M1621" s="2">
        <v>500</v>
      </c>
    </row>
    <row r="1622" spans="2:13" ht="12.75">
      <c r="B1622" s="456">
        <v>2500</v>
      </c>
      <c r="C1622" s="1" t="s">
        <v>29</v>
      </c>
      <c r="D1622" s="12" t="s">
        <v>16</v>
      </c>
      <c r="E1622" s="12" t="s">
        <v>858</v>
      </c>
      <c r="F1622" s="27" t="s">
        <v>859</v>
      </c>
      <c r="G1622" s="99" t="s">
        <v>222</v>
      </c>
      <c r="H1622" s="5">
        <f t="shared" si="103"/>
        <v>-2500</v>
      </c>
      <c r="I1622" s="22">
        <f t="shared" si="101"/>
        <v>5</v>
      </c>
      <c r="K1622" t="s">
        <v>29</v>
      </c>
      <c r="M1622" s="2">
        <v>500</v>
      </c>
    </row>
    <row r="1623" spans="1:13" s="15" customFormat="1" ht="12.75">
      <c r="A1623" s="1"/>
      <c r="B1623" s="165">
        <v>2500</v>
      </c>
      <c r="C1623" s="1" t="s">
        <v>29</v>
      </c>
      <c r="D1623" s="12" t="s">
        <v>16</v>
      </c>
      <c r="E1623" s="1" t="s">
        <v>858</v>
      </c>
      <c r="F1623" s="27" t="s">
        <v>860</v>
      </c>
      <c r="G1623" s="27" t="s">
        <v>231</v>
      </c>
      <c r="H1623" s="5">
        <f t="shared" si="103"/>
        <v>-5000</v>
      </c>
      <c r="I1623" s="22">
        <f t="shared" si="101"/>
        <v>5</v>
      </c>
      <c r="J1623"/>
      <c r="K1623" t="s">
        <v>29</v>
      </c>
      <c r="L1623"/>
      <c r="M1623" s="2">
        <v>500</v>
      </c>
    </row>
    <row r="1624" spans="2:13" ht="12.75">
      <c r="B1624" s="165">
        <v>5000</v>
      </c>
      <c r="C1624" s="1" t="s">
        <v>29</v>
      </c>
      <c r="D1624" s="12" t="s">
        <v>16</v>
      </c>
      <c r="E1624" s="1" t="s">
        <v>858</v>
      </c>
      <c r="F1624" s="415" t="s">
        <v>861</v>
      </c>
      <c r="G1624" s="27" t="s">
        <v>225</v>
      </c>
      <c r="H1624" s="5">
        <f t="shared" si="103"/>
        <v>-10000</v>
      </c>
      <c r="I1624" s="22">
        <f t="shared" si="101"/>
        <v>10</v>
      </c>
      <c r="K1624" t="s">
        <v>29</v>
      </c>
      <c r="M1624" s="2">
        <v>500</v>
      </c>
    </row>
    <row r="1625" spans="2:13" ht="12.75">
      <c r="B1625" s="165">
        <v>5000</v>
      </c>
      <c r="C1625" s="1" t="s">
        <v>29</v>
      </c>
      <c r="D1625" s="12" t="s">
        <v>16</v>
      </c>
      <c r="E1625" s="1" t="s">
        <v>858</v>
      </c>
      <c r="F1625" s="415" t="s">
        <v>862</v>
      </c>
      <c r="G1625" s="27" t="s">
        <v>238</v>
      </c>
      <c r="H1625" s="5">
        <f t="shared" si="103"/>
        <v>-15000</v>
      </c>
      <c r="I1625" s="22">
        <f t="shared" si="101"/>
        <v>10</v>
      </c>
      <c r="K1625" t="s">
        <v>29</v>
      </c>
      <c r="M1625" s="2">
        <v>500</v>
      </c>
    </row>
    <row r="1626" spans="2:13" ht="12.75">
      <c r="B1626" s="165">
        <v>5000</v>
      </c>
      <c r="C1626" s="1" t="s">
        <v>29</v>
      </c>
      <c r="D1626" s="12" t="s">
        <v>16</v>
      </c>
      <c r="E1626" s="1" t="s">
        <v>858</v>
      </c>
      <c r="F1626" s="27" t="s">
        <v>863</v>
      </c>
      <c r="G1626" s="27" t="s">
        <v>240</v>
      </c>
      <c r="H1626" s="5">
        <f t="shared" si="103"/>
        <v>-20000</v>
      </c>
      <c r="I1626" s="22">
        <f t="shared" si="101"/>
        <v>10</v>
      </c>
      <c r="K1626" t="s">
        <v>29</v>
      </c>
      <c r="M1626" s="2">
        <v>500</v>
      </c>
    </row>
    <row r="1627" spans="2:14" ht="12.75">
      <c r="B1627" s="165">
        <v>5000</v>
      </c>
      <c r="C1627" s="1" t="s">
        <v>29</v>
      </c>
      <c r="D1627" s="12" t="s">
        <v>16</v>
      </c>
      <c r="E1627" s="1" t="s">
        <v>858</v>
      </c>
      <c r="F1627" s="27" t="s">
        <v>864</v>
      </c>
      <c r="G1627" s="27" t="s">
        <v>228</v>
      </c>
      <c r="H1627" s="5">
        <f t="shared" si="103"/>
        <v>-25000</v>
      </c>
      <c r="I1627" s="22">
        <f t="shared" si="101"/>
        <v>10</v>
      </c>
      <c r="K1627" t="s">
        <v>29</v>
      </c>
      <c r="M1627" s="2">
        <v>500</v>
      </c>
      <c r="N1627" s="419"/>
    </row>
    <row r="1628" spans="2:13" ht="12.75">
      <c r="B1628" s="165">
        <v>5000</v>
      </c>
      <c r="C1628" s="1" t="s">
        <v>29</v>
      </c>
      <c r="D1628" s="1" t="s">
        <v>16</v>
      </c>
      <c r="E1628" s="1" t="s">
        <v>858</v>
      </c>
      <c r="F1628" s="27" t="s">
        <v>865</v>
      </c>
      <c r="G1628" s="27" t="s">
        <v>250</v>
      </c>
      <c r="H1628" s="5">
        <f t="shared" si="103"/>
        <v>-30000</v>
      </c>
      <c r="I1628" s="22">
        <f t="shared" si="101"/>
        <v>10</v>
      </c>
      <c r="K1628" t="s">
        <v>29</v>
      </c>
      <c r="M1628" s="2">
        <v>500</v>
      </c>
    </row>
    <row r="1629" spans="2:13" ht="12.75">
      <c r="B1629" s="457">
        <v>2500</v>
      </c>
      <c r="C1629" s="1" t="s">
        <v>29</v>
      </c>
      <c r="D1629" s="1" t="s">
        <v>16</v>
      </c>
      <c r="E1629" s="1" t="s">
        <v>858</v>
      </c>
      <c r="F1629" s="27" t="s">
        <v>866</v>
      </c>
      <c r="G1629" s="27" t="s">
        <v>281</v>
      </c>
      <c r="H1629" s="5">
        <f t="shared" si="103"/>
        <v>-32500</v>
      </c>
      <c r="I1629" s="22">
        <f t="shared" si="101"/>
        <v>5</v>
      </c>
      <c r="K1629" t="s">
        <v>29</v>
      </c>
      <c r="M1629" s="2">
        <v>500</v>
      </c>
    </row>
    <row r="1630" spans="2:13" ht="12.75">
      <c r="B1630" s="165">
        <v>5000</v>
      </c>
      <c r="C1630" s="1" t="s">
        <v>29</v>
      </c>
      <c r="D1630" s="1" t="s">
        <v>16</v>
      </c>
      <c r="E1630" s="1" t="s">
        <v>858</v>
      </c>
      <c r="F1630" s="415" t="s">
        <v>867</v>
      </c>
      <c r="G1630" s="27" t="s">
        <v>308</v>
      </c>
      <c r="H1630" s="5">
        <f t="shared" si="103"/>
        <v>-37500</v>
      </c>
      <c r="I1630" s="22">
        <f t="shared" si="101"/>
        <v>10</v>
      </c>
      <c r="K1630" t="s">
        <v>29</v>
      </c>
      <c r="M1630" s="2">
        <v>500</v>
      </c>
    </row>
    <row r="1631" spans="2:13" ht="12.75">
      <c r="B1631" s="165">
        <v>5000</v>
      </c>
      <c r="C1631" s="1" t="s">
        <v>29</v>
      </c>
      <c r="D1631" s="1" t="s">
        <v>16</v>
      </c>
      <c r="E1631" s="1" t="s">
        <v>858</v>
      </c>
      <c r="F1631" s="27" t="s">
        <v>868</v>
      </c>
      <c r="G1631" s="27" t="s">
        <v>310</v>
      </c>
      <c r="H1631" s="5">
        <f t="shared" si="103"/>
        <v>-42500</v>
      </c>
      <c r="I1631" s="22">
        <f t="shared" si="101"/>
        <v>10</v>
      </c>
      <c r="K1631" t="s">
        <v>29</v>
      </c>
      <c r="M1631" s="2">
        <v>500</v>
      </c>
    </row>
    <row r="1632" spans="2:13" ht="12.75">
      <c r="B1632" s="165">
        <v>5000</v>
      </c>
      <c r="C1632" s="1" t="s">
        <v>29</v>
      </c>
      <c r="D1632" s="1" t="s">
        <v>16</v>
      </c>
      <c r="E1632" s="1" t="s">
        <v>858</v>
      </c>
      <c r="F1632" s="27" t="s">
        <v>869</v>
      </c>
      <c r="G1632" s="27" t="s">
        <v>318</v>
      </c>
      <c r="H1632" s="5">
        <f t="shared" si="103"/>
        <v>-47500</v>
      </c>
      <c r="I1632" s="22">
        <f t="shared" si="101"/>
        <v>10</v>
      </c>
      <c r="K1632" t="s">
        <v>29</v>
      </c>
      <c r="M1632" s="2">
        <v>500</v>
      </c>
    </row>
    <row r="1633" spans="2:13" ht="12.75">
      <c r="B1633" s="165">
        <v>5000</v>
      </c>
      <c r="C1633" s="1" t="s">
        <v>29</v>
      </c>
      <c r="D1633" s="1" t="s">
        <v>16</v>
      </c>
      <c r="E1633" s="1" t="s">
        <v>858</v>
      </c>
      <c r="F1633" s="27" t="s">
        <v>870</v>
      </c>
      <c r="G1633" s="27" t="s">
        <v>61</v>
      </c>
      <c r="H1633" s="5">
        <f t="shared" si="103"/>
        <v>-52500</v>
      </c>
      <c r="I1633" s="22">
        <f t="shared" si="101"/>
        <v>10</v>
      </c>
      <c r="K1633" t="s">
        <v>29</v>
      </c>
      <c r="M1633" s="2">
        <v>500</v>
      </c>
    </row>
    <row r="1634" spans="2:13" ht="12.75">
      <c r="B1634" s="165">
        <v>5000</v>
      </c>
      <c r="C1634" s="1" t="s">
        <v>29</v>
      </c>
      <c r="D1634" s="1" t="s">
        <v>16</v>
      </c>
      <c r="E1634" s="1" t="s">
        <v>858</v>
      </c>
      <c r="F1634" s="27" t="s">
        <v>871</v>
      </c>
      <c r="G1634" s="27" t="s">
        <v>375</v>
      </c>
      <c r="H1634" s="5">
        <f t="shared" si="103"/>
        <v>-57500</v>
      </c>
      <c r="I1634" s="22">
        <f t="shared" si="101"/>
        <v>10</v>
      </c>
      <c r="K1634" t="s">
        <v>29</v>
      </c>
      <c r="M1634" s="2">
        <v>500</v>
      </c>
    </row>
    <row r="1635" spans="2:13" ht="12.75">
      <c r="B1635" s="165">
        <v>10000</v>
      </c>
      <c r="C1635" s="12" t="s">
        <v>29</v>
      </c>
      <c r="D1635" s="1" t="s">
        <v>16</v>
      </c>
      <c r="E1635" s="1" t="s">
        <v>858</v>
      </c>
      <c r="F1635" s="415" t="s">
        <v>872</v>
      </c>
      <c r="G1635" s="27" t="s">
        <v>375</v>
      </c>
      <c r="H1635" s="5">
        <f t="shared" si="103"/>
        <v>-67500</v>
      </c>
      <c r="I1635" s="22">
        <f t="shared" si="101"/>
        <v>20</v>
      </c>
      <c r="K1635" t="s">
        <v>29</v>
      </c>
      <c r="M1635" s="2">
        <v>500</v>
      </c>
    </row>
    <row r="1636" spans="2:13" ht="12.75">
      <c r="B1636" s="457">
        <v>2500</v>
      </c>
      <c r="C1636" s="1" t="s">
        <v>29</v>
      </c>
      <c r="D1636" s="1" t="s">
        <v>16</v>
      </c>
      <c r="E1636" s="1" t="s">
        <v>858</v>
      </c>
      <c r="F1636" s="27" t="s">
        <v>873</v>
      </c>
      <c r="G1636" s="27" t="s">
        <v>386</v>
      </c>
      <c r="H1636" s="5">
        <f t="shared" si="103"/>
        <v>-70000</v>
      </c>
      <c r="I1636" s="22">
        <f t="shared" si="101"/>
        <v>5</v>
      </c>
      <c r="K1636" t="s">
        <v>29</v>
      </c>
      <c r="M1636" s="2">
        <v>500</v>
      </c>
    </row>
    <row r="1637" spans="2:13" ht="12.75">
      <c r="B1637" s="457">
        <v>5000</v>
      </c>
      <c r="C1637" s="1" t="s">
        <v>29</v>
      </c>
      <c r="D1637" s="1" t="s">
        <v>16</v>
      </c>
      <c r="E1637" s="1" t="s">
        <v>858</v>
      </c>
      <c r="F1637" s="415" t="s">
        <v>874</v>
      </c>
      <c r="G1637" s="27" t="s">
        <v>400</v>
      </c>
      <c r="H1637" s="5">
        <f t="shared" si="103"/>
        <v>-75000</v>
      </c>
      <c r="I1637" s="22">
        <f t="shared" si="101"/>
        <v>10</v>
      </c>
      <c r="K1637" t="s">
        <v>29</v>
      </c>
      <c r="M1637" s="2">
        <v>500</v>
      </c>
    </row>
    <row r="1638" spans="2:13" ht="12.75">
      <c r="B1638" s="165">
        <v>5000</v>
      </c>
      <c r="C1638" s="1" t="s">
        <v>29</v>
      </c>
      <c r="D1638" s="1" t="s">
        <v>16</v>
      </c>
      <c r="E1638" s="1" t="s">
        <v>858</v>
      </c>
      <c r="F1638" s="415" t="s">
        <v>875</v>
      </c>
      <c r="G1638" s="27" t="s">
        <v>416</v>
      </c>
      <c r="H1638" s="5">
        <f t="shared" si="103"/>
        <v>-80000</v>
      </c>
      <c r="I1638" s="22">
        <f t="shared" si="101"/>
        <v>10</v>
      </c>
      <c r="K1638" t="s">
        <v>29</v>
      </c>
      <c r="M1638" s="2">
        <v>500</v>
      </c>
    </row>
    <row r="1639" spans="2:13" ht="12.75">
      <c r="B1639" s="165">
        <v>5000</v>
      </c>
      <c r="C1639" s="1" t="s">
        <v>29</v>
      </c>
      <c r="D1639" s="1" t="s">
        <v>16</v>
      </c>
      <c r="E1639" s="1" t="s">
        <v>858</v>
      </c>
      <c r="F1639" s="415" t="s">
        <v>876</v>
      </c>
      <c r="G1639" s="27" t="s">
        <v>445</v>
      </c>
      <c r="H1639" s="5">
        <f t="shared" si="103"/>
        <v>-85000</v>
      </c>
      <c r="I1639" s="22">
        <f t="shared" si="101"/>
        <v>10</v>
      </c>
      <c r="K1639" t="s">
        <v>29</v>
      </c>
      <c r="M1639" s="2">
        <v>500</v>
      </c>
    </row>
    <row r="1640" spans="2:13" ht="12.75">
      <c r="B1640" s="165">
        <v>5000</v>
      </c>
      <c r="C1640" s="1" t="s">
        <v>29</v>
      </c>
      <c r="D1640" s="1" t="s">
        <v>16</v>
      </c>
      <c r="E1640" s="1" t="s">
        <v>858</v>
      </c>
      <c r="F1640" s="27" t="s">
        <v>667</v>
      </c>
      <c r="G1640" s="27" t="s">
        <v>450</v>
      </c>
      <c r="H1640" s="5">
        <f t="shared" si="103"/>
        <v>-90000</v>
      </c>
      <c r="I1640" s="22">
        <f t="shared" si="101"/>
        <v>10</v>
      </c>
      <c r="K1640" t="s">
        <v>29</v>
      </c>
      <c r="M1640" s="2">
        <v>500</v>
      </c>
    </row>
    <row r="1641" spans="2:13" ht="12.75">
      <c r="B1641" s="165">
        <v>5000</v>
      </c>
      <c r="C1641" s="1" t="s">
        <v>29</v>
      </c>
      <c r="D1641" s="1" t="s">
        <v>16</v>
      </c>
      <c r="E1641" s="1" t="s">
        <v>858</v>
      </c>
      <c r="F1641" s="415" t="s">
        <v>877</v>
      </c>
      <c r="G1641" s="27" t="s">
        <v>456</v>
      </c>
      <c r="H1641" s="5">
        <f t="shared" si="103"/>
        <v>-95000</v>
      </c>
      <c r="I1641" s="22">
        <f t="shared" si="101"/>
        <v>10</v>
      </c>
      <c r="K1641" t="s">
        <v>29</v>
      </c>
      <c r="M1641" s="2">
        <v>500</v>
      </c>
    </row>
    <row r="1642" spans="2:13" ht="12.75">
      <c r="B1642" s="165">
        <v>5000</v>
      </c>
      <c r="C1642" s="1" t="s">
        <v>29</v>
      </c>
      <c r="D1642" s="1" t="s">
        <v>16</v>
      </c>
      <c r="E1642" s="1" t="s">
        <v>858</v>
      </c>
      <c r="F1642" s="413" t="s">
        <v>878</v>
      </c>
      <c r="G1642" s="27" t="s">
        <v>481</v>
      </c>
      <c r="H1642" s="5">
        <f t="shared" si="103"/>
        <v>-100000</v>
      </c>
      <c r="I1642" s="22">
        <f t="shared" si="101"/>
        <v>10</v>
      </c>
      <c r="K1642" t="s">
        <v>29</v>
      </c>
      <c r="M1642" s="2">
        <v>500</v>
      </c>
    </row>
    <row r="1643" spans="2:13" ht="12.75">
      <c r="B1643" s="165">
        <v>2500</v>
      </c>
      <c r="C1643" s="1" t="s">
        <v>29</v>
      </c>
      <c r="D1643" s="12" t="s">
        <v>16</v>
      </c>
      <c r="E1643" s="1" t="s">
        <v>879</v>
      </c>
      <c r="F1643" s="27" t="s">
        <v>880</v>
      </c>
      <c r="G1643" s="27" t="s">
        <v>225</v>
      </c>
      <c r="H1643" s="5">
        <f t="shared" si="103"/>
        <v>-102500</v>
      </c>
      <c r="I1643" s="22">
        <f t="shared" si="101"/>
        <v>5</v>
      </c>
      <c r="K1643" t="s">
        <v>29</v>
      </c>
      <c r="M1643" s="2">
        <v>500</v>
      </c>
    </row>
    <row r="1644" spans="2:13" ht="12.75">
      <c r="B1644" s="458">
        <v>2500</v>
      </c>
      <c r="C1644" s="1" t="s">
        <v>29</v>
      </c>
      <c r="D1644" s="12" t="s">
        <v>16</v>
      </c>
      <c r="E1644" s="1" t="s">
        <v>879</v>
      </c>
      <c r="F1644" s="27" t="s">
        <v>881</v>
      </c>
      <c r="G1644" s="27" t="s">
        <v>238</v>
      </c>
      <c r="H1644" s="5">
        <f t="shared" si="103"/>
        <v>-105000</v>
      </c>
      <c r="I1644" s="22">
        <f t="shared" si="101"/>
        <v>5</v>
      </c>
      <c r="K1644" t="s">
        <v>29</v>
      </c>
      <c r="M1644" s="2">
        <v>500</v>
      </c>
    </row>
    <row r="1645" spans="2:13" ht="12.75">
      <c r="B1645" s="165">
        <v>2500</v>
      </c>
      <c r="C1645" s="1" t="s">
        <v>29</v>
      </c>
      <c r="D1645" s="1" t="s">
        <v>16</v>
      </c>
      <c r="E1645" s="1" t="s">
        <v>879</v>
      </c>
      <c r="F1645" s="27" t="s">
        <v>882</v>
      </c>
      <c r="G1645" s="27" t="s">
        <v>228</v>
      </c>
      <c r="H1645" s="5">
        <f t="shared" si="103"/>
        <v>-107500</v>
      </c>
      <c r="I1645" s="22">
        <f t="shared" si="101"/>
        <v>5</v>
      </c>
      <c r="K1645" t="s">
        <v>29</v>
      </c>
      <c r="M1645" s="2">
        <v>500</v>
      </c>
    </row>
    <row r="1646" spans="2:13" ht="12.75">
      <c r="B1646" s="165">
        <v>2500</v>
      </c>
      <c r="C1646" s="1" t="s">
        <v>29</v>
      </c>
      <c r="D1646" s="1" t="s">
        <v>16</v>
      </c>
      <c r="E1646" s="1" t="s">
        <v>879</v>
      </c>
      <c r="F1646" s="27" t="s">
        <v>883</v>
      </c>
      <c r="G1646" s="27" t="s">
        <v>250</v>
      </c>
      <c r="H1646" s="5">
        <f t="shared" si="103"/>
        <v>-110000</v>
      </c>
      <c r="I1646" s="22">
        <f t="shared" si="101"/>
        <v>5</v>
      </c>
      <c r="K1646" t="s">
        <v>29</v>
      </c>
      <c r="M1646" s="2">
        <v>500</v>
      </c>
    </row>
    <row r="1647" spans="2:13" ht="12.75">
      <c r="B1647" s="165">
        <v>2500</v>
      </c>
      <c r="C1647" s="1" t="s">
        <v>29</v>
      </c>
      <c r="D1647" s="1" t="s">
        <v>16</v>
      </c>
      <c r="E1647" s="1" t="s">
        <v>879</v>
      </c>
      <c r="F1647" s="27" t="s">
        <v>884</v>
      </c>
      <c r="G1647" s="27" t="s">
        <v>281</v>
      </c>
      <c r="H1647" s="5">
        <f t="shared" si="103"/>
        <v>-112500</v>
      </c>
      <c r="I1647" s="22">
        <f t="shared" si="101"/>
        <v>5</v>
      </c>
      <c r="K1647" t="s">
        <v>29</v>
      </c>
      <c r="M1647" s="2">
        <v>500</v>
      </c>
    </row>
    <row r="1648" spans="2:13" ht="12.75">
      <c r="B1648" s="165">
        <v>2500</v>
      </c>
      <c r="C1648" s="1" t="s">
        <v>29</v>
      </c>
      <c r="D1648" s="1" t="s">
        <v>16</v>
      </c>
      <c r="E1648" s="1" t="s">
        <v>879</v>
      </c>
      <c r="F1648" s="27" t="s">
        <v>885</v>
      </c>
      <c r="G1648" s="27" t="s">
        <v>308</v>
      </c>
      <c r="H1648" s="5">
        <f t="shared" si="103"/>
        <v>-115000</v>
      </c>
      <c r="I1648" s="22">
        <f t="shared" si="101"/>
        <v>5</v>
      </c>
      <c r="K1648" t="s">
        <v>29</v>
      </c>
      <c r="M1648" s="2">
        <v>500</v>
      </c>
    </row>
    <row r="1649" spans="2:13" ht="12.75">
      <c r="B1649" s="165">
        <v>2500</v>
      </c>
      <c r="C1649" s="1" t="s">
        <v>29</v>
      </c>
      <c r="D1649" s="1" t="s">
        <v>16</v>
      </c>
      <c r="E1649" s="1" t="s">
        <v>879</v>
      </c>
      <c r="F1649" s="27" t="s">
        <v>886</v>
      </c>
      <c r="G1649" s="27" t="s">
        <v>310</v>
      </c>
      <c r="H1649" s="5">
        <f t="shared" si="103"/>
        <v>-117500</v>
      </c>
      <c r="I1649" s="22">
        <f t="shared" si="101"/>
        <v>5</v>
      </c>
      <c r="K1649" t="s">
        <v>29</v>
      </c>
      <c r="M1649" s="2">
        <v>500</v>
      </c>
    </row>
    <row r="1650" spans="2:13" ht="12.75">
      <c r="B1650" s="165">
        <v>2500</v>
      </c>
      <c r="C1650" s="1" t="s">
        <v>29</v>
      </c>
      <c r="D1650" s="1" t="s">
        <v>16</v>
      </c>
      <c r="E1650" s="1" t="s">
        <v>879</v>
      </c>
      <c r="F1650" s="27" t="s">
        <v>887</v>
      </c>
      <c r="G1650" s="27" t="s">
        <v>318</v>
      </c>
      <c r="H1650" s="5">
        <f t="shared" si="103"/>
        <v>-120000</v>
      </c>
      <c r="I1650" s="22">
        <f t="shared" si="101"/>
        <v>5</v>
      </c>
      <c r="K1650" t="s">
        <v>29</v>
      </c>
      <c r="M1650" s="2">
        <v>500</v>
      </c>
    </row>
    <row r="1651" spans="2:13" ht="12.75">
      <c r="B1651" s="165">
        <v>2500</v>
      </c>
      <c r="C1651" s="1" t="s">
        <v>29</v>
      </c>
      <c r="D1651" s="1" t="s">
        <v>16</v>
      </c>
      <c r="E1651" s="1" t="s">
        <v>879</v>
      </c>
      <c r="F1651" s="27" t="s">
        <v>888</v>
      </c>
      <c r="G1651" s="27" t="s">
        <v>61</v>
      </c>
      <c r="H1651" s="5">
        <f t="shared" si="103"/>
        <v>-122500</v>
      </c>
      <c r="I1651" s="22">
        <f t="shared" si="101"/>
        <v>5</v>
      </c>
      <c r="K1651" t="s">
        <v>29</v>
      </c>
      <c r="M1651" s="2">
        <v>500</v>
      </c>
    </row>
    <row r="1652" spans="2:13" ht="12.75">
      <c r="B1652" s="165">
        <v>2500</v>
      </c>
      <c r="C1652" s="1" t="s">
        <v>29</v>
      </c>
      <c r="D1652" s="1" t="s">
        <v>16</v>
      </c>
      <c r="E1652" s="1" t="s">
        <v>879</v>
      </c>
      <c r="F1652" s="27" t="s">
        <v>889</v>
      </c>
      <c r="G1652" s="27" t="s">
        <v>375</v>
      </c>
      <c r="H1652" s="5">
        <f t="shared" si="103"/>
        <v>-125000</v>
      </c>
      <c r="I1652" s="22">
        <f aca="true" t="shared" si="104" ref="I1652:I1720">+B1652/M1652</f>
        <v>5</v>
      </c>
      <c r="K1652" t="s">
        <v>29</v>
      </c>
      <c r="M1652" s="2">
        <v>500</v>
      </c>
    </row>
    <row r="1653" spans="2:13" ht="12.75">
      <c r="B1653" s="165">
        <v>10000</v>
      </c>
      <c r="C1653" s="1" t="s">
        <v>29</v>
      </c>
      <c r="D1653" s="1" t="s">
        <v>16</v>
      </c>
      <c r="E1653" s="1" t="s">
        <v>879</v>
      </c>
      <c r="F1653" s="27" t="s">
        <v>890</v>
      </c>
      <c r="G1653" s="27" t="s">
        <v>375</v>
      </c>
      <c r="H1653" s="5">
        <f t="shared" si="103"/>
        <v>-135000</v>
      </c>
      <c r="I1653" s="22">
        <f t="shared" si="104"/>
        <v>20</v>
      </c>
      <c r="K1653" t="s">
        <v>29</v>
      </c>
      <c r="M1653" s="2">
        <v>500</v>
      </c>
    </row>
    <row r="1654" spans="2:13" ht="12.75">
      <c r="B1654" s="457">
        <v>2500</v>
      </c>
      <c r="C1654" s="1" t="s">
        <v>29</v>
      </c>
      <c r="D1654" s="1" t="s">
        <v>16</v>
      </c>
      <c r="E1654" s="1" t="s">
        <v>879</v>
      </c>
      <c r="F1654" s="27" t="s">
        <v>891</v>
      </c>
      <c r="G1654" s="27" t="s">
        <v>386</v>
      </c>
      <c r="H1654" s="5">
        <f t="shared" si="103"/>
        <v>-137500</v>
      </c>
      <c r="I1654" s="22">
        <f t="shared" si="104"/>
        <v>5</v>
      </c>
      <c r="K1654" t="s">
        <v>29</v>
      </c>
      <c r="M1654" s="2">
        <v>500</v>
      </c>
    </row>
    <row r="1655" spans="2:13" ht="12.75">
      <c r="B1655" s="457">
        <v>2500</v>
      </c>
      <c r="C1655" s="1" t="s">
        <v>29</v>
      </c>
      <c r="D1655" s="1" t="s">
        <v>16</v>
      </c>
      <c r="E1655" s="1" t="s">
        <v>879</v>
      </c>
      <c r="F1655" s="27" t="s">
        <v>892</v>
      </c>
      <c r="G1655" s="27" t="s">
        <v>400</v>
      </c>
      <c r="H1655" s="5">
        <f t="shared" si="103"/>
        <v>-140000</v>
      </c>
      <c r="I1655" s="22">
        <f t="shared" si="104"/>
        <v>5</v>
      </c>
      <c r="K1655" t="s">
        <v>29</v>
      </c>
      <c r="M1655" s="2">
        <v>500</v>
      </c>
    </row>
    <row r="1656" spans="2:13" ht="12.75">
      <c r="B1656" s="165">
        <v>2500</v>
      </c>
      <c r="C1656" s="1" t="s">
        <v>29</v>
      </c>
      <c r="D1656" s="1" t="s">
        <v>16</v>
      </c>
      <c r="E1656" s="1" t="s">
        <v>879</v>
      </c>
      <c r="F1656" s="27" t="s">
        <v>893</v>
      </c>
      <c r="G1656" s="27" t="s">
        <v>412</v>
      </c>
      <c r="H1656" s="5">
        <f t="shared" si="103"/>
        <v>-142500</v>
      </c>
      <c r="I1656" s="22">
        <f t="shared" si="104"/>
        <v>5</v>
      </c>
      <c r="K1656" t="s">
        <v>29</v>
      </c>
      <c r="M1656" s="2">
        <v>500</v>
      </c>
    </row>
    <row r="1657" spans="2:13" ht="12.75">
      <c r="B1657" s="165">
        <v>2500</v>
      </c>
      <c r="C1657" s="1" t="s">
        <v>29</v>
      </c>
      <c r="D1657" s="1" t="s">
        <v>16</v>
      </c>
      <c r="E1657" s="1" t="s">
        <v>879</v>
      </c>
      <c r="F1657" s="27" t="s">
        <v>894</v>
      </c>
      <c r="G1657" s="27" t="s">
        <v>448</v>
      </c>
      <c r="H1657" s="5">
        <f t="shared" si="103"/>
        <v>-145000</v>
      </c>
      <c r="I1657" s="22">
        <f t="shared" si="104"/>
        <v>5</v>
      </c>
      <c r="K1657" t="s">
        <v>29</v>
      </c>
      <c r="M1657" s="2">
        <v>500</v>
      </c>
    </row>
    <row r="1658" spans="2:13" ht="12.75">
      <c r="B1658" s="165">
        <v>2500</v>
      </c>
      <c r="C1658" s="1" t="s">
        <v>29</v>
      </c>
      <c r="D1658" s="1" t="s">
        <v>16</v>
      </c>
      <c r="E1658" s="1" t="s">
        <v>879</v>
      </c>
      <c r="F1658" s="27" t="s">
        <v>895</v>
      </c>
      <c r="G1658" s="27" t="s">
        <v>450</v>
      </c>
      <c r="H1658" s="5">
        <f t="shared" si="103"/>
        <v>-147500</v>
      </c>
      <c r="I1658" s="22">
        <f t="shared" si="104"/>
        <v>5</v>
      </c>
      <c r="K1658" t="s">
        <v>29</v>
      </c>
      <c r="M1658" s="2">
        <v>500</v>
      </c>
    </row>
    <row r="1659" spans="2:13" ht="12.75">
      <c r="B1659" s="165">
        <v>2500</v>
      </c>
      <c r="C1659" s="1" t="s">
        <v>29</v>
      </c>
      <c r="D1659" s="1" t="s">
        <v>16</v>
      </c>
      <c r="E1659" s="1" t="s">
        <v>879</v>
      </c>
      <c r="F1659" s="27" t="s">
        <v>896</v>
      </c>
      <c r="G1659" s="27" t="s">
        <v>481</v>
      </c>
      <c r="H1659" s="5">
        <f t="shared" si="103"/>
        <v>-150000</v>
      </c>
      <c r="I1659" s="22">
        <f t="shared" si="104"/>
        <v>5</v>
      </c>
      <c r="K1659" t="s">
        <v>29</v>
      </c>
      <c r="M1659" s="2">
        <v>500</v>
      </c>
    </row>
    <row r="1660" spans="1:13" s="84" customFormat="1" ht="12.75">
      <c r="A1660" s="11"/>
      <c r="B1660" s="166">
        <f>SUM(B1622:B1659)</f>
        <v>150000</v>
      </c>
      <c r="C1660" s="11" t="s">
        <v>29</v>
      </c>
      <c r="D1660" s="11"/>
      <c r="E1660" s="11"/>
      <c r="F1660" s="18"/>
      <c r="G1660" s="18"/>
      <c r="H1660" s="82">
        <v>0</v>
      </c>
      <c r="I1660" s="83">
        <f t="shared" si="104"/>
        <v>300</v>
      </c>
      <c r="M1660" s="85">
        <v>500</v>
      </c>
    </row>
    <row r="1661" spans="2:13" ht="12.75">
      <c r="B1661" s="165"/>
      <c r="D1661" s="12"/>
      <c r="H1661" s="5">
        <f>H1660-B1661</f>
        <v>0</v>
      </c>
      <c r="I1661" s="22">
        <f t="shared" si="104"/>
        <v>0</v>
      </c>
      <c r="M1661" s="2">
        <v>500</v>
      </c>
    </row>
    <row r="1662" spans="2:13" ht="12.75">
      <c r="B1662" s="165"/>
      <c r="D1662" s="12"/>
      <c r="H1662" s="5">
        <f>H1661-B1662</f>
        <v>0</v>
      </c>
      <c r="I1662" s="22">
        <f t="shared" si="104"/>
        <v>0</v>
      </c>
      <c r="M1662" s="2">
        <v>500</v>
      </c>
    </row>
    <row r="1663" spans="2:13" ht="12.75">
      <c r="B1663" s="456">
        <v>500</v>
      </c>
      <c r="C1663" s="33" t="s">
        <v>897</v>
      </c>
      <c r="D1663" s="12" t="s">
        <v>16</v>
      </c>
      <c r="E1663" s="12" t="s">
        <v>129</v>
      </c>
      <c r="F1663" s="27" t="s">
        <v>898</v>
      </c>
      <c r="G1663" s="30" t="s">
        <v>222</v>
      </c>
      <c r="H1663" s="5">
        <f>H1662-B1663</f>
        <v>-500</v>
      </c>
      <c r="I1663" s="22">
        <f t="shared" si="104"/>
        <v>1</v>
      </c>
      <c r="K1663" t="s">
        <v>858</v>
      </c>
      <c r="M1663" s="2">
        <v>500</v>
      </c>
    </row>
    <row r="1664" spans="1:13" s="84" customFormat="1" ht="12.75">
      <c r="A1664" s="11"/>
      <c r="B1664" s="166">
        <f>SUM(B1663)</f>
        <v>500</v>
      </c>
      <c r="C1664" s="11" t="s">
        <v>129</v>
      </c>
      <c r="D1664" s="11"/>
      <c r="E1664" s="11"/>
      <c r="F1664" s="18"/>
      <c r="G1664" s="18"/>
      <c r="H1664" s="82">
        <v>0</v>
      </c>
      <c r="I1664" s="83">
        <f t="shared" si="104"/>
        <v>1</v>
      </c>
      <c r="M1664" s="85">
        <v>500</v>
      </c>
    </row>
    <row r="1665" spans="3:13" ht="12.75">
      <c r="C1665" s="12"/>
      <c r="D1665" s="12"/>
      <c r="H1665" s="5">
        <f aca="true" t="shared" si="105" ref="H1665:H1670">H1664-B1665</f>
        <v>0</v>
      </c>
      <c r="I1665" s="22">
        <f t="shared" si="104"/>
        <v>0</v>
      </c>
      <c r="M1665" s="2">
        <v>500</v>
      </c>
    </row>
    <row r="1666" spans="2:14" ht="12.75">
      <c r="B1666" s="418"/>
      <c r="C1666" s="417"/>
      <c r="D1666" s="12"/>
      <c r="E1666" s="417"/>
      <c r="H1666" s="5">
        <f t="shared" si="105"/>
        <v>0</v>
      </c>
      <c r="I1666" s="22">
        <f t="shared" si="104"/>
        <v>0</v>
      </c>
      <c r="J1666" s="418"/>
      <c r="L1666" s="418"/>
      <c r="M1666" s="2">
        <v>500</v>
      </c>
      <c r="N1666" s="419"/>
    </row>
    <row r="1667" spans="2:13" ht="12.75">
      <c r="B1667" s="178">
        <v>4000</v>
      </c>
      <c r="C1667" s="1" t="s">
        <v>899</v>
      </c>
      <c r="D1667" s="12" t="s">
        <v>16</v>
      </c>
      <c r="E1667" s="1" t="s">
        <v>724</v>
      </c>
      <c r="F1667" s="27" t="s">
        <v>900</v>
      </c>
      <c r="G1667" s="27" t="s">
        <v>240</v>
      </c>
      <c r="H1667" s="5">
        <f t="shared" si="105"/>
        <v>-4000</v>
      </c>
      <c r="I1667" s="22">
        <f t="shared" si="104"/>
        <v>8</v>
      </c>
      <c r="K1667" t="s">
        <v>858</v>
      </c>
      <c r="M1667" s="2">
        <v>500</v>
      </c>
    </row>
    <row r="1668" spans="2:13" ht="12.75">
      <c r="B1668" s="178">
        <v>4000</v>
      </c>
      <c r="C1668" s="1" t="s">
        <v>901</v>
      </c>
      <c r="D1668" s="12" t="s">
        <v>16</v>
      </c>
      <c r="E1668" s="1" t="s">
        <v>724</v>
      </c>
      <c r="F1668" s="27" t="s">
        <v>902</v>
      </c>
      <c r="G1668" s="27" t="s">
        <v>250</v>
      </c>
      <c r="H1668" s="5">
        <f t="shared" si="105"/>
        <v>-8000</v>
      </c>
      <c r="I1668" s="22">
        <f t="shared" si="104"/>
        <v>8</v>
      </c>
      <c r="K1668" t="s">
        <v>858</v>
      </c>
      <c r="M1668" s="2">
        <v>500</v>
      </c>
    </row>
    <row r="1669" spans="2:13" ht="12.75">
      <c r="B1669" s="178">
        <v>5000</v>
      </c>
      <c r="C1669" s="1" t="s">
        <v>903</v>
      </c>
      <c r="D1669" s="12" t="s">
        <v>16</v>
      </c>
      <c r="E1669" s="1" t="s">
        <v>724</v>
      </c>
      <c r="F1669" s="27" t="s">
        <v>904</v>
      </c>
      <c r="G1669" s="27" t="s">
        <v>462</v>
      </c>
      <c r="H1669" s="5">
        <f t="shared" si="105"/>
        <v>-13000</v>
      </c>
      <c r="I1669" s="22">
        <f t="shared" si="104"/>
        <v>10</v>
      </c>
      <c r="K1669" t="s">
        <v>858</v>
      </c>
      <c r="M1669" s="2">
        <v>500</v>
      </c>
    </row>
    <row r="1670" spans="2:13" ht="12.75">
      <c r="B1670" s="178">
        <v>5000</v>
      </c>
      <c r="C1670" s="151" t="s">
        <v>905</v>
      </c>
      <c r="D1670" s="1" t="s">
        <v>16</v>
      </c>
      <c r="E1670" s="1" t="s">
        <v>724</v>
      </c>
      <c r="F1670" s="27" t="s">
        <v>906</v>
      </c>
      <c r="G1670" s="27" t="s">
        <v>456</v>
      </c>
      <c r="H1670" s="5">
        <f t="shared" si="105"/>
        <v>-18000</v>
      </c>
      <c r="I1670" s="22">
        <f t="shared" si="104"/>
        <v>10</v>
      </c>
      <c r="K1670" t="s">
        <v>858</v>
      </c>
      <c r="M1670" s="2">
        <v>500</v>
      </c>
    </row>
    <row r="1671" spans="1:13" s="84" customFormat="1" ht="12.75">
      <c r="A1671" s="11"/>
      <c r="B1671" s="179">
        <f>SUM(B1667:B1670)</f>
        <v>18000</v>
      </c>
      <c r="C1671" s="11" t="s">
        <v>135</v>
      </c>
      <c r="D1671" s="11"/>
      <c r="E1671" s="11"/>
      <c r="F1671" s="18"/>
      <c r="G1671" s="18"/>
      <c r="H1671" s="82">
        <v>0</v>
      </c>
      <c r="I1671" s="83">
        <f t="shared" si="104"/>
        <v>36</v>
      </c>
      <c r="M1671" s="85">
        <v>500</v>
      </c>
    </row>
    <row r="1672" spans="2:13" ht="12.75">
      <c r="B1672" s="178"/>
      <c r="D1672" s="12"/>
      <c r="H1672" s="5">
        <f>H1671-B1672</f>
        <v>0</v>
      </c>
      <c r="I1672" s="22">
        <f t="shared" si="104"/>
        <v>0</v>
      </c>
      <c r="M1672" s="2">
        <v>500</v>
      </c>
    </row>
    <row r="1673" spans="2:13" ht="12.75">
      <c r="B1673" s="178"/>
      <c r="H1673" s="5">
        <f>H1672-B1673</f>
        <v>0</v>
      </c>
      <c r="I1673" s="22">
        <f t="shared" si="104"/>
        <v>0</v>
      </c>
      <c r="M1673" s="2">
        <v>500</v>
      </c>
    </row>
    <row r="1674" spans="2:13" ht="12.75">
      <c r="B1674" s="178">
        <v>2000</v>
      </c>
      <c r="C1674" s="1" t="s">
        <v>34</v>
      </c>
      <c r="D1674" s="12" t="s">
        <v>16</v>
      </c>
      <c r="E1674" s="1" t="s">
        <v>724</v>
      </c>
      <c r="F1674" s="27" t="s">
        <v>907</v>
      </c>
      <c r="G1674" s="27" t="s">
        <v>240</v>
      </c>
      <c r="H1674" s="5">
        <f>H1673-B1674</f>
        <v>-2000</v>
      </c>
      <c r="I1674" s="22">
        <f t="shared" si="104"/>
        <v>4</v>
      </c>
      <c r="K1674" t="s">
        <v>858</v>
      </c>
      <c r="M1674" s="2">
        <v>500</v>
      </c>
    </row>
    <row r="1675" spans="2:13" ht="12.75">
      <c r="B1675" s="178">
        <v>2000</v>
      </c>
      <c r="C1675" s="1" t="s">
        <v>34</v>
      </c>
      <c r="D1675" s="12" t="s">
        <v>16</v>
      </c>
      <c r="E1675" s="1" t="s">
        <v>724</v>
      </c>
      <c r="F1675" s="27" t="s">
        <v>907</v>
      </c>
      <c r="G1675" s="27" t="s">
        <v>228</v>
      </c>
      <c r="H1675" s="5">
        <f>H1680-B1675</f>
        <v>-10000</v>
      </c>
      <c r="I1675" s="22">
        <f t="shared" si="104"/>
        <v>4</v>
      </c>
      <c r="K1675" t="s">
        <v>858</v>
      </c>
      <c r="M1675" s="2">
        <v>500</v>
      </c>
    </row>
    <row r="1676" spans="2:13" ht="12.75">
      <c r="B1676" s="178">
        <v>2000</v>
      </c>
      <c r="C1676" s="1" t="s">
        <v>34</v>
      </c>
      <c r="D1676" s="12" t="s">
        <v>16</v>
      </c>
      <c r="E1676" s="1" t="s">
        <v>724</v>
      </c>
      <c r="F1676" s="98" t="s">
        <v>907</v>
      </c>
      <c r="G1676" s="27" t="s">
        <v>250</v>
      </c>
      <c r="H1676" s="5">
        <f>H1675-B1676</f>
        <v>-12000</v>
      </c>
      <c r="I1676" s="22">
        <f t="shared" si="104"/>
        <v>4</v>
      </c>
      <c r="K1676" t="s">
        <v>858</v>
      </c>
      <c r="M1676" s="2">
        <v>500</v>
      </c>
    </row>
    <row r="1677" spans="1:13" s="84" customFormat="1" ht="12.75">
      <c r="A1677" s="11"/>
      <c r="B1677" s="179">
        <f>SUM(B1674:B1676)</f>
        <v>6000</v>
      </c>
      <c r="C1677" s="11" t="s">
        <v>34</v>
      </c>
      <c r="D1677" s="11"/>
      <c r="E1677" s="11"/>
      <c r="F1677" s="18"/>
      <c r="G1677" s="18"/>
      <c r="H1677" s="82">
        <v>0</v>
      </c>
      <c r="I1677" s="83">
        <f t="shared" si="104"/>
        <v>12</v>
      </c>
      <c r="M1677" s="85">
        <v>500</v>
      </c>
    </row>
    <row r="1678" spans="2:13" ht="12.75">
      <c r="B1678" s="178"/>
      <c r="H1678" s="5">
        <f>H1677-B1678</f>
        <v>0</v>
      </c>
      <c r="I1678" s="22">
        <f t="shared" si="104"/>
        <v>0</v>
      </c>
      <c r="M1678" s="2">
        <v>500</v>
      </c>
    </row>
    <row r="1679" spans="2:13" ht="12.75">
      <c r="B1679" s="178"/>
      <c r="H1679" s="5">
        <f>H1678-B1679</f>
        <v>0</v>
      </c>
      <c r="I1679" s="22">
        <f t="shared" si="104"/>
        <v>0</v>
      </c>
      <c r="M1679" s="2">
        <v>500</v>
      </c>
    </row>
    <row r="1680" spans="2:13" ht="12.75">
      <c r="B1680" s="178">
        <v>6000</v>
      </c>
      <c r="C1680" s="1" t="s">
        <v>33</v>
      </c>
      <c r="D1680" s="12" t="s">
        <v>16</v>
      </c>
      <c r="E1680" s="1" t="s">
        <v>724</v>
      </c>
      <c r="F1680" s="27" t="s">
        <v>908</v>
      </c>
      <c r="G1680" s="27" t="s">
        <v>240</v>
      </c>
      <c r="H1680" s="5">
        <f>H1674-B1680</f>
        <v>-8000</v>
      </c>
      <c r="I1680" s="22">
        <f t="shared" si="104"/>
        <v>12</v>
      </c>
      <c r="K1680" t="s">
        <v>858</v>
      </c>
      <c r="M1680" s="2">
        <v>500</v>
      </c>
    </row>
    <row r="1681" spans="2:13" ht="12.75">
      <c r="B1681" s="178">
        <v>6000</v>
      </c>
      <c r="C1681" s="1" t="s">
        <v>33</v>
      </c>
      <c r="D1681" s="12" t="s">
        <v>16</v>
      </c>
      <c r="E1681" s="1" t="s">
        <v>724</v>
      </c>
      <c r="F1681" s="27" t="s">
        <v>908</v>
      </c>
      <c r="G1681" s="27" t="s">
        <v>228</v>
      </c>
      <c r="H1681" s="5">
        <f>H1679-B1681</f>
        <v>-6000</v>
      </c>
      <c r="I1681" s="22">
        <f t="shared" si="104"/>
        <v>12</v>
      </c>
      <c r="K1681" t="s">
        <v>858</v>
      </c>
      <c r="M1681" s="2">
        <v>500</v>
      </c>
    </row>
    <row r="1682" spans="1:13" s="84" customFormat="1" ht="12.75">
      <c r="A1682" s="11"/>
      <c r="B1682" s="179">
        <f>SUM(B1680:B1681)</f>
        <v>12000</v>
      </c>
      <c r="C1682" s="11" t="s">
        <v>33</v>
      </c>
      <c r="D1682" s="11"/>
      <c r="E1682" s="11"/>
      <c r="F1682" s="18"/>
      <c r="G1682" s="18"/>
      <c r="H1682" s="82">
        <v>0</v>
      </c>
      <c r="I1682" s="83">
        <f t="shared" si="104"/>
        <v>24</v>
      </c>
      <c r="M1682" s="85">
        <v>500</v>
      </c>
    </row>
    <row r="1683" spans="2:13" ht="12.75">
      <c r="B1683" s="178"/>
      <c r="H1683" s="5">
        <f aca="true" t="shared" si="106" ref="H1683:H1715">H1682-B1683</f>
        <v>0</v>
      </c>
      <c r="I1683" s="22">
        <f t="shared" si="104"/>
        <v>0</v>
      </c>
      <c r="M1683" s="2">
        <v>500</v>
      </c>
    </row>
    <row r="1684" spans="2:13" ht="12.75">
      <c r="B1684" s="178"/>
      <c r="H1684" s="5">
        <f t="shared" si="106"/>
        <v>0</v>
      </c>
      <c r="I1684" s="22">
        <f t="shared" si="104"/>
        <v>0</v>
      </c>
      <c r="M1684" s="2">
        <v>500</v>
      </c>
    </row>
    <row r="1685" spans="2:13" ht="12.75">
      <c r="B1685" s="469">
        <v>1700</v>
      </c>
      <c r="C1685" s="12" t="s">
        <v>229</v>
      </c>
      <c r="D1685" s="12" t="s">
        <v>16</v>
      </c>
      <c r="E1685" s="12" t="s">
        <v>49</v>
      </c>
      <c r="F1685" s="27" t="s">
        <v>909</v>
      </c>
      <c r="G1685" s="30" t="s">
        <v>225</v>
      </c>
      <c r="H1685" s="5">
        <f t="shared" si="106"/>
        <v>-1700</v>
      </c>
      <c r="I1685" s="22">
        <f t="shared" si="104"/>
        <v>3.4</v>
      </c>
      <c r="K1685" t="s">
        <v>879</v>
      </c>
      <c r="M1685" s="2">
        <v>500</v>
      </c>
    </row>
    <row r="1686" spans="2:13" ht="12.75">
      <c r="B1686" s="178">
        <v>1600</v>
      </c>
      <c r="C1686" s="12" t="s">
        <v>229</v>
      </c>
      <c r="D1686" s="12" t="s">
        <v>16</v>
      </c>
      <c r="E1686" s="1" t="s">
        <v>49</v>
      </c>
      <c r="F1686" s="27" t="s">
        <v>909</v>
      </c>
      <c r="G1686" s="27" t="s">
        <v>238</v>
      </c>
      <c r="H1686" s="5">
        <f t="shared" si="106"/>
        <v>-3300</v>
      </c>
      <c r="I1686" s="22">
        <f t="shared" si="104"/>
        <v>3.2</v>
      </c>
      <c r="K1686" t="s">
        <v>879</v>
      </c>
      <c r="M1686" s="2">
        <v>500</v>
      </c>
    </row>
    <row r="1687" spans="2:13" ht="12.75">
      <c r="B1687" s="178">
        <v>1600</v>
      </c>
      <c r="C1687" s="1" t="s">
        <v>229</v>
      </c>
      <c r="D1687" s="12" t="s">
        <v>16</v>
      </c>
      <c r="E1687" s="1" t="s">
        <v>49</v>
      </c>
      <c r="F1687" s="27" t="s">
        <v>909</v>
      </c>
      <c r="G1687" s="27" t="s">
        <v>240</v>
      </c>
      <c r="H1687" s="5">
        <f t="shared" si="106"/>
        <v>-4900</v>
      </c>
      <c r="I1687" s="22">
        <f t="shared" si="104"/>
        <v>3.2</v>
      </c>
      <c r="K1687" t="s">
        <v>879</v>
      </c>
      <c r="M1687" s="2">
        <v>500</v>
      </c>
    </row>
    <row r="1688" spans="2:13" ht="12.75">
      <c r="B1688" s="178">
        <v>1600</v>
      </c>
      <c r="C1688" s="417" t="s">
        <v>229</v>
      </c>
      <c r="D1688" s="12" t="s">
        <v>16</v>
      </c>
      <c r="E1688" s="417" t="s">
        <v>49</v>
      </c>
      <c r="F1688" s="27" t="s">
        <v>909</v>
      </c>
      <c r="G1688" s="27" t="s">
        <v>228</v>
      </c>
      <c r="H1688" s="5">
        <f t="shared" si="106"/>
        <v>-6500</v>
      </c>
      <c r="I1688" s="22">
        <f t="shared" si="104"/>
        <v>3.2</v>
      </c>
      <c r="J1688" s="418"/>
      <c r="K1688" t="s">
        <v>879</v>
      </c>
      <c r="L1688" s="418"/>
      <c r="M1688" s="2">
        <v>500</v>
      </c>
    </row>
    <row r="1689" spans="2:13" ht="12.75">
      <c r="B1689" s="178">
        <v>1700</v>
      </c>
      <c r="C1689" s="1" t="s">
        <v>229</v>
      </c>
      <c r="D1689" s="12" t="s">
        <v>16</v>
      </c>
      <c r="E1689" s="1" t="s">
        <v>49</v>
      </c>
      <c r="F1689" s="27" t="s">
        <v>909</v>
      </c>
      <c r="G1689" s="27" t="s">
        <v>250</v>
      </c>
      <c r="H1689" s="5">
        <f t="shared" si="106"/>
        <v>-8200</v>
      </c>
      <c r="I1689" s="22">
        <f t="shared" si="104"/>
        <v>3.4</v>
      </c>
      <c r="K1689" t="s">
        <v>879</v>
      </c>
      <c r="M1689" s="2">
        <v>500</v>
      </c>
    </row>
    <row r="1690" spans="2:13" ht="12.75">
      <c r="B1690" s="178">
        <v>1500</v>
      </c>
      <c r="C1690" s="1" t="s">
        <v>910</v>
      </c>
      <c r="D1690" s="1" t="s">
        <v>16</v>
      </c>
      <c r="E1690" s="1" t="s">
        <v>49</v>
      </c>
      <c r="F1690" s="27" t="s">
        <v>909</v>
      </c>
      <c r="G1690" s="27" t="s">
        <v>281</v>
      </c>
      <c r="H1690" s="5">
        <f t="shared" si="106"/>
        <v>-9700</v>
      </c>
      <c r="I1690" s="22">
        <f t="shared" si="104"/>
        <v>3</v>
      </c>
      <c r="K1690" t="s">
        <v>879</v>
      </c>
      <c r="M1690" s="2">
        <v>500</v>
      </c>
    </row>
    <row r="1691" spans="2:13" ht="12.75">
      <c r="B1691" s="178">
        <v>1500</v>
      </c>
      <c r="C1691" s="1" t="s">
        <v>910</v>
      </c>
      <c r="D1691" s="1" t="s">
        <v>16</v>
      </c>
      <c r="E1691" s="1" t="s">
        <v>49</v>
      </c>
      <c r="F1691" s="27" t="s">
        <v>909</v>
      </c>
      <c r="G1691" s="27" t="s">
        <v>308</v>
      </c>
      <c r="H1691" s="5">
        <f t="shared" si="106"/>
        <v>-11200</v>
      </c>
      <c r="I1691" s="22">
        <f t="shared" si="104"/>
        <v>3</v>
      </c>
      <c r="K1691" t="s">
        <v>879</v>
      </c>
      <c r="M1691" s="2">
        <v>500</v>
      </c>
    </row>
    <row r="1692" spans="2:13" ht="12.75">
      <c r="B1692" s="178">
        <v>1400</v>
      </c>
      <c r="C1692" s="1" t="s">
        <v>229</v>
      </c>
      <c r="D1692" s="1" t="s">
        <v>16</v>
      </c>
      <c r="E1692" s="1" t="s">
        <v>49</v>
      </c>
      <c r="F1692" s="27" t="s">
        <v>909</v>
      </c>
      <c r="G1692" s="27" t="s">
        <v>308</v>
      </c>
      <c r="H1692" s="5">
        <f t="shared" si="106"/>
        <v>-12600</v>
      </c>
      <c r="I1692" s="22">
        <f t="shared" si="104"/>
        <v>2.8</v>
      </c>
      <c r="K1692" t="s">
        <v>879</v>
      </c>
      <c r="M1692" s="2">
        <v>500</v>
      </c>
    </row>
    <row r="1693" spans="2:13" ht="12.75">
      <c r="B1693" s="178">
        <v>1500</v>
      </c>
      <c r="C1693" s="1" t="s">
        <v>910</v>
      </c>
      <c r="D1693" s="1" t="s">
        <v>16</v>
      </c>
      <c r="E1693" s="1" t="s">
        <v>49</v>
      </c>
      <c r="F1693" s="27" t="s">
        <v>909</v>
      </c>
      <c r="G1693" s="27" t="s">
        <v>308</v>
      </c>
      <c r="H1693" s="5">
        <f t="shared" si="106"/>
        <v>-14100</v>
      </c>
      <c r="I1693" s="22">
        <f t="shared" si="104"/>
        <v>3</v>
      </c>
      <c r="K1693" t="s">
        <v>879</v>
      </c>
      <c r="M1693" s="2">
        <v>500</v>
      </c>
    </row>
    <row r="1694" spans="2:13" ht="12.75">
      <c r="B1694" s="178">
        <v>1800</v>
      </c>
      <c r="C1694" s="1" t="s">
        <v>229</v>
      </c>
      <c r="D1694" s="1" t="s">
        <v>16</v>
      </c>
      <c r="E1694" s="1" t="s">
        <v>49</v>
      </c>
      <c r="F1694" s="27" t="s">
        <v>909</v>
      </c>
      <c r="G1694" s="27" t="s">
        <v>310</v>
      </c>
      <c r="H1694" s="5">
        <f t="shared" si="106"/>
        <v>-15900</v>
      </c>
      <c r="I1694" s="22">
        <f t="shared" si="104"/>
        <v>3.6</v>
      </c>
      <c r="K1694" t="s">
        <v>879</v>
      </c>
      <c r="M1694" s="2">
        <v>500</v>
      </c>
    </row>
    <row r="1695" spans="2:13" ht="12.75">
      <c r="B1695" s="178">
        <v>1700</v>
      </c>
      <c r="C1695" s="1" t="s">
        <v>229</v>
      </c>
      <c r="D1695" s="1" t="s">
        <v>16</v>
      </c>
      <c r="E1695" s="1" t="s">
        <v>49</v>
      </c>
      <c r="F1695" s="27" t="s">
        <v>909</v>
      </c>
      <c r="G1695" s="27" t="s">
        <v>318</v>
      </c>
      <c r="H1695" s="5">
        <f t="shared" si="106"/>
        <v>-17600</v>
      </c>
      <c r="I1695" s="22">
        <f t="shared" si="104"/>
        <v>3.4</v>
      </c>
      <c r="K1695" t="s">
        <v>879</v>
      </c>
      <c r="M1695" s="2">
        <v>500</v>
      </c>
    </row>
    <row r="1696" spans="2:13" ht="12.75">
      <c r="B1696" s="178">
        <v>1500</v>
      </c>
      <c r="C1696" s="1" t="s">
        <v>229</v>
      </c>
      <c r="D1696" s="1" t="s">
        <v>16</v>
      </c>
      <c r="E1696" s="1" t="s">
        <v>49</v>
      </c>
      <c r="F1696" s="27" t="s">
        <v>909</v>
      </c>
      <c r="G1696" s="27" t="s">
        <v>375</v>
      </c>
      <c r="H1696" s="5">
        <f t="shared" si="106"/>
        <v>-19100</v>
      </c>
      <c r="I1696" s="22">
        <f t="shared" si="104"/>
        <v>3</v>
      </c>
      <c r="K1696" t="s">
        <v>879</v>
      </c>
      <c r="M1696" s="2">
        <v>500</v>
      </c>
    </row>
    <row r="1697" spans="2:13" ht="12.75">
      <c r="B1697" s="178">
        <v>1500</v>
      </c>
      <c r="C1697" s="1" t="s">
        <v>229</v>
      </c>
      <c r="D1697" s="1" t="s">
        <v>16</v>
      </c>
      <c r="E1697" s="1" t="s">
        <v>49</v>
      </c>
      <c r="F1697" s="27" t="s">
        <v>909</v>
      </c>
      <c r="G1697" s="27" t="s">
        <v>400</v>
      </c>
      <c r="H1697" s="5">
        <f t="shared" si="106"/>
        <v>-20600</v>
      </c>
      <c r="I1697" s="22">
        <f t="shared" si="104"/>
        <v>3</v>
      </c>
      <c r="K1697" t="s">
        <v>879</v>
      </c>
      <c r="M1697" s="2">
        <v>500</v>
      </c>
    </row>
    <row r="1698" spans="2:13" ht="12.75">
      <c r="B1698" s="469">
        <v>1700</v>
      </c>
      <c r="C1698" s="12" t="s">
        <v>229</v>
      </c>
      <c r="D1698" s="12" t="s">
        <v>16</v>
      </c>
      <c r="E1698" s="12" t="s">
        <v>49</v>
      </c>
      <c r="F1698" s="27" t="s">
        <v>907</v>
      </c>
      <c r="G1698" s="30" t="s">
        <v>222</v>
      </c>
      <c r="H1698" s="5">
        <f t="shared" si="106"/>
        <v>-22300</v>
      </c>
      <c r="I1698" s="22">
        <f t="shared" si="104"/>
        <v>3.4</v>
      </c>
      <c r="K1698" t="s">
        <v>858</v>
      </c>
      <c r="M1698" s="2">
        <v>500</v>
      </c>
    </row>
    <row r="1699" spans="2:13" ht="12.75">
      <c r="B1699" s="469">
        <v>1600</v>
      </c>
      <c r="C1699" s="12" t="s">
        <v>229</v>
      </c>
      <c r="D1699" s="12" t="s">
        <v>16</v>
      </c>
      <c r="E1699" s="12" t="s">
        <v>49</v>
      </c>
      <c r="F1699" s="27" t="s">
        <v>907</v>
      </c>
      <c r="G1699" s="30" t="s">
        <v>225</v>
      </c>
      <c r="H1699" s="5">
        <f t="shared" si="106"/>
        <v>-23900</v>
      </c>
      <c r="I1699" s="22">
        <f t="shared" si="104"/>
        <v>3.2</v>
      </c>
      <c r="K1699" t="s">
        <v>858</v>
      </c>
      <c r="M1699" s="2">
        <v>500</v>
      </c>
    </row>
    <row r="1700" spans="1:13" ht="12.75">
      <c r="A1700" s="12"/>
      <c r="B1700" s="469">
        <v>1500</v>
      </c>
      <c r="C1700" s="12" t="s">
        <v>229</v>
      </c>
      <c r="D1700" s="12" t="s">
        <v>16</v>
      </c>
      <c r="E1700" s="12" t="s">
        <v>49</v>
      </c>
      <c r="F1700" s="27" t="s">
        <v>907</v>
      </c>
      <c r="G1700" s="30" t="s">
        <v>238</v>
      </c>
      <c r="H1700" s="5">
        <f t="shared" si="106"/>
        <v>-25400</v>
      </c>
      <c r="I1700" s="22">
        <f t="shared" si="104"/>
        <v>3</v>
      </c>
      <c r="J1700" s="15"/>
      <c r="K1700" t="s">
        <v>858</v>
      </c>
      <c r="L1700" s="15"/>
      <c r="M1700" s="2">
        <v>500</v>
      </c>
    </row>
    <row r="1701" spans="1:13" ht="12.75">
      <c r="A1701" s="12"/>
      <c r="B1701" s="469">
        <v>1500</v>
      </c>
      <c r="C1701" s="12" t="s">
        <v>229</v>
      </c>
      <c r="D1701" s="12" t="s">
        <v>16</v>
      </c>
      <c r="E1701" s="12" t="s">
        <v>49</v>
      </c>
      <c r="F1701" s="27" t="s">
        <v>907</v>
      </c>
      <c r="G1701" s="30" t="s">
        <v>238</v>
      </c>
      <c r="H1701" s="5">
        <f t="shared" si="106"/>
        <v>-26900</v>
      </c>
      <c r="I1701" s="22">
        <f t="shared" si="104"/>
        <v>3</v>
      </c>
      <c r="J1701" s="15"/>
      <c r="K1701" t="s">
        <v>858</v>
      </c>
      <c r="L1701" s="15"/>
      <c r="M1701" s="2">
        <v>500</v>
      </c>
    </row>
    <row r="1702" spans="2:13" ht="12.75">
      <c r="B1702" s="178">
        <v>1800</v>
      </c>
      <c r="C1702" s="12" t="s">
        <v>229</v>
      </c>
      <c r="D1702" s="12" t="s">
        <v>16</v>
      </c>
      <c r="E1702" s="1" t="s">
        <v>49</v>
      </c>
      <c r="F1702" s="27" t="s">
        <v>907</v>
      </c>
      <c r="G1702" s="27" t="s">
        <v>240</v>
      </c>
      <c r="H1702" s="5">
        <f t="shared" si="106"/>
        <v>-28700</v>
      </c>
      <c r="I1702" s="22">
        <f t="shared" si="104"/>
        <v>3.6</v>
      </c>
      <c r="K1702" t="s">
        <v>858</v>
      </c>
      <c r="M1702" s="2">
        <v>500</v>
      </c>
    </row>
    <row r="1703" spans="2:13" ht="12.75">
      <c r="B1703" s="178">
        <v>1500</v>
      </c>
      <c r="C1703" s="1" t="s">
        <v>229</v>
      </c>
      <c r="D1703" s="12" t="s">
        <v>16</v>
      </c>
      <c r="E1703" s="1" t="s">
        <v>49</v>
      </c>
      <c r="F1703" s="27" t="s">
        <v>907</v>
      </c>
      <c r="G1703" s="27" t="s">
        <v>228</v>
      </c>
      <c r="H1703" s="5">
        <f t="shared" si="106"/>
        <v>-30200</v>
      </c>
      <c r="I1703" s="22">
        <f t="shared" si="104"/>
        <v>3</v>
      </c>
      <c r="K1703" t="s">
        <v>858</v>
      </c>
      <c r="M1703" s="2">
        <v>500</v>
      </c>
    </row>
    <row r="1704" spans="2:13" ht="12.75">
      <c r="B1704" s="178">
        <v>1500</v>
      </c>
      <c r="C1704" s="1" t="s">
        <v>229</v>
      </c>
      <c r="D1704" s="12" t="s">
        <v>16</v>
      </c>
      <c r="E1704" s="1" t="s">
        <v>49</v>
      </c>
      <c r="F1704" s="27" t="s">
        <v>907</v>
      </c>
      <c r="G1704" s="27" t="s">
        <v>250</v>
      </c>
      <c r="H1704" s="5">
        <f t="shared" si="106"/>
        <v>-31700</v>
      </c>
      <c r="I1704" s="22">
        <f t="shared" si="104"/>
        <v>3</v>
      </c>
      <c r="K1704" t="s">
        <v>858</v>
      </c>
      <c r="M1704" s="2">
        <v>500</v>
      </c>
    </row>
    <row r="1705" spans="2:13" ht="12.75">
      <c r="B1705" s="178">
        <v>1800</v>
      </c>
      <c r="C1705" s="1" t="s">
        <v>229</v>
      </c>
      <c r="D1705" s="12" t="s">
        <v>16</v>
      </c>
      <c r="E1705" s="1" t="s">
        <v>49</v>
      </c>
      <c r="F1705" s="27" t="s">
        <v>907</v>
      </c>
      <c r="G1705" s="27" t="s">
        <v>281</v>
      </c>
      <c r="H1705" s="5">
        <f t="shared" si="106"/>
        <v>-33500</v>
      </c>
      <c r="I1705" s="22">
        <f t="shared" si="104"/>
        <v>3.6</v>
      </c>
      <c r="K1705" t="s">
        <v>858</v>
      </c>
      <c r="M1705" s="2">
        <v>500</v>
      </c>
    </row>
    <row r="1706" spans="2:13" ht="12.75">
      <c r="B1706" s="178">
        <v>1400</v>
      </c>
      <c r="C1706" s="1" t="s">
        <v>229</v>
      </c>
      <c r="D1706" s="12" t="s">
        <v>16</v>
      </c>
      <c r="E1706" s="1" t="s">
        <v>49</v>
      </c>
      <c r="F1706" s="27" t="s">
        <v>907</v>
      </c>
      <c r="G1706" s="27" t="s">
        <v>308</v>
      </c>
      <c r="H1706" s="5">
        <f t="shared" si="106"/>
        <v>-34900</v>
      </c>
      <c r="I1706" s="22">
        <f t="shared" si="104"/>
        <v>2.8</v>
      </c>
      <c r="K1706" t="s">
        <v>858</v>
      </c>
      <c r="M1706" s="2">
        <v>500</v>
      </c>
    </row>
    <row r="1707" spans="2:13" ht="12.75">
      <c r="B1707" s="178">
        <v>1500</v>
      </c>
      <c r="C1707" s="1" t="s">
        <v>229</v>
      </c>
      <c r="D1707" s="12" t="s">
        <v>16</v>
      </c>
      <c r="E1707" s="1" t="s">
        <v>49</v>
      </c>
      <c r="F1707" s="27" t="s">
        <v>907</v>
      </c>
      <c r="G1707" s="27" t="s">
        <v>308</v>
      </c>
      <c r="H1707" s="5">
        <f t="shared" si="106"/>
        <v>-36400</v>
      </c>
      <c r="I1707" s="22">
        <f t="shared" si="104"/>
        <v>3</v>
      </c>
      <c r="K1707" t="s">
        <v>858</v>
      </c>
      <c r="M1707" s="2">
        <v>500</v>
      </c>
    </row>
    <row r="1708" spans="2:13" ht="12.75">
      <c r="B1708" s="178">
        <v>1500</v>
      </c>
      <c r="C1708" s="1" t="s">
        <v>229</v>
      </c>
      <c r="D1708" s="12" t="s">
        <v>16</v>
      </c>
      <c r="E1708" s="1" t="s">
        <v>49</v>
      </c>
      <c r="F1708" s="98" t="s">
        <v>907</v>
      </c>
      <c r="G1708" s="27" t="s">
        <v>911</v>
      </c>
      <c r="H1708" s="5">
        <f t="shared" si="106"/>
        <v>-37900</v>
      </c>
      <c r="I1708" s="22">
        <f t="shared" si="104"/>
        <v>3</v>
      </c>
      <c r="K1708" t="s">
        <v>858</v>
      </c>
      <c r="M1708" s="2">
        <v>500</v>
      </c>
    </row>
    <row r="1709" spans="2:13" ht="12.75">
      <c r="B1709" s="178">
        <v>1600</v>
      </c>
      <c r="C1709" s="1" t="s">
        <v>229</v>
      </c>
      <c r="D1709" s="12" t="s">
        <v>16</v>
      </c>
      <c r="E1709" s="1" t="s">
        <v>49</v>
      </c>
      <c r="F1709" s="98" t="s">
        <v>907</v>
      </c>
      <c r="G1709" s="27" t="s">
        <v>318</v>
      </c>
      <c r="H1709" s="5">
        <f t="shared" si="106"/>
        <v>-39500</v>
      </c>
      <c r="I1709" s="22">
        <f t="shared" si="104"/>
        <v>3.2</v>
      </c>
      <c r="K1709" t="s">
        <v>858</v>
      </c>
      <c r="M1709" s="2">
        <v>500</v>
      </c>
    </row>
    <row r="1710" spans="2:13" ht="12.75">
      <c r="B1710" s="178">
        <v>1500</v>
      </c>
      <c r="C1710" s="1" t="s">
        <v>229</v>
      </c>
      <c r="D1710" s="12" t="s">
        <v>16</v>
      </c>
      <c r="E1710" s="1" t="s">
        <v>49</v>
      </c>
      <c r="F1710" s="98" t="s">
        <v>907</v>
      </c>
      <c r="G1710" s="98" t="s">
        <v>61</v>
      </c>
      <c r="H1710" s="5">
        <f t="shared" si="106"/>
        <v>-41000</v>
      </c>
      <c r="I1710" s="22">
        <f t="shared" si="104"/>
        <v>3</v>
      </c>
      <c r="K1710" t="s">
        <v>858</v>
      </c>
      <c r="M1710" s="2">
        <v>500</v>
      </c>
    </row>
    <row r="1711" spans="2:13" ht="12.75">
      <c r="B1711" s="178">
        <v>2500</v>
      </c>
      <c r="C1711" s="1" t="s">
        <v>229</v>
      </c>
      <c r="D1711" s="12" t="s">
        <v>16</v>
      </c>
      <c r="E1711" s="1" t="s">
        <v>49</v>
      </c>
      <c r="F1711" s="98" t="s">
        <v>907</v>
      </c>
      <c r="G1711" s="27" t="s">
        <v>61</v>
      </c>
      <c r="H1711" s="5">
        <f t="shared" si="106"/>
        <v>-43500</v>
      </c>
      <c r="I1711" s="22">
        <f t="shared" si="104"/>
        <v>5</v>
      </c>
      <c r="K1711" t="s">
        <v>858</v>
      </c>
      <c r="M1711" s="2">
        <v>500</v>
      </c>
    </row>
    <row r="1712" spans="2:13" ht="12.75">
      <c r="B1712" s="178">
        <v>1800</v>
      </c>
      <c r="C1712" s="1" t="s">
        <v>229</v>
      </c>
      <c r="D1712" s="12" t="s">
        <v>16</v>
      </c>
      <c r="E1712" s="1" t="s">
        <v>49</v>
      </c>
      <c r="F1712" s="27" t="s">
        <v>907</v>
      </c>
      <c r="G1712" s="27" t="s">
        <v>375</v>
      </c>
      <c r="H1712" s="5">
        <f t="shared" si="106"/>
        <v>-45300</v>
      </c>
      <c r="I1712" s="22">
        <f t="shared" si="104"/>
        <v>3.6</v>
      </c>
      <c r="K1712" t="s">
        <v>858</v>
      </c>
      <c r="M1712" s="2">
        <v>500</v>
      </c>
    </row>
    <row r="1713" spans="2:13" ht="12.75">
      <c r="B1713" s="178">
        <v>1600</v>
      </c>
      <c r="C1713" s="12" t="s">
        <v>229</v>
      </c>
      <c r="D1713" s="12" t="s">
        <v>16</v>
      </c>
      <c r="E1713" s="1" t="s">
        <v>49</v>
      </c>
      <c r="F1713" s="27" t="s">
        <v>907</v>
      </c>
      <c r="G1713" s="27" t="s">
        <v>386</v>
      </c>
      <c r="H1713" s="5">
        <f t="shared" si="106"/>
        <v>-46900</v>
      </c>
      <c r="I1713" s="22">
        <f t="shared" si="104"/>
        <v>3.2</v>
      </c>
      <c r="K1713" t="s">
        <v>858</v>
      </c>
      <c r="M1713" s="2">
        <v>500</v>
      </c>
    </row>
    <row r="1714" spans="2:13" ht="12.75">
      <c r="B1714" s="178">
        <v>1500</v>
      </c>
      <c r="C1714" s="12" t="s">
        <v>229</v>
      </c>
      <c r="D1714" s="12" t="s">
        <v>16</v>
      </c>
      <c r="E1714" s="1" t="s">
        <v>49</v>
      </c>
      <c r="F1714" s="27" t="s">
        <v>907</v>
      </c>
      <c r="G1714" s="27" t="s">
        <v>386</v>
      </c>
      <c r="H1714" s="5">
        <f t="shared" si="106"/>
        <v>-48400</v>
      </c>
      <c r="I1714" s="22">
        <f t="shared" si="104"/>
        <v>3</v>
      </c>
      <c r="K1714" t="s">
        <v>858</v>
      </c>
      <c r="M1714" s="2">
        <v>500</v>
      </c>
    </row>
    <row r="1715" spans="2:13" ht="12.75">
      <c r="B1715" s="178">
        <v>1500</v>
      </c>
      <c r="C1715" s="1" t="s">
        <v>229</v>
      </c>
      <c r="D1715" s="1" t="s">
        <v>16</v>
      </c>
      <c r="E1715" s="1" t="s">
        <v>49</v>
      </c>
      <c r="F1715" s="27" t="s">
        <v>907</v>
      </c>
      <c r="G1715" s="27" t="s">
        <v>386</v>
      </c>
      <c r="H1715" s="5">
        <f t="shared" si="106"/>
        <v>-49900</v>
      </c>
      <c r="I1715" s="22">
        <f t="shared" si="104"/>
        <v>3</v>
      </c>
      <c r="K1715" t="s">
        <v>858</v>
      </c>
      <c r="M1715" s="2">
        <v>500</v>
      </c>
    </row>
    <row r="1716" spans="1:13" s="84" customFormat="1" ht="12.75">
      <c r="A1716" s="11"/>
      <c r="B1716" s="179">
        <f>SUM(B1685:B1715)</f>
        <v>49900</v>
      </c>
      <c r="C1716" s="11"/>
      <c r="D1716" s="11"/>
      <c r="E1716" s="11" t="s">
        <v>49</v>
      </c>
      <c r="F1716" s="18"/>
      <c r="G1716" s="18"/>
      <c r="H1716" s="82">
        <v>0</v>
      </c>
      <c r="I1716" s="83">
        <f t="shared" si="104"/>
        <v>99.8</v>
      </c>
      <c r="M1716" s="85">
        <v>500</v>
      </c>
    </row>
    <row r="1717" spans="8:13" ht="12.75">
      <c r="H1717" s="5">
        <f>H1716-B1717</f>
        <v>0</v>
      </c>
      <c r="I1717" s="22">
        <f t="shared" si="104"/>
        <v>0</v>
      </c>
      <c r="M1717" s="2">
        <v>500</v>
      </c>
    </row>
    <row r="1718" spans="8:13" ht="12.75">
      <c r="H1718" s="5">
        <f>H1717-B1718</f>
        <v>0</v>
      </c>
      <c r="I1718" s="22">
        <f t="shared" si="104"/>
        <v>0</v>
      </c>
      <c r="M1718" s="2">
        <v>500</v>
      </c>
    </row>
    <row r="1719" spans="8:13" ht="12.75">
      <c r="H1719" s="5">
        <f>H1718-B1719</f>
        <v>0</v>
      </c>
      <c r="I1719" s="22">
        <f t="shared" si="104"/>
        <v>0</v>
      </c>
      <c r="M1719" s="2">
        <v>500</v>
      </c>
    </row>
    <row r="1720" spans="1:13" s="84" customFormat="1" ht="12.75">
      <c r="A1720" s="11"/>
      <c r="B1720" s="180">
        <f>B1725+B1731+B1736+B1740</f>
        <v>115000</v>
      </c>
      <c r="C1720" s="86" t="s">
        <v>116</v>
      </c>
      <c r="D1720" s="11"/>
      <c r="E1720" s="11"/>
      <c r="F1720" s="18"/>
      <c r="G1720" s="18"/>
      <c r="H1720" s="82">
        <f>H1719-B1720</f>
        <v>-115000</v>
      </c>
      <c r="I1720" s="83">
        <f t="shared" si="104"/>
        <v>230</v>
      </c>
      <c r="M1720" s="85">
        <v>500</v>
      </c>
    </row>
    <row r="1721" spans="1:13" s="80" customFormat="1" ht="12.75">
      <c r="A1721" s="146"/>
      <c r="B1721" s="174" t="s">
        <v>138</v>
      </c>
      <c r="C1721" s="146"/>
      <c r="D1721" s="146"/>
      <c r="E1721" s="146"/>
      <c r="F1721" s="159"/>
      <c r="G1721" s="160"/>
      <c r="H1721" s="124"/>
      <c r="I1721" s="161"/>
      <c r="J1721" s="147"/>
      <c r="K1721" s="147"/>
      <c r="L1721" s="147"/>
      <c r="M1721" s="93">
        <v>505</v>
      </c>
    </row>
    <row r="1722" spans="2:13" ht="12.75">
      <c r="B1722" s="7"/>
      <c r="H1722" s="5">
        <v>0</v>
      </c>
      <c r="I1722" s="22">
        <f aca="true" t="shared" si="107" ref="I1722:I1753">+B1722/M1722</f>
        <v>0</v>
      </c>
      <c r="M1722" s="2">
        <v>500</v>
      </c>
    </row>
    <row r="1723" spans="2:13" ht="12.75">
      <c r="B1723" s="7"/>
      <c r="H1723" s="5">
        <v>0</v>
      </c>
      <c r="I1723" s="22">
        <f t="shared" si="107"/>
        <v>0</v>
      </c>
      <c r="M1723" s="2">
        <v>500</v>
      </c>
    </row>
    <row r="1724" spans="2:13" ht="12.75">
      <c r="B1724" s="7">
        <v>30000</v>
      </c>
      <c r="C1724" t="s">
        <v>912</v>
      </c>
      <c r="D1724" s="1" t="s">
        <v>16</v>
      </c>
      <c r="E1724" s="470" t="s">
        <v>139</v>
      </c>
      <c r="F1724" s="27" t="s">
        <v>907</v>
      </c>
      <c r="G1724" s="471" t="s">
        <v>281</v>
      </c>
      <c r="H1724" s="5">
        <f>H1723-B1724</f>
        <v>-30000</v>
      </c>
      <c r="I1724" s="22">
        <f t="shared" si="107"/>
        <v>60</v>
      </c>
      <c r="J1724" s="472"/>
      <c r="K1724" t="s">
        <v>858</v>
      </c>
      <c r="L1724" s="471"/>
      <c r="M1724" s="2">
        <v>500</v>
      </c>
    </row>
    <row r="1725" spans="1:13" s="84" customFormat="1" ht="12.75">
      <c r="A1725" s="11"/>
      <c r="B1725" s="181">
        <f>SUM(B1724)</f>
        <v>30000</v>
      </c>
      <c r="C1725" s="11"/>
      <c r="D1725" s="11"/>
      <c r="E1725" s="11" t="s">
        <v>139</v>
      </c>
      <c r="F1725" s="18"/>
      <c r="G1725" s="18"/>
      <c r="H1725" s="82">
        <v>0</v>
      </c>
      <c r="I1725" s="83">
        <f t="shared" si="107"/>
        <v>60</v>
      </c>
      <c r="M1725" s="85">
        <v>500</v>
      </c>
    </row>
    <row r="1726" spans="2:13" ht="12.75">
      <c r="B1726" s="7"/>
      <c r="H1726" s="5">
        <f>H1725-B1726</f>
        <v>0</v>
      </c>
      <c r="I1726" s="22">
        <f t="shared" si="107"/>
        <v>0</v>
      </c>
      <c r="M1726" s="2">
        <v>500</v>
      </c>
    </row>
    <row r="1727" spans="2:13" ht="12.75">
      <c r="B1727" s="7"/>
      <c r="H1727" s="5">
        <f>H1726-B1727</f>
        <v>0</v>
      </c>
      <c r="I1727" s="22">
        <f t="shared" si="107"/>
        <v>0</v>
      </c>
      <c r="M1727" s="2">
        <v>500</v>
      </c>
    </row>
    <row r="1728" spans="2:13" ht="12.75">
      <c r="B1728" s="7">
        <v>5000</v>
      </c>
      <c r="C1728" t="s">
        <v>913</v>
      </c>
      <c r="D1728" s="1" t="s">
        <v>16</v>
      </c>
      <c r="E1728" s="470" t="s">
        <v>117</v>
      </c>
      <c r="F1728" s="27" t="s">
        <v>907</v>
      </c>
      <c r="G1728" s="471" t="s">
        <v>250</v>
      </c>
      <c r="H1728" s="5">
        <f>H1727-B1728</f>
        <v>-5000</v>
      </c>
      <c r="I1728" s="22">
        <f t="shared" si="107"/>
        <v>10</v>
      </c>
      <c r="J1728" s="472"/>
      <c r="K1728" t="s">
        <v>858</v>
      </c>
      <c r="L1728" s="471"/>
      <c r="M1728" s="2">
        <v>500</v>
      </c>
    </row>
    <row r="1729" spans="2:13" ht="12.75">
      <c r="B1729" s="7">
        <v>5000</v>
      </c>
      <c r="C1729" t="s">
        <v>914</v>
      </c>
      <c r="D1729" s="1" t="s">
        <v>16</v>
      </c>
      <c r="E1729" s="470" t="s">
        <v>117</v>
      </c>
      <c r="F1729" s="27" t="s">
        <v>907</v>
      </c>
      <c r="G1729" s="471" t="s">
        <v>250</v>
      </c>
      <c r="H1729" s="5">
        <f>H1728-B1729</f>
        <v>-10000</v>
      </c>
      <c r="I1729" s="22">
        <f t="shared" si="107"/>
        <v>10</v>
      </c>
      <c r="J1729" s="472"/>
      <c r="K1729" t="s">
        <v>858</v>
      </c>
      <c r="L1729" s="471"/>
      <c r="M1729" s="2">
        <v>500</v>
      </c>
    </row>
    <row r="1730" spans="2:13" ht="12.75">
      <c r="B1730" s="7">
        <v>5000</v>
      </c>
      <c r="C1730" t="s">
        <v>914</v>
      </c>
      <c r="D1730" s="1" t="s">
        <v>16</v>
      </c>
      <c r="E1730" s="152" t="s">
        <v>117</v>
      </c>
      <c r="F1730" s="27" t="s">
        <v>907</v>
      </c>
      <c r="G1730" s="471" t="s">
        <v>308</v>
      </c>
      <c r="H1730" s="5">
        <f>H1729-B1730</f>
        <v>-15000</v>
      </c>
      <c r="I1730" s="22">
        <f t="shared" si="107"/>
        <v>10</v>
      </c>
      <c r="J1730" s="472"/>
      <c r="K1730" t="s">
        <v>858</v>
      </c>
      <c r="L1730" s="471"/>
      <c r="M1730" s="2">
        <v>500</v>
      </c>
    </row>
    <row r="1731" spans="1:13" s="84" customFormat="1" ht="12.75">
      <c r="A1731" s="11"/>
      <c r="B1731" s="181">
        <f>SUM(B1728:B1730)</f>
        <v>15000</v>
      </c>
      <c r="C1731" s="11"/>
      <c r="D1731" s="11"/>
      <c r="E1731" s="153" t="s">
        <v>117</v>
      </c>
      <c r="F1731" s="18"/>
      <c r="G1731" s="18"/>
      <c r="H1731" s="82"/>
      <c r="I1731" s="83">
        <f t="shared" si="107"/>
        <v>30</v>
      </c>
      <c r="M1731" s="85">
        <v>500</v>
      </c>
    </row>
    <row r="1732" spans="2:13" ht="12.75">
      <c r="B1732" s="7"/>
      <c r="H1732" s="5">
        <f>H1731-B1732</f>
        <v>0</v>
      </c>
      <c r="I1732" s="22">
        <f t="shared" si="107"/>
        <v>0</v>
      </c>
      <c r="M1732" s="2">
        <v>500</v>
      </c>
    </row>
    <row r="1733" spans="2:13" ht="12.75">
      <c r="B1733" s="7"/>
      <c r="H1733" s="5">
        <f>H1732-B1733</f>
        <v>0</v>
      </c>
      <c r="I1733" s="22">
        <f t="shared" si="107"/>
        <v>0</v>
      </c>
      <c r="M1733" s="2">
        <v>500</v>
      </c>
    </row>
    <row r="1734" spans="2:13" ht="12.75">
      <c r="B1734" s="7">
        <v>30000</v>
      </c>
      <c r="C1734" t="s">
        <v>912</v>
      </c>
      <c r="D1734" s="1" t="s">
        <v>16</v>
      </c>
      <c r="E1734" s="470" t="s">
        <v>118</v>
      </c>
      <c r="F1734" s="27" t="s">
        <v>907</v>
      </c>
      <c r="G1734" s="471" t="s">
        <v>222</v>
      </c>
      <c r="H1734" s="5">
        <f>H1733-B1734</f>
        <v>-30000</v>
      </c>
      <c r="I1734" s="22">
        <f t="shared" si="107"/>
        <v>60</v>
      </c>
      <c r="J1734" s="472"/>
      <c r="K1734" t="s">
        <v>858</v>
      </c>
      <c r="L1734" s="471"/>
      <c r="M1734" s="2">
        <v>500</v>
      </c>
    </row>
    <row r="1735" spans="2:13" ht="12.75">
      <c r="B1735" s="7">
        <v>10000</v>
      </c>
      <c r="C1735" t="s">
        <v>915</v>
      </c>
      <c r="D1735" s="1" t="s">
        <v>16</v>
      </c>
      <c r="E1735" s="470" t="s">
        <v>118</v>
      </c>
      <c r="F1735" s="27" t="s">
        <v>907</v>
      </c>
      <c r="G1735" s="471" t="s">
        <v>310</v>
      </c>
      <c r="H1735" s="5">
        <f>H1734-B1735</f>
        <v>-40000</v>
      </c>
      <c r="I1735" s="22">
        <f t="shared" si="107"/>
        <v>20</v>
      </c>
      <c r="J1735" s="472"/>
      <c r="K1735" t="s">
        <v>858</v>
      </c>
      <c r="L1735" s="471"/>
      <c r="M1735" s="2">
        <v>500</v>
      </c>
    </row>
    <row r="1736" spans="1:13" s="84" customFormat="1" ht="12.75">
      <c r="A1736" s="11"/>
      <c r="B1736" s="181">
        <f>SUM(B1734:B1735)</f>
        <v>40000</v>
      </c>
      <c r="C1736" s="11"/>
      <c r="D1736" s="11"/>
      <c r="E1736" s="153" t="s">
        <v>118</v>
      </c>
      <c r="F1736" s="18"/>
      <c r="G1736" s="18"/>
      <c r="H1736" s="82"/>
      <c r="I1736" s="83">
        <f t="shared" si="107"/>
        <v>80</v>
      </c>
      <c r="M1736" s="85">
        <v>500</v>
      </c>
    </row>
    <row r="1737" spans="2:13" ht="12.75">
      <c r="B1737" s="7"/>
      <c r="H1737" s="5">
        <f>H1736-B1737</f>
        <v>0</v>
      </c>
      <c r="I1737" s="22">
        <f t="shared" si="107"/>
        <v>0</v>
      </c>
      <c r="M1737" s="2">
        <v>500</v>
      </c>
    </row>
    <row r="1738" spans="2:13" ht="12.75">
      <c r="B1738" s="7"/>
      <c r="H1738" s="5">
        <f>H1737-B1738</f>
        <v>0</v>
      </c>
      <c r="I1738" s="22">
        <f t="shared" si="107"/>
        <v>0</v>
      </c>
      <c r="M1738" s="2">
        <v>500</v>
      </c>
    </row>
    <row r="1739" spans="2:13" ht="12.75">
      <c r="B1739" s="7">
        <v>30000</v>
      </c>
      <c r="C1739" t="s">
        <v>916</v>
      </c>
      <c r="D1739" s="1" t="s">
        <v>16</v>
      </c>
      <c r="E1739" s="152" t="s">
        <v>165</v>
      </c>
      <c r="F1739" s="27" t="s">
        <v>907</v>
      </c>
      <c r="G1739" s="471" t="s">
        <v>308</v>
      </c>
      <c r="H1739" s="5">
        <f>H1738-B1739</f>
        <v>-30000</v>
      </c>
      <c r="I1739" s="22">
        <f t="shared" si="107"/>
        <v>60</v>
      </c>
      <c r="J1739" s="473"/>
      <c r="K1739" t="s">
        <v>858</v>
      </c>
      <c r="L1739" s="471"/>
      <c r="M1739" s="2">
        <v>500</v>
      </c>
    </row>
    <row r="1740" spans="1:13" s="84" customFormat="1" ht="12.75">
      <c r="A1740" s="11"/>
      <c r="B1740" s="181">
        <f>SUM(B1739)</f>
        <v>30000</v>
      </c>
      <c r="C1740" s="11"/>
      <c r="D1740" s="11"/>
      <c r="E1740" s="153" t="s">
        <v>165</v>
      </c>
      <c r="F1740" s="18"/>
      <c r="G1740" s="18"/>
      <c r="H1740" s="82">
        <v>0</v>
      </c>
      <c r="I1740" s="83">
        <f t="shared" si="107"/>
        <v>60</v>
      </c>
      <c r="M1740" s="85">
        <v>500</v>
      </c>
    </row>
    <row r="1741" spans="8:13" ht="12.75">
      <c r="H1741" s="5">
        <f aca="true" t="shared" si="108" ref="H1741:H1747">H1740-B1741</f>
        <v>0</v>
      </c>
      <c r="I1741" s="22">
        <f t="shared" si="107"/>
        <v>0</v>
      </c>
      <c r="M1741" s="2">
        <v>500</v>
      </c>
    </row>
    <row r="1742" spans="8:13" ht="12.75">
      <c r="H1742" s="5">
        <f t="shared" si="108"/>
        <v>0</v>
      </c>
      <c r="I1742" s="22">
        <f t="shared" si="107"/>
        <v>0</v>
      </c>
      <c r="M1742" s="2">
        <v>500</v>
      </c>
    </row>
    <row r="1743" spans="2:13" ht="12.75">
      <c r="B1743" s="474"/>
      <c r="H1743" s="5">
        <f t="shared" si="108"/>
        <v>0</v>
      </c>
      <c r="I1743" s="22">
        <f t="shared" si="107"/>
        <v>0</v>
      </c>
      <c r="M1743" s="2">
        <v>500</v>
      </c>
    </row>
    <row r="1744" spans="1:13" ht="12.75">
      <c r="A1744" s="12"/>
      <c r="B1744" s="469">
        <v>3000</v>
      </c>
      <c r="C1744" s="12" t="s">
        <v>917</v>
      </c>
      <c r="D1744" s="12" t="s">
        <v>16</v>
      </c>
      <c r="E1744" s="12" t="s">
        <v>21</v>
      </c>
      <c r="F1744" s="27" t="s">
        <v>918</v>
      </c>
      <c r="G1744" s="30" t="s">
        <v>225</v>
      </c>
      <c r="H1744" s="5">
        <f t="shared" si="108"/>
        <v>-3000</v>
      </c>
      <c r="I1744" s="22">
        <f t="shared" si="107"/>
        <v>6</v>
      </c>
      <c r="J1744" s="15"/>
      <c r="K1744" t="s">
        <v>879</v>
      </c>
      <c r="L1744" s="15"/>
      <c r="M1744" s="35">
        <v>500</v>
      </c>
    </row>
    <row r="1745" spans="2:13" ht="12.75">
      <c r="B1745" s="178">
        <v>1500</v>
      </c>
      <c r="C1745" s="1" t="s">
        <v>919</v>
      </c>
      <c r="D1745" s="12" t="s">
        <v>16</v>
      </c>
      <c r="E1745" s="1" t="s">
        <v>21</v>
      </c>
      <c r="F1745" s="27" t="s">
        <v>920</v>
      </c>
      <c r="G1745" s="27" t="s">
        <v>240</v>
      </c>
      <c r="H1745" s="5">
        <f t="shared" si="108"/>
        <v>-4500</v>
      </c>
      <c r="I1745" s="22">
        <f t="shared" si="107"/>
        <v>3</v>
      </c>
      <c r="K1745" t="s">
        <v>879</v>
      </c>
      <c r="M1745" s="2">
        <v>500</v>
      </c>
    </row>
    <row r="1746" spans="2:13" ht="12.75">
      <c r="B1746" s="178">
        <v>8400</v>
      </c>
      <c r="C1746" s="1" t="s">
        <v>921</v>
      </c>
      <c r="D1746" s="1" t="s">
        <v>16</v>
      </c>
      <c r="E1746" s="1" t="s">
        <v>21</v>
      </c>
      <c r="F1746" s="27" t="s">
        <v>922</v>
      </c>
      <c r="G1746" s="27" t="s">
        <v>308</v>
      </c>
      <c r="H1746" s="5">
        <f t="shared" si="108"/>
        <v>-12900</v>
      </c>
      <c r="I1746" s="22">
        <f t="shared" si="107"/>
        <v>16.8</v>
      </c>
      <c r="K1746" t="s">
        <v>879</v>
      </c>
      <c r="M1746" s="2">
        <v>500</v>
      </c>
    </row>
    <row r="1747" spans="2:13" ht="12.75">
      <c r="B1747" s="178">
        <v>2075</v>
      </c>
      <c r="C1747" s="1" t="s">
        <v>923</v>
      </c>
      <c r="D1747" s="1" t="s">
        <v>16</v>
      </c>
      <c r="E1747" s="1" t="s">
        <v>21</v>
      </c>
      <c r="F1747" s="27" t="s">
        <v>924</v>
      </c>
      <c r="G1747" s="27" t="s">
        <v>310</v>
      </c>
      <c r="H1747" s="5">
        <f t="shared" si="108"/>
        <v>-14975</v>
      </c>
      <c r="I1747" s="22">
        <f t="shared" si="107"/>
        <v>4.15</v>
      </c>
      <c r="K1747" t="s">
        <v>879</v>
      </c>
      <c r="M1747" s="2">
        <v>500</v>
      </c>
    </row>
    <row r="1748" spans="2:13" ht="12.75">
      <c r="B1748" s="178">
        <v>500</v>
      </c>
      <c r="C1748" s="1" t="s">
        <v>925</v>
      </c>
      <c r="D1748" s="1" t="s">
        <v>16</v>
      </c>
      <c r="E1748" s="1" t="s">
        <v>21</v>
      </c>
      <c r="F1748" s="27" t="s">
        <v>926</v>
      </c>
      <c r="G1748" s="27" t="s">
        <v>318</v>
      </c>
      <c r="H1748" s="5" t="e">
        <f>#REF!-B1748</f>
        <v>#REF!</v>
      </c>
      <c r="I1748" s="22">
        <f t="shared" si="107"/>
        <v>1</v>
      </c>
      <c r="K1748" t="s">
        <v>879</v>
      </c>
      <c r="M1748" s="2">
        <v>500</v>
      </c>
    </row>
    <row r="1749" spans="2:13" ht="12.75">
      <c r="B1749" s="178">
        <v>200</v>
      </c>
      <c r="C1749" s="1" t="s">
        <v>927</v>
      </c>
      <c r="D1749" s="1" t="s">
        <v>16</v>
      </c>
      <c r="E1749" s="1" t="s">
        <v>21</v>
      </c>
      <c r="F1749" s="27" t="s">
        <v>926</v>
      </c>
      <c r="G1749" s="27" t="s">
        <v>318</v>
      </c>
      <c r="H1749" s="5" t="e">
        <f>H1748-B1749</f>
        <v>#REF!</v>
      </c>
      <c r="I1749" s="22">
        <f t="shared" si="107"/>
        <v>0.4</v>
      </c>
      <c r="K1749" t="s">
        <v>879</v>
      </c>
      <c r="M1749" s="2">
        <v>500</v>
      </c>
    </row>
    <row r="1750" spans="2:13" ht="12.75">
      <c r="B1750" s="178">
        <v>300</v>
      </c>
      <c r="C1750" s="1" t="s">
        <v>928</v>
      </c>
      <c r="D1750" s="1" t="s">
        <v>16</v>
      </c>
      <c r="E1750" s="1" t="s">
        <v>21</v>
      </c>
      <c r="F1750" s="27" t="s">
        <v>929</v>
      </c>
      <c r="G1750" s="27" t="s">
        <v>61</v>
      </c>
      <c r="H1750" s="5" t="e">
        <f>#REF!-B1750</f>
        <v>#REF!</v>
      </c>
      <c r="I1750" s="22">
        <f t="shared" si="107"/>
        <v>0.6</v>
      </c>
      <c r="K1750" t="s">
        <v>879</v>
      </c>
      <c r="M1750" s="2">
        <v>500</v>
      </c>
    </row>
    <row r="1751" spans="2:13" ht="12.75">
      <c r="B1751" s="178">
        <v>750</v>
      </c>
      <c r="C1751" s="1" t="s">
        <v>930</v>
      </c>
      <c r="D1751" s="1" t="s">
        <v>16</v>
      </c>
      <c r="E1751" s="1" t="s">
        <v>21</v>
      </c>
      <c r="F1751" s="27" t="s">
        <v>929</v>
      </c>
      <c r="G1751" s="27" t="s">
        <v>61</v>
      </c>
      <c r="H1751" s="5" t="e">
        <f aca="true" t="shared" si="109" ref="H1751:H1760">H1750-B1751</f>
        <v>#REF!</v>
      </c>
      <c r="I1751" s="22">
        <f t="shared" si="107"/>
        <v>1.5</v>
      </c>
      <c r="K1751" t="s">
        <v>879</v>
      </c>
      <c r="M1751" s="2">
        <v>500</v>
      </c>
    </row>
    <row r="1752" spans="1:13" ht="12.75">
      <c r="A1752" s="12"/>
      <c r="B1752" s="469">
        <v>700</v>
      </c>
      <c r="C1752" s="33" t="s">
        <v>931</v>
      </c>
      <c r="D1752" s="12" t="s">
        <v>16</v>
      </c>
      <c r="E1752" s="12" t="s">
        <v>21</v>
      </c>
      <c r="F1752" s="27" t="s">
        <v>932</v>
      </c>
      <c r="G1752" s="30" t="s">
        <v>238</v>
      </c>
      <c r="H1752" s="5" t="e">
        <f t="shared" si="109"/>
        <v>#REF!</v>
      </c>
      <c r="I1752" s="22">
        <f t="shared" si="107"/>
        <v>1.4</v>
      </c>
      <c r="J1752" s="15"/>
      <c r="K1752" t="s">
        <v>858</v>
      </c>
      <c r="L1752" s="15"/>
      <c r="M1752" s="2">
        <v>500</v>
      </c>
    </row>
    <row r="1753" spans="2:13" ht="12.75">
      <c r="B1753" s="178">
        <v>1600</v>
      </c>
      <c r="C1753" s="1" t="s">
        <v>933</v>
      </c>
      <c r="D1753" s="12" t="s">
        <v>16</v>
      </c>
      <c r="E1753" s="1" t="s">
        <v>21</v>
      </c>
      <c r="F1753" s="27" t="s">
        <v>934</v>
      </c>
      <c r="G1753" s="27" t="s">
        <v>240</v>
      </c>
      <c r="H1753" s="5" t="e">
        <f t="shared" si="109"/>
        <v>#REF!</v>
      </c>
      <c r="I1753" s="22">
        <f t="shared" si="107"/>
        <v>3.2</v>
      </c>
      <c r="K1753" t="s">
        <v>858</v>
      </c>
      <c r="M1753" s="2">
        <v>500</v>
      </c>
    </row>
    <row r="1754" spans="2:13" ht="12.75">
      <c r="B1754" s="178">
        <v>300</v>
      </c>
      <c r="C1754" s="1" t="s">
        <v>935</v>
      </c>
      <c r="D1754" s="12" t="s">
        <v>16</v>
      </c>
      <c r="E1754" s="1" t="s">
        <v>21</v>
      </c>
      <c r="F1754" s="27" t="s">
        <v>934</v>
      </c>
      <c r="G1754" s="27" t="s">
        <v>240</v>
      </c>
      <c r="H1754" s="5" t="e">
        <f t="shared" si="109"/>
        <v>#REF!</v>
      </c>
      <c r="I1754" s="22">
        <f aca="true" t="shared" si="110" ref="I1754:I1785">+B1754/M1754</f>
        <v>0.6</v>
      </c>
      <c r="K1754" t="s">
        <v>858</v>
      </c>
      <c r="M1754" s="2">
        <v>500</v>
      </c>
    </row>
    <row r="1755" spans="2:13" ht="12.75">
      <c r="B1755" s="178">
        <v>30000</v>
      </c>
      <c r="C1755" s="1" t="s">
        <v>936</v>
      </c>
      <c r="D1755" s="12" t="s">
        <v>16</v>
      </c>
      <c r="E1755" s="1" t="s">
        <v>21</v>
      </c>
      <c r="F1755" s="27" t="s">
        <v>937</v>
      </c>
      <c r="G1755" s="27" t="s">
        <v>228</v>
      </c>
      <c r="H1755" s="5" t="e">
        <f t="shared" si="109"/>
        <v>#REF!</v>
      </c>
      <c r="I1755" s="22">
        <f t="shared" si="110"/>
        <v>60</v>
      </c>
      <c r="K1755" t="s">
        <v>858</v>
      </c>
      <c r="M1755" s="2">
        <v>500</v>
      </c>
    </row>
    <row r="1756" spans="2:13" ht="12.75">
      <c r="B1756" s="178">
        <v>140000</v>
      </c>
      <c r="C1756" s="151" t="s">
        <v>938</v>
      </c>
      <c r="D1756" s="12" t="s">
        <v>16</v>
      </c>
      <c r="E1756" s="1" t="s">
        <v>21</v>
      </c>
      <c r="F1756" s="98" t="s">
        <v>939</v>
      </c>
      <c r="G1756" s="98" t="s">
        <v>61</v>
      </c>
      <c r="H1756" s="5" t="e">
        <f t="shared" si="109"/>
        <v>#REF!</v>
      </c>
      <c r="I1756" s="22">
        <f t="shared" si="110"/>
        <v>280</v>
      </c>
      <c r="K1756" t="s">
        <v>858</v>
      </c>
      <c r="M1756" s="2">
        <v>500</v>
      </c>
    </row>
    <row r="1757" spans="2:13" ht="12.75">
      <c r="B1757" s="178">
        <v>14000</v>
      </c>
      <c r="C1757" s="151" t="s">
        <v>940</v>
      </c>
      <c r="D1757" s="12" t="s">
        <v>16</v>
      </c>
      <c r="E1757" s="1" t="s">
        <v>21</v>
      </c>
      <c r="F1757" s="98" t="s">
        <v>939</v>
      </c>
      <c r="G1757" s="27" t="s">
        <v>61</v>
      </c>
      <c r="H1757" s="5" t="e">
        <f t="shared" si="109"/>
        <v>#REF!</v>
      </c>
      <c r="I1757" s="22">
        <f t="shared" si="110"/>
        <v>28</v>
      </c>
      <c r="K1757" t="s">
        <v>858</v>
      </c>
      <c r="M1757" s="2">
        <v>500</v>
      </c>
    </row>
    <row r="1758" spans="2:13" ht="12.75">
      <c r="B1758" s="178">
        <v>40000</v>
      </c>
      <c r="C1758" s="151" t="s">
        <v>941</v>
      </c>
      <c r="D1758" s="12" t="s">
        <v>16</v>
      </c>
      <c r="E1758" s="1" t="s">
        <v>21</v>
      </c>
      <c r="F1758" s="27" t="s">
        <v>939</v>
      </c>
      <c r="G1758" s="27" t="s">
        <v>61</v>
      </c>
      <c r="H1758" s="5" t="e">
        <f t="shared" si="109"/>
        <v>#REF!</v>
      </c>
      <c r="I1758" s="22">
        <f t="shared" si="110"/>
        <v>80</v>
      </c>
      <c r="K1758" t="s">
        <v>858</v>
      </c>
      <c r="M1758" s="2">
        <v>500</v>
      </c>
    </row>
    <row r="1759" spans="2:13" ht="12.75">
      <c r="B1759" s="178">
        <v>30000</v>
      </c>
      <c r="C1759" s="151" t="s">
        <v>942</v>
      </c>
      <c r="D1759" s="12" t="s">
        <v>16</v>
      </c>
      <c r="E1759" s="1" t="s">
        <v>21</v>
      </c>
      <c r="F1759" s="98" t="s">
        <v>943</v>
      </c>
      <c r="G1759" s="27" t="s">
        <v>61</v>
      </c>
      <c r="H1759" s="5" t="e">
        <f t="shared" si="109"/>
        <v>#REF!</v>
      </c>
      <c r="I1759" s="22">
        <f t="shared" si="110"/>
        <v>60</v>
      </c>
      <c r="K1759" t="s">
        <v>858</v>
      </c>
      <c r="M1759" s="2">
        <v>500</v>
      </c>
    </row>
    <row r="1760" spans="2:13" ht="12.75">
      <c r="B1760" s="178">
        <v>14000</v>
      </c>
      <c r="C1760" s="33" t="s">
        <v>944</v>
      </c>
      <c r="D1760" s="12" t="s">
        <v>16</v>
      </c>
      <c r="E1760" s="1" t="s">
        <v>21</v>
      </c>
      <c r="F1760" s="27" t="s">
        <v>945</v>
      </c>
      <c r="G1760" s="27" t="s">
        <v>386</v>
      </c>
      <c r="H1760" s="5" t="e">
        <f t="shared" si="109"/>
        <v>#REF!</v>
      </c>
      <c r="I1760" s="22">
        <f t="shared" si="110"/>
        <v>28</v>
      </c>
      <c r="K1760" t="s">
        <v>858</v>
      </c>
      <c r="M1760" s="2">
        <v>500</v>
      </c>
    </row>
    <row r="1761" spans="1:13" s="84" customFormat="1" ht="12.75">
      <c r="A1761" s="95"/>
      <c r="B1761" s="179">
        <f>SUM(B1744:B1760)</f>
        <v>287325</v>
      </c>
      <c r="C1761" s="154"/>
      <c r="D1761" s="95"/>
      <c r="E1761" s="11" t="s">
        <v>21</v>
      </c>
      <c r="F1761" s="96"/>
      <c r="G1761" s="96"/>
      <c r="H1761" s="82">
        <v>0</v>
      </c>
      <c r="I1761" s="83">
        <f t="shared" si="110"/>
        <v>574.65</v>
      </c>
      <c r="J1761" s="115"/>
      <c r="L1761" s="115"/>
      <c r="M1761" s="85">
        <v>500</v>
      </c>
    </row>
    <row r="1762" spans="2:13" ht="12.75">
      <c r="B1762" s="178"/>
      <c r="C1762" s="151"/>
      <c r="D1762" s="12"/>
      <c r="H1762" s="5">
        <f aca="true" t="shared" si="111" ref="H1762:H1767">H1761-B1762</f>
        <v>0</v>
      </c>
      <c r="I1762" s="22">
        <f t="shared" si="110"/>
        <v>0</v>
      </c>
      <c r="M1762" s="2">
        <v>500</v>
      </c>
    </row>
    <row r="1763" spans="2:13" ht="12.75">
      <c r="B1763" s="178"/>
      <c r="H1763" s="5">
        <f t="shared" si="111"/>
        <v>0</v>
      </c>
      <c r="I1763" s="22">
        <f t="shared" si="110"/>
        <v>0</v>
      </c>
      <c r="M1763" s="2">
        <v>500</v>
      </c>
    </row>
    <row r="1764" spans="2:13" ht="12.75">
      <c r="B1764" s="178"/>
      <c r="H1764" s="5">
        <f t="shared" si="111"/>
        <v>0</v>
      </c>
      <c r="I1764" s="22">
        <f t="shared" si="110"/>
        <v>0</v>
      </c>
      <c r="M1764" s="2">
        <v>500</v>
      </c>
    </row>
    <row r="1765" spans="1:13" ht="12.75">
      <c r="A1765" s="75"/>
      <c r="B1765" s="178">
        <v>375000</v>
      </c>
      <c r="C1765" s="33" t="s">
        <v>946</v>
      </c>
      <c r="D1765" s="32" t="s">
        <v>16</v>
      </c>
      <c r="E1765" s="75" t="s">
        <v>21</v>
      </c>
      <c r="F1765" s="98" t="s">
        <v>947</v>
      </c>
      <c r="G1765" s="98" t="s">
        <v>386</v>
      </c>
      <c r="H1765" s="5">
        <f t="shared" si="111"/>
        <v>-375000</v>
      </c>
      <c r="I1765" s="22">
        <f t="shared" si="110"/>
        <v>750</v>
      </c>
      <c r="J1765" s="80"/>
      <c r="K1765" t="s">
        <v>858</v>
      </c>
      <c r="L1765" s="80"/>
      <c r="M1765" s="2">
        <v>500</v>
      </c>
    </row>
    <row r="1766" spans="2:13" ht="12.75">
      <c r="B1766" s="178">
        <v>270000</v>
      </c>
      <c r="C1766" s="33" t="s">
        <v>948</v>
      </c>
      <c r="D1766" s="12" t="s">
        <v>16</v>
      </c>
      <c r="E1766" s="1" t="s">
        <v>21</v>
      </c>
      <c r="F1766" s="27" t="s">
        <v>947</v>
      </c>
      <c r="G1766" s="27" t="s">
        <v>386</v>
      </c>
      <c r="H1766" s="5">
        <f t="shared" si="111"/>
        <v>-645000</v>
      </c>
      <c r="I1766" s="22">
        <f t="shared" si="110"/>
        <v>540</v>
      </c>
      <c r="K1766" t="s">
        <v>858</v>
      </c>
      <c r="M1766" s="2">
        <v>500</v>
      </c>
    </row>
    <row r="1767" spans="2:13" ht="12.75">
      <c r="B1767" s="178">
        <v>24000</v>
      </c>
      <c r="C1767" s="33" t="s">
        <v>949</v>
      </c>
      <c r="D1767" s="1" t="s">
        <v>16</v>
      </c>
      <c r="E1767" s="1" t="s">
        <v>21</v>
      </c>
      <c r="F1767" s="27" t="s">
        <v>950</v>
      </c>
      <c r="G1767" s="27" t="s">
        <v>386</v>
      </c>
      <c r="H1767" s="5">
        <f t="shared" si="111"/>
        <v>-669000</v>
      </c>
      <c r="I1767" s="22">
        <f t="shared" si="110"/>
        <v>48</v>
      </c>
      <c r="K1767" t="s">
        <v>858</v>
      </c>
      <c r="M1767" s="2">
        <v>500</v>
      </c>
    </row>
    <row r="1768" spans="1:13" s="84" customFormat="1" ht="12.75">
      <c r="A1768" s="11"/>
      <c r="B1768" s="179">
        <f>SUM(B1765:B1767)</f>
        <v>669000</v>
      </c>
      <c r="C1768" s="154" t="s">
        <v>164</v>
      </c>
      <c r="D1768" s="11"/>
      <c r="E1768" s="11"/>
      <c r="F1768" s="18"/>
      <c r="G1768" s="18"/>
      <c r="H1768" s="82">
        <v>0</v>
      </c>
      <c r="I1768" s="83">
        <f t="shared" si="110"/>
        <v>1338</v>
      </c>
      <c r="M1768" s="85">
        <v>500</v>
      </c>
    </row>
    <row r="1769" spans="2:13" ht="12.75">
      <c r="B1769" s="178"/>
      <c r="C1769" s="151"/>
      <c r="H1769" s="5">
        <f>H1768-B1769</f>
        <v>0</v>
      </c>
      <c r="I1769" s="22">
        <f t="shared" si="110"/>
        <v>0</v>
      </c>
      <c r="M1769" s="2">
        <v>500</v>
      </c>
    </row>
    <row r="1770" spans="2:13" ht="12.75">
      <c r="B1770" s="178"/>
      <c r="H1770" s="5">
        <f>H1769-B1770</f>
        <v>0</v>
      </c>
      <c r="I1770" s="22">
        <f t="shared" si="110"/>
        <v>0</v>
      </c>
      <c r="M1770" s="2">
        <v>500</v>
      </c>
    </row>
    <row r="1771" spans="2:13" ht="12.75">
      <c r="B1771" s="178"/>
      <c r="H1771" s="5">
        <f>H1770-B1771</f>
        <v>0</v>
      </c>
      <c r="I1771" s="22">
        <f t="shared" si="110"/>
        <v>0</v>
      </c>
      <c r="M1771" s="2">
        <v>500</v>
      </c>
    </row>
    <row r="1772" spans="2:13" ht="12.75">
      <c r="B1772" s="178">
        <v>6800</v>
      </c>
      <c r="C1772" s="1" t="s">
        <v>951</v>
      </c>
      <c r="D1772" s="12" t="s">
        <v>16</v>
      </c>
      <c r="E1772" s="1" t="s">
        <v>119</v>
      </c>
      <c r="F1772" s="415" t="s">
        <v>952</v>
      </c>
      <c r="G1772" s="27" t="s">
        <v>250</v>
      </c>
      <c r="H1772" s="5">
        <f>H1771-B1772</f>
        <v>-6800</v>
      </c>
      <c r="I1772" s="22">
        <f t="shared" si="110"/>
        <v>13.6</v>
      </c>
      <c r="K1772" t="s">
        <v>879</v>
      </c>
      <c r="M1772" s="2">
        <v>500</v>
      </c>
    </row>
    <row r="1773" spans="2:13" ht="12.75">
      <c r="B1773" s="178">
        <v>5200</v>
      </c>
      <c r="C1773" s="1" t="s">
        <v>953</v>
      </c>
      <c r="D1773" s="1" t="s">
        <v>16</v>
      </c>
      <c r="E1773" s="1" t="s">
        <v>119</v>
      </c>
      <c r="F1773" s="415" t="s">
        <v>954</v>
      </c>
      <c r="G1773" s="27" t="s">
        <v>61</v>
      </c>
      <c r="H1773" s="5">
        <f>H1772-B1773</f>
        <v>-12000</v>
      </c>
      <c r="I1773" s="22">
        <f t="shared" si="110"/>
        <v>10.4</v>
      </c>
      <c r="K1773" t="s">
        <v>879</v>
      </c>
      <c r="M1773" s="2">
        <v>500</v>
      </c>
    </row>
    <row r="1774" spans="1:13" s="84" customFormat="1" ht="12.75">
      <c r="A1774" s="11"/>
      <c r="B1774" s="179">
        <f>SUM(B1772:B1773)</f>
        <v>12000</v>
      </c>
      <c r="C1774" s="11"/>
      <c r="D1774" s="11"/>
      <c r="E1774" s="11" t="s">
        <v>119</v>
      </c>
      <c r="F1774" s="18"/>
      <c r="G1774" s="18"/>
      <c r="H1774" s="82">
        <v>0</v>
      </c>
      <c r="I1774" s="83">
        <f t="shared" si="110"/>
        <v>24</v>
      </c>
      <c r="M1774" s="85">
        <v>500</v>
      </c>
    </row>
    <row r="1775" spans="2:13" ht="12.75">
      <c r="B1775" s="178"/>
      <c r="H1775" s="5">
        <f aca="true" t="shared" si="112" ref="H1775:H1780">H1774-B1775</f>
        <v>0</v>
      </c>
      <c r="I1775" s="22">
        <f t="shared" si="110"/>
        <v>0</v>
      </c>
      <c r="M1775" s="2">
        <v>500</v>
      </c>
    </row>
    <row r="1776" spans="2:13" ht="12.75">
      <c r="B1776" s="178"/>
      <c r="H1776" s="5">
        <f t="shared" si="112"/>
        <v>0</v>
      </c>
      <c r="I1776" s="22">
        <f t="shared" si="110"/>
        <v>0</v>
      </c>
      <c r="M1776" s="2">
        <v>500</v>
      </c>
    </row>
    <row r="1777" spans="2:13" ht="12.75">
      <c r="B1777" s="178"/>
      <c r="H1777" s="5">
        <f t="shared" si="112"/>
        <v>0</v>
      </c>
      <c r="I1777" s="22">
        <f t="shared" si="110"/>
        <v>0</v>
      </c>
      <c r="M1777" s="2">
        <v>500</v>
      </c>
    </row>
    <row r="1778" spans="1:13" s="80" customFormat="1" ht="12.75">
      <c r="A1778" s="475"/>
      <c r="B1778" s="476">
        <v>280000</v>
      </c>
      <c r="C1778" s="32" t="s">
        <v>879</v>
      </c>
      <c r="D1778" s="32" t="s">
        <v>16</v>
      </c>
      <c r="E1778" s="32"/>
      <c r="F1778" s="51" t="s">
        <v>583</v>
      </c>
      <c r="G1778" s="79" t="s">
        <v>240</v>
      </c>
      <c r="H1778" s="5">
        <f t="shared" si="112"/>
        <v>-280000</v>
      </c>
      <c r="I1778" s="22">
        <f t="shared" si="110"/>
        <v>560</v>
      </c>
      <c r="J1778" s="92"/>
      <c r="K1778" s="92"/>
      <c r="L1778" s="92"/>
      <c r="M1778" s="2">
        <v>500</v>
      </c>
    </row>
    <row r="1779" spans="1:13" s="80" customFormat="1" ht="12.75">
      <c r="A1779" s="32"/>
      <c r="B1779" s="469">
        <v>37555</v>
      </c>
      <c r="C1779" s="75" t="s">
        <v>879</v>
      </c>
      <c r="D1779" s="75" t="s">
        <v>16</v>
      </c>
      <c r="E1779" s="75" t="s">
        <v>584</v>
      </c>
      <c r="F1779" s="76"/>
      <c r="G1779" s="79" t="s">
        <v>240</v>
      </c>
      <c r="H1779" s="5">
        <f t="shared" si="112"/>
        <v>-317555</v>
      </c>
      <c r="I1779" s="22">
        <f t="shared" si="110"/>
        <v>75.11</v>
      </c>
      <c r="M1779" s="2">
        <v>500</v>
      </c>
    </row>
    <row r="1780" spans="1:13" s="80" customFormat="1" ht="12.75">
      <c r="A1780" s="475"/>
      <c r="B1780" s="476">
        <v>280000</v>
      </c>
      <c r="C1780" s="32" t="s">
        <v>879</v>
      </c>
      <c r="D1780" s="32" t="s">
        <v>16</v>
      </c>
      <c r="E1780" s="32" t="s">
        <v>855</v>
      </c>
      <c r="F1780" s="51" t="s">
        <v>583</v>
      </c>
      <c r="G1780" s="79" t="s">
        <v>240</v>
      </c>
      <c r="H1780" s="5">
        <f t="shared" si="112"/>
        <v>-597555</v>
      </c>
      <c r="I1780" s="22">
        <f t="shared" si="110"/>
        <v>560</v>
      </c>
      <c r="J1780" s="92"/>
      <c r="K1780" s="92"/>
      <c r="L1780" s="92"/>
      <c r="M1780" s="2">
        <v>500</v>
      </c>
    </row>
    <row r="1781" spans="1:13" s="80" customFormat="1" ht="12.75">
      <c r="A1781" s="475"/>
      <c r="B1781" s="476">
        <v>7000</v>
      </c>
      <c r="C1781" s="32" t="s">
        <v>879</v>
      </c>
      <c r="D1781" s="32" t="s">
        <v>16</v>
      </c>
      <c r="E1781" s="32" t="s">
        <v>585</v>
      </c>
      <c r="F1781" s="51"/>
      <c r="G1781" s="79" t="s">
        <v>240</v>
      </c>
      <c r="H1781" s="5"/>
      <c r="I1781" s="22">
        <f t="shared" si="110"/>
        <v>14</v>
      </c>
      <c r="J1781" s="92"/>
      <c r="K1781" s="92"/>
      <c r="L1781" s="92"/>
      <c r="M1781" s="2">
        <v>500</v>
      </c>
    </row>
    <row r="1782" spans="1:13" s="80" customFormat="1" ht="12.75">
      <c r="A1782" s="475"/>
      <c r="B1782" s="476">
        <v>290000</v>
      </c>
      <c r="C1782" s="75" t="s">
        <v>858</v>
      </c>
      <c r="D1782" s="75" t="s">
        <v>16</v>
      </c>
      <c r="E1782" s="75"/>
      <c r="F1782" s="76" t="s">
        <v>583</v>
      </c>
      <c r="G1782" s="79" t="s">
        <v>240</v>
      </c>
      <c r="H1782" s="5">
        <f>H1780-B1782</f>
        <v>-887555</v>
      </c>
      <c r="I1782" s="22">
        <f t="shared" si="110"/>
        <v>580</v>
      </c>
      <c r="M1782" s="2">
        <v>500</v>
      </c>
    </row>
    <row r="1783" spans="1:13" s="80" customFormat="1" ht="12.75">
      <c r="A1783" s="475"/>
      <c r="B1783" s="477">
        <v>36260</v>
      </c>
      <c r="C1783" s="75" t="s">
        <v>858</v>
      </c>
      <c r="D1783" s="75" t="s">
        <v>16</v>
      </c>
      <c r="E1783" s="75" t="s">
        <v>584</v>
      </c>
      <c r="F1783" s="76"/>
      <c r="G1783" s="79" t="s">
        <v>240</v>
      </c>
      <c r="H1783" s="5">
        <f>H1782-B1783</f>
        <v>-923815</v>
      </c>
      <c r="I1783" s="22">
        <f t="shared" si="110"/>
        <v>72.52</v>
      </c>
      <c r="M1783" s="2">
        <v>500</v>
      </c>
    </row>
    <row r="1784" spans="1:13" s="80" customFormat="1" ht="12.75">
      <c r="A1784" s="475"/>
      <c r="B1784" s="476">
        <v>290000</v>
      </c>
      <c r="C1784" s="32" t="s">
        <v>858</v>
      </c>
      <c r="D1784" s="32" t="s">
        <v>16</v>
      </c>
      <c r="E1784" s="32" t="s">
        <v>855</v>
      </c>
      <c r="F1784" s="51" t="s">
        <v>583</v>
      </c>
      <c r="G1784" s="79" t="s">
        <v>240</v>
      </c>
      <c r="H1784" s="5">
        <f>H1783-B1784</f>
        <v>-1213815</v>
      </c>
      <c r="I1784" s="22">
        <f t="shared" si="110"/>
        <v>580</v>
      </c>
      <c r="J1784" s="92"/>
      <c r="K1784" s="92"/>
      <c r="L1784" s="92"/>
      <c r="M1784" s="2">
        <v>500</v>
      </c>
    </row>
    <row r="1785" spans="1:13" s="80" customFormat="1" ht="12.75">
      <c r="A1785" s="475"/>
      <c r="B1785" s="476">
        <v>7250</v>
      </c>
      <c r="C1785" s="32" t="s">
        <v>858</v>
      </c>
      <c r="D1785" s="32" t="s">
        <v>16</v>
      </c>
      <c r="E1785" s="32" t="s">
        <v>585</v>
      </c>
      <c r="F1785" s="51"/>
      <c r="G1785" s="79" t="s">
        <v>240</v>
      </c>
      <c r="H1785" s="5"/>
      <c r="I1785" s="22">
        <f t="shared" si="110"/>
        <v>14.5</v>
      </c>
      <c r="J1785" s="92"/>
      <c r="K1785" s="92"/>
      <c r="L1785" s="92"/>
      <c r="M1785" s="2">
        <v>500</v>
      </c>
    </row>
    <row r="1786" spans="1:13" ht="12.75">
      <c r="A1786" s="95"/>
      <c r="B1786" s="179">
        <f>SUM(B1778:B1785)</f>
        <v>1228065</v>
      </c>
      <c r="C1786" s="95" t="s">
        <v>115</v>
      </c>
      <c r="D1786" s="95"/>
      <c r="E1786" s="95"/>
      <c r="F1786" s="128"/>
      <c r="G1786" s="128"/>
      <c r="H1786" s="155">
        <v>0</v>
      </c>
      <c r="I1786" s="137">
        <f aca="true" t="shared" si="113" ref="I1786:I1793">+B1786/M1786</f>
        <v>2456.13</v>
      </c>
      <c r="J1786" s="115"/>
      <c r="K1786" s="115"/>
      <c r="L1786" s="115"/>
      <c r="M1786" s="2">
        <v>500</v>
      </c>
    </row>
    <row r="1787" spans="8:13" ht="12.75">
      <c r="H1787" s="5">
        <f>H1786-B1787</f>
        <v>0</v>
      </c>
      <c r="I1787" s="22">
        <f t="shared" si="113"/>
        <v>0</v>
      </c>
      <c r="M1787" s="2">
        <v>500</v>
      </c>
    </row>
    <row r="1788" spans="8:13" ht="12.75">
      <c r="H1788" s="5">
        <f>H1787-B1788</f>
        <v>0</v>
      </c>
      <c r="I1788" s="22">
        <f t="shared" si="113"/>
        <v>0</v>
      </c>
      <c r="M1788" s="2">
        <v>500</v>
      </c>
    </row>
    <row r="1789" spans="8:13" ht="12.75">
      <c r="H1789" s="5" t="e">
        <f>#REF!-B1789</f>
        <v>#REF!</v>
      </c>
      <c r="I1789" s="22">
        <f t="shared" si="113"/>
        <v>0</v>
      </c>
      <c r="M1789" s="2">
        <v>500</v>
      </c>
    </row>
    <row r="1790" spans="4:13" ht="12.75">
      <c r="D1790" s="12"/>
      <c r="H1790" s="5" t="e">
        <f>H1789-B1790</f>
        <v>#REF!</v>
      </c>
      <c r="I1790" s="22">
        <f t="shared" si="113"/>
        <v>0</v>
      </c>
      <c r="M1790" s="2">
        <v>500</v>
      </c>
    </row>
    <row r="1791" spans="1:13" ht="13.5" thickBot="1">
      <c r="A1791" s="71"/>
      <c r="B1791" s="68">
        <f>+B1794+B1803+B1814+B1824+B1835+B1850+B1925+B1974+B1981+B1986</f>
        <v>2430620</v>
      </c>
      <c r="C1791" s="71"/>
      <c r="D1791" s="70" t="s">
        <v>120</v>
      </c>
      <c r="E1791" s="138"/>
      <c r="F1791" s="138"/>
      <c r="G1791" s="156"/>
      <c r="H1791" s="139"/>
      <c r="I1791" s="140">
        <f t="shared" si="113"/>
        <v>4629.752380952381</v>
      </c>
      <c r="J1791" s="131"/>
      <c r="K1791" s="131"/>
      <c r="L1791" s="131"/>
      <c r="M1791" s="2">
        <v>525</v>
      </c>
    </row>
    <row r="1792" spans="2:13" ht="12.75">
      <c r="B1792" s="31"/>
      <c r="C1792" s="32"/>
      <c r="D1792" s="12"/>
      <c r="E1792" s="32"/>
      <c r="G1792" s="99"/>
      <c r="H1792" s="5">
        <f>H1791-B1792</f>
        <v>0</v>
      </c>
      <c r="I1792" s="22">
        <f t="shared" si="113"/>
        <v>0</v>
      </c>
      <c r="M1792" s="2">
        <v>500</v>
      </c>
    </row>
    <row r="1793" spans="4:13" ht="12.75">
      <c r="D1793" s="12"/>
      <c r="H1793" s="5">
        <f>H1792-B1793</f>
        <v>0</v>
      </c>
      <c r="I1793" s="22">
        <f t="shared" si="113"/>
        <v>0</v>
      </c>
      <c r="M1793" s="2">
        <v>500</v>
      </c>
    </row>
    <row r="1794" spans="1:13" s="90" customFormat="1" ht="12.75">
      <c r="A1794" s="86"/>
      <c r="B1794" s="182">
        <f>+B1798</f>
        <v>5000</v>
      </c>
      <c r="C1794" s="86" t="s">
        <v>121</v>
      </c>
      <c r="D1794" s="86"/>
      <c r="E1794" s="86" t="s">
        <v>122</v>
      </c>
      <c r="F1794" s="127"/>
      <c r="G1794" s="97" t="s">
        <v>123</v>
      </c>
      <c r="H1794" s="87"/>
      <c r="I1794" s="89"/>
      <c r="M1794" s="2">
        <v>525</v>
      </c>
    </row>
    <row r="1795" spans="2:13" ht="12.75">
      <c r="B1795" s="183"/>
      <c r="D1795" s="12"/>
      <c r="H1795" s="5">
        <f>H1794-B1795</f>
        <v>0</v>
      </c>
      <c r="I1795" s="22">
        <f aca="true" t="shared" si="114" ref="I1795:I1802">+B1795/M1795</f>
        <v>0</v>
      </c>
      <c r="M1795" s="2">
        <v>500</v>
      </c>
    </row>
    <row r="1796" spans="2:13" ht="12.75">
      <c r="B1796" s="183"/>
      <c r="D1796" s="12"/>
      <c r="H1796" s="5">
        <f>H1795-B1796</f>
        <v>0</v>
      </c>
      <c r="I1796" s="22">
        <f t="shared" si="114"/>
        <v>0</v>
      </c>
      <c r="M1796" s="2">
        <v>500</v>
      </c>
    </row>
    <row r="1797" spans="2:13" ht="12.75">
      <c r="B1797" s="183">
        <v>5000</v>
      </c>
      <c r="C1797" s="1" t="s">
        <v>955</v>
      </c>
      <c r="D1797" s="1" t="s">
        <v>956</v>
      </c>
      <c r="E1797" s="1" t="s">
        <v>957</v>
      </c>
      <c r="F1797" s="27" t="s">
        <v>958</v>
      </c>
      <c r="G1797" s="27" t="s">
        <v>250</v>
      </c>
      <c r="H1797" s="5">
        <f>H1796-B1797</f>
        <v>-5000</v>
      </c>
      <c r="I1797" s="22">
        <f t="shared" si="114"/>
        <v>10</v>
      </c>
      <c r="K1797" t="s">
        <v>29</v>
      </c>
      <c r="M1797" s="2">
        <v>500</v>
      </c>
    </row>
    <row r="1798" spans="1:13" s="84" customFormat="1" ht="12.75">
      <c r="A1798" s="11"/>
      <c r="B1798" s="478">
        <f>SUM(B1797:B1797)</f>
        <v>5000</v>
      </c>
      <c r="C1798" s="95" t="s">
        <v>959</v>
      </c>
      <c r="D1798" s="11"/>
      <c r="E1798" s="11" t="s">
        <v>122</v>
      </c>
      <c r="F1798" s="18"/>
      <c r="G1798" s="18"/>
      <c r="H1798" s="82">
        <v>0</v>
      </c>
      <c r="I1798" s="83">
        <f t="shared" si="114"/>
        <v>10</v>
      </c>
      <c r="M1798" s="85">
        <v>500</v>
      </c>
    </row>
    <row r="1799" spans="2:13" ht="12.75">
      <c r="B1799" s="183"/>
      <c r="C1799" s="32"/>
      <c r="D1799" s="12"/>
      <c r="H1799" s="5">
        <f>H1798-B1799</f>
        <v>0</v>
      </c>
      <c r="I1799" s="22">
        <f t="shared" si="114"/>
        <v>0</v>
      </c>
      <c r="M1799" s="2">
        <v>500</v>
      </c>
    </row>
    <row r="1800" spans="2:13" ht="12.75">
      <c r="B1800" s="183"/>
      <c r="C1800" s="32"/>
      <c r="D1800" s="12"/>
      <c r="H1800" s="5">
        <f>H1799-B1800</f>
        <v>0</v>
      </c>
      <c r="I1800" s="22">
        <f t="shared" si="114"/>
        <v>0</v>
      </c>
      <c r="M1800" s="2">
        <v>500</v>
      </c>
    </row>
    <row r="1801" spans="2:13" ht="12.75">
      <c r="B1801" s="183"/>
      <c r="C1801" s="32"/>
      <c r="D1801" s="12"/>
      <c r="H1801" s="5">
        <f>H1800-B1801</f>
        <v>0</v>
      </c>
      <c r="I1801" s="22">
        <f t="shared" si="114"/>
        <v>0</v>
      </c>
      <c r="M1801" s="2">
        <v>500</v>
      </c>
    </row>
    <row r="1802" spans="2:13" ht="12.75">
      <c r="B1802" s="183"/>
      <c r="C1802" s="32"/>
      <c r="D1802" s="12"/>
      <c r="H1802" s="5">
        <f>H1801-B1802</f>
        <v>0</v>
      </c>
      <c r="I1802" s="22">
        <f t="shared" si="114"/>
        <v>0</v>
      </c>
      <c r="M1802" s="2">
        <v>500</v>
      </c>
    </row>
    <row r="1803" spans="1:13" s="90" customFormat="1" ht="12.75">
      <c r="A1803" s="86"/>
      <c r="B1803" s="182">
        <f>+B1809</f>
        <v>13000</v>
      </c>
      <c r="C1803" s="86" t="s">
        <v>121</v>
      </c>
      <c r="D1803" s="86"/>
      <c r="E1803" s="86" t="s">
        <v>124</v>
      </c>
      <c r="F1803" s="127"/>
      <c r="G1803" s="97" t="s">
        <v>123</v>
      </c>
      <c r="H1803" s="87"/>
      <c r="I1803" s="89"/>
      <c r="M1803" s="2">
        <v>525</v>
      </c>
    </row>
    <row r="1804" spans="2:13" ht="12.75">
      <c r="B1804" s="183"/>
      <c r="C1804" s="32"/>
      <c r="D1804" s="12"/>
      <c r="H1804" s="5">
        <f>H1803-B1804</f>
        <v>0</v>
      </c>
      <c r="I1804" s="22">
        <f aca="true" t="shared" si="115" ref="I1804:I1813">+B1804/M1804</f>
        <v>0</v>
      </c>
      <c r="M1804" s="2">
        <v>500</v>
      </c>
    </row>
    <row r="1805" spans="2:13" ht="12.75">
      <c r="B1805" s="183"/>
      <c r="D1805" s="12"/>
      <c r="H1805" s="5">
        <f>H1804-B1805</f>
        <v>0</v>
      </c>
      <c r="I1805" s="22">
        <f t="shared" si="115"/>
        <v>0</v>
      </c>
      <c r="M1805" s="2">
        <v>500</v>
      </c>
    </row>
    <row r="1806" spans="2:13" ht="12.75">
      <c r="B1806" s="183">
        <v>5000</v>
      </c>
      <c r="C1806" s="1" t="s">
        <v>955</v>
      </c>
      <c r="D1806" s="1" t="s">
        <v>956</v>
      </c>
      <c r="E1806" s="1" t="s">
        <v>960</v>
      </c>
      <c r="F1806" s="27" t="s">
        <v>961</v>
      </c>
      <c r="G1806" s="27" t="s">
        <v>318</v>
      </c>
      <c r="H1806" s="5">
        <f>H1805-B1806</f>
        <v>-5000</v>
      </c>
      <c r="I1806" s="22">
        <f t="shared" si="115"/>
        <v>10</v>
      </c>
      <c r="K1806" t="s">
        <v>29</v>
      </c>
      <c r="M1806" s="2">
        <v>500</v>
      </c>
    </row>
    <row r="1807" spans="2:13" ht="12.75">
      <c r="B1807" s="183">
        <v>5000</v>
      </c>
      <c r="C1807" s="1" t="s">
        <v>955</v>
      </c>
      <c r="D1807" s="1" t="s">
        <v>956</v>
      </c>
      <c r="E1807" s="1" t="s">
        <v>960</v>
      </c>
      <c r="F1807" s="27" t="s">
        <v>962</v>
      </c>
      <c r="G1807" s="27" t="s">
        <v>412</v>
      </c>
      <c r="H1807" s="5">
        <f>H1806-B1807</f>
        <v>-10000</v>
      </c>
      <c r="I1807" s="22">
        <f t="shared" si="115"/>
        <v>10</v>
      </c>
      <c r="K1807" t="s">
        <v>29</v>
      </c>
      <c r="M1807" s="2">
        <v>500</v>
      </c>
    </row>
    <row r="1808" spans="2:13" ht="12.75">
      <c r="B1808" s="183">
        <v>3000</v>
      </c>
      <c r="C1808" s="1" t="s">
        <v>955</v>
      </c>
      <c r="D1808" s="1" t="s">
        <v>956</v>
      </c>
      <c r="E1808" s="1" t="s">
        <v>960</v>
      </c>
      <c r="F1808" s="27" t="s">
        <v>963</v>
      </c>
      <c r="G1808" s="27" t="s">
        <v>452</v>
      </c>
      <c r="H1808" s="5">
        <f>H1807-B1808</f>
        <v>-13000</v>
      </c>
      <c r="I1808" s="22">
        <f t="shared" si="115"/>
        <v>6</v>
      </c>
      <c r="K1808" t="s">
        <v>29</v>
      </c>
      <c r="M1808" s="2">
        <v>500</v>
      </c>
    </row>
    <row r="1809" spans="1:13" s="84" customFormat="1" ht="12.75">
      <c r="A1809" s="11"/>
      <c r="B1809" s="478">
        <f>SUM(B1806:B1808)</f>
        <v>13000</v>
      </c>
      <c r="C1809" s="11" t="s">
        <v>955</v>
      </c>
      <c r="D1809" s="11"/>
      <c r="E1809" s="11" t="s">
        <v>960</v>
      </c>
      <c r="F1809" s="18"/>
      <c r="G1809" s="18"/>
      <c r="H1809" s="82">
        <v>0</v>
      </c>
      <c r="I1809" s="83">
        <f t="shared" si="115"/>
        <v>26</v>
      </c>
      <c r="M1809" s="85">
        <v>500</v>
      </c>
    </row>
    <row r="1810" spans="2:13" ht="12.75">
      <c r="B1810" s="183"/>
      <c r="D1810" s="12"/>
      <c r="H1810" s="5">
        <f>H1809-B1810</f>
        <v>0</v>
      </c>
      <c r="I1810" s="22">
        <f t="shared" si="115"/>
        <v>0</v>
      </c>
      <c r="M1810" s="2">
        <v>500</v>
      </c>
    </row>
    <row r="1811" spans="2:13" ht="12.75">
      <c r="B1811" s="183"/>
      <c r="D1811" s="12"/>
      <c r="H1811" s="5">
        <f>H1810-B1811</f>
        <v>0</v>
      </c>
      <c r="I1811" s="22">
        <f t="shared" si="115"/>
        <v>0</v>
      </c>
      <c r="M1811" s="2">
        <v>500</v>
      </c>
    </row>
    <row r="1812" spans="2:13" ht="12.75">
      <c r="B1812" s="183"/>
      <c r="D1812" s="12"/>
      <c r="H1812" s="5">
        <f>H1811-B1812</f>
        <v>0</v>
      </c>
      <c r="I1812" s="22">
        <f t="shared" si="115"/>
        <v>0</v>
      </c>
      <c r="M1812" s="2">
        <v>500</v>
      </c>
    </row>
    <row r="1813" spans="2:13" ht="12.75">
      <c r="B1813" s="183"/>
      <c r="D1813" s="12"/>
      <c r="H1813" s="5">
        <f>H1812-B1813</f>
        <v>0</v>
      </c>
      <c r="I1813" s="22">
        <f t="shared" si="115"/>
        <v>0</v>
      </c>
      <c r="M1813" s="2">
        <v>500</v>
      </c>
    </row>
    <row r="1814" spans="1:13" s="90" customFormat="1" ht="12.75">
      <c r="A1814" s="86"/>
      <c r="B1814" s="182">
        <f>+B1819</f>
        <v>10000</v>
      </c>
      <c r="C1814" s="86" t="s">
        <v>121</v>
      </c>
      <c r="D1814" s="86"/>
      <c r="E1814" s="86" t="s">
        <v>125</v>
      </c>
      <c r="F1814" s="127"/>
      <c r="G1814" s="97" t="s">
        <v>123</v>
      </c>
      <c r="H1814" s="87"/>
      <c r="I1814" s="89"/>
      <c r="M1814" s="2">
        <v>525</v>
      </c>
    </row>
    <row r="1815" spans="2:13" ht="12.75">
      <c r="B1815" s="183"/>
      <c r="D1815" s="12"/>
      <c r="H1815" s="5">
        <f>H1814-B1815</f>
        <v>0</v>
      </c>
      <c r="I1815" s="22">
        <f aca="true" t="shared" si="116" ref="I1815:I1823">+B1815/M1815</f>
        <v>0</v>
      </c>
      <c r="M1815" s="2">
        <v>500</v>
      </c>
    </row>
    <row r="1816" spans="2:13" ht="12.75">
      <c r="B1816" s="183"/>
      <c r="D1816" s="12"/>
      <c r="H1816" s="5">
        <f>H1815-B1816</f>
        <v>0</v>
      </c>
      <c r="I1816" s="22">
        <f t="shared" si="116"/>
        <v>0</v>
      </c>
      <c r="M1816" s="2">
        <v>500</v>
      </c>
    </row>
    <row r="1817" spans="2:13" ht="12.75">
      <c r="B1817" s="183">
        <v>5000</v>
      </c>
      <c r="C1817" s="1" t="s">
        <v>955</v>
      </c>
      <c r="D1817" s="1" t="s">
        <v>956</v>
      </c>
      <c r="E1817" s="1" t="s">
        <v>964</v>
      </c>
      <c r="F1817" s="27" t="s">
        <v>965</v>
      </c>
      <c r="G1817" s="27" t="s">
        <v>250</v>
      </c>
      <c r="H1817" s="5">
        <f>H1816-B1817</f>
        <v>-5000</v>
      </c>
      <c r="I1817" s="22">
        <f t="shared" si="116"/>
        <v>10</v>
      </c>
      <c r="K1817" t="s">
        <v>29</v>
      </c>
      <c r="M1817" s="2">
        <v>500</v>
      </c>
    </row>
    <row r="1818" spans="2:13" ht="12.75">
      <c r="B1818" s="183">
        <v>5000</v>
      </c>
      <c r="C1818" s="1" t="s">
        <v>955</v>
      </c>
      <c r="D1818" s="1" t="s">
        <v>956</v>
      </c>
      <c r="E1818" s="1" t="s">
        <v>966</v>
      </c>
      <c r="F1818" s="27" t="s">
        <v>967</v>
      </c>
      <c r="G1818" s="27" t="s">
        <v>250</v>
      </c>
      <c r="H1818" s="5">
        <f>H1817-B1818</f>
        <v>-10000</v>
      </c>
      <c r="I1818" s="22">
        <f t="shared" si="116"/>
        <v>10</v>
      </c>
      <c r="K1818" t="s">
        <v>29</v>
      </c>
      <c r="M1818" s="2">
        <v>500</v>
      </c>
    </row>
    <row r="1819" spans="1:13" s="84" customFormat="1" ht="12.75">
      <c r="A1819" s="11"/>
      <c r="B1819" s="478">
        <f>SUM(B1817:B1818)</f>
        <v>10000</v>
      </c>
      <c r="C1819" s="11" t="s">
        <v>955</v>
      </c>
      <c r="D1819" s="11"/>
      <c r="E1819" s="11" t="s">
        <v>964</v>
      </c>
      <c r="F1819" s="18"/>
      <c r="G1819" s="18"/>
      <c r="H1819" s="82">
        <v>0</v>
      </c>
      <c r="I1819" s="83">
        <f t="shared" si="116"/>
        <v>20</v>
      </c>
      <c r="M1819" s="85">
        <v>500</v>
      </c>
    </row>
    <row r="1820" spans="2:13" ht="12.75">
      <c r="B1820" s="183"/>
      <c r="D1820" s="12"/>
      <c r="H1820" s="5">
        <f>H1819-B1820</f>
        <v>0</v>
      </c>
      <c r="I1820" s="22">
        <f t="shared" si="116"/>
        <v>0</v>
      </c>
      <c r="M1820" s="2">
        <v>500</v>
      </c>
    </row>
    <row r="1821" spans="2:13" ht="12.75">
      <c r="B1821" s="183"/>
      <c r="D1821" s="12"/>
      <c r="H1821" s="5">
        <f>H1820-B1821</f>
        <v>0</v>
      </c>
      <c r="I1821" s="22">
        <f t="shared" si="116"/>
        <v>0</v>
      </c>
      <c r="M1821" s="2">
        <v>500</v>
      </c>
    </row>
    <row r="1822" spans="2:13" ht="12.75">
      <c r="B1822" s="183"/>
      <c r="D1822" s="12"/>
      <c r="H1822" s="5">
        <f>H1821-B1822</f>
        <v>0</v>
      </c>
      <c r="I1822" s="22">
        <f t="shared" si="116"/>
        <v>0</v>
      </c>
      <c r="M1822" s="2">
        <v>500</v>
      </c>
    </row>
    <row r="1823" spans="2:13" ht="12.75">
      <c r="B1823" s="183"/>
      <c r="D1823" s="12"/>
      <c r="H1823" s="5">
        <f>H1822-B1823</f>
        <v>0</v>
      </c>
      <c r="I1823" s="22">
        <f t="shared" si="116"/>
        <v>0</v>
      </c>
      <c r="M1823" s="2">
        <v>500</v>
      </c>
    </row>
    <row r="1824" spans="1:13" s="90" customFormat="1" ht="12.75">
      <c r="A1824" s="86"/>
      <c r="B1824" s="182">
        <f>+B1830</f>
        <v>13000</v>
      </c>
      <c r="C1824" s="86" t="s">
        <v>121</v>
      </c>
      <c r="D1824" s="86"/>
      <c r="E1824" s="86" t="s">
        <v>140</v>
      </c>
      <c r="F1824" s="127"/>
      <c r="G1824" s="97" t="s">
        <v>161</v>
      </c>
      <c r="H1824" s="87"/>
      <c r="I1824" s="89"/>
      <c r="M1824" s="2">
        <v>525</v>
      </c>
    </row>
    <row r="1825" spans="2:13" ht="12.75">
      <c r="B1825" s="183"/>
      <c r="D1825" s="12"/>
      <c r="H1825" s="5">
        <f>H1824-B1825</f>
        <v>0</v>
      </c>
      <c r="I1825" s="22">
        <f aca="true" t="shared" si="117" ref="I1825:I1834">+B1825/M1825</f>
        <v>0</v>
      </c>
      <c r="M1825" s="2">
        <v>500</v>
      </c>
    </row>
    <row r="1826" spans="2:13" ht="12.75">
      <c r="B1826" s="183"/>
      <c r="D1826" s="12"/>
      <c r="H1826" s="5">
        <f>H1825-B1826</f>
        <v>0</v>
      </c>
      <c r="I1826" s="22">
        <f t="shared" si="117"/>
        <v>0</v>
      </c>
      <c r="M1826" s="2">
        <v>500</v>
      </c>
    </row>
    <row r="1827" spans="2:13" ht="12.75">
      <c r="B1827" s="183">
        <v>5000</v>
      </c>
      <c r="C1827" s="1" t="s">
        <v>955</v>
      </c>
      <c r="D1827" s="1" t="s">
        <v>956</v>
      </c>
      <c r="E1827" s="1" t="s">
        <v>968</v>
      </c>
      <c r="F1827" s="27" t="s">
        <v>969</v>
      </c>
      <c r="G1827" s="27" t="s">
        <v>318</v>
      </c>
      <c r="H1827" s="5">
        <f>H1826-B1827</f>
        <v>-5000</v>
      </c>
      <c r="I1827" s="22">
        <f t="shared" si="117"/>
        <v>10</v>
      </c>
      <c r="K1827" t="s">
        <v>29</v>
      </c>
      <c r="M1827" s="2">
        <v>500</v>
      </c>
    </row>
    <row r="1828" spans="2:13" ht="12.75">
      <c r="B1828" s="183">
        <v>5000</v>
      </c>
      <c r="C1828" s="1" t="s">
        <v>955</v>
      </c>
      <c r="D1828" s="1" t="s">
        <v>956</v>
      </c>
      <c r="E1828" s="1" t="s">
        <v>968</v>
      </c>
      <c r="F1828" s="27" t="s">
        <v>970</v>
      </c>
      <c r="G1828" s="27" t="s">
        <v>375</v>
      </c>
      <c r="H1828" s="5">
        <f>H1827-B1828</f>
        <v>-10000</v>
      </c>
      <c r="I1828" s="22">
        <f t="shared" si="117"/>
        <v>10</v>
      </c>
      <c r="K1828" t="s">
        <v>29</v>
      </c>
      <c r="M1828" s="2">
        <v>500</v>
      </c>
    </row>
    <row r="1829" spans="2:13" ht="12.75">
      <c r="B1829" s="183">
        <v>3000</v>
      </c>
      <c r="C1829" s="1" t="s">
        <v>955</v>
      </c>
      <c r="D1829" s="1" t="s">
        <v>956</v>
      </c>
      <c r="E1829" s="1" t="s">
        <v>968</v>
      </c>
      <c r="F1829" s="27" t="s">
        <v>971</v>
      </c>
      <c r="G1829" s="27" t="s">
        <v>375</v>
      </c>
      <c r="H1829" s="5">
        <f>H1828-B1829</f>
        <v>-13000</v>
      </c>
      <c r="I1829" s="22">
        <f t="shared" si="117"/>
        <v>6</v>
      </c>
      <c r="K1829" t="s">
        <v>29</v>
      </c>
      <c r="M1829" s="2">
        <v>500</v>
      </c>
    </row>
    <row r="1830" spans="1:13" s="84" customFormat="1" ht="12.75">
      <c r="A1830" s="11"/>
      <c r="B1830" s="478">
        <f>SUM(B1827:B1829)</f>
        <v>13000</v>
      </c>
      <c r="C1830" s="11" t="s">
        <v>955</v>
      </c>
      <c r="D1830" s="11"/>
      <c r="E1830" s="11" t="s">
        <v>968</v>
      </c>
      <c r="F1830" s="18"/>
      <c r="G1830" s="18"/>
      <c r="H1830" s="82">
        <v>0</v>
      </c>
      <c r="I1830" s="83">
        <f t="shared" si="117"/>
        <v>26</v>
      </c>
      <c r="M1830" s="85">
        <v>500</v>
      </c>
    </row>
    <row r="1831" spans="2:13" ht="12.75">
      <c r="B1831" s="183"/>
      <c r="D1831" s="12"/>
      <c r="H1831" s="5" t="e">
        <f>#REF!-B1831</f>
        <v>#REF!</v>
      </c>
      <c r="I1831" s="22">
        <f t="shared" si="117"/>
        <v>0</v>
      </c>
      <c r="M1831" s="2">
        <v>500</v>
      </c>
    </row>
    <row r="1832" spans="2:13" ht="12.75">
      <c r="B1832" s="183"/>
      <c r="D1832" s="12"/>
      <c r="H1832" s="5" t="e">
        <f>H1831-B1832</f>
        <v>#REF!</v>
      </c>
      <c r="I1832" s="22">
        <f t="shared" si="117"/>
        <v>0</v>
      </c>
      <c r="M1832" s="2">
        <v>500</v>
      </c>
    </row>
    <row r="1833" spans="2:13" ht="12.75">
      <c r="B1833" s="183"/>
      <c r="D1833" s="12"/>
      <c r="H1833" s="5" t="e">
        <f>H1832-B1833</f>
        <v>#REF!</v>
      </c>
      <c r="I1833" s="22">
        <f t="shared" si="117"/>
        <v>0</v>
      </c>
      <c r="M1833" s="2">
        <v>500</v>
      </c>
    </row>
    <row r="1834" spans="1:13" s="38" customFormat="1" ht="12.75">
      <c r="A1834" s="37"/>
      <c r="B1834" s="479"/>
      <c r="C1834" s="40"/>
      <c r="D1834" s="33"/>
      <c r="E1834" s="37"/>
      <c r="F1834" s="34"/>
      <c r="G1834" s="34"/>
      <c r="H1834" s="5" t="e">
        <f>H1833-B1834</f>
        <v>#REF!</v>
      </c>
      <c r="I1834" s="22">
        <f t="shared" si="117"/>
        <v>0</v>
      </c>
      <c r="M1834" s="2">
        <v>500</v>
      </c>
    </row>
    <row r="1835" spans="1:13" s="90" customFormat="1" ht="12.75">
      <c r="A1835" s="86"/>
      <c r="B1835" s="182">
        <f>+B1845</f>
        <v>35500</v>
      </c>
      <c r="C1835" s="86" t="s">
        <v>121</v>
      </c>
      <c r="D1835" s="86"/>
      <c r="E1835" s="86" t="s">
        <v>126</v>
      </c>
      <c r="F1835" s="127"/>
      <c r="G1835" s="88" t="s">
        <v>123</v>
      </c>
      <c r="H1835" s="87"/>
      <c r="I1835" s="89"/>
      <c r="M1835" s="2">
        <v>525</v>
      </c>
    </row>
    <row r="1836" spans="2:13" ht="12.75">
      <c r="B1836" s="183"/>
      <c r="D1836" s="12"/>
      <c r="H1836" s="5">
        <f aca="true" t="shared" si="118" ref="H1836:H1844">H1835-B1836</f>
        <v>0</v>
      </c>
      <c r="I1836" s="22">
        <f aca="true" t="shared" si="119" ref="I1836:I1849">+B1836/M1836</f>
        <v>0</v>
      </c>
      <c r="M1836" s="2">
        <v>500</v>
      </c>
    </row>
    <row r="1837" spans="2:13" ht="12.75">
      <c r="B1837" s="183"/>
      <c r="D1837" s="12"/>
      <c r="H1837" s="5">
        <f t="shared" si="118"/>
        <v>0</v>
      </c>
      <c r="I1837" s="22">
        <f t="shared" si="119"/>
        <v>0</v>
      </c>
      <c r="M1837" s="2">
        <v>500</v>
      </c>
    </row>
    <row r="1838" spans="2:13" ht="12.75">
      <c r="B1838" s="480">
        <v>5000</v>
      </c>
      <c r="C1838" s="1" t="s">
        <v>955</v>
      </c>
      <c r="D1838" s="12" t="s">
        <v>956</v>
      </c>
      <c r="E1838" s="33" t="s">
        <v>972</v>
      </c>
      <c r="F1838" s="27" t="s">
        <v>973</v>
      </c>
      <c r="G1838" s="99" t="s">
        <v>222</v>
      </c>
      <c r="H1838" s="5">
        <f t="shared" si="118"/>
        <v>-5000</v>
      </c>
      <c r="I1838" s="22">
        <f t="shared" si="119"/>
        <v>10</v>
      </c>
      <c r="K1838" t="s">
        <v>29</v>
      </c>
      <c r="M1838" s="2">
        <v>500</v>
      </c>
    </row>
    <row r="1839" spans="2:13" ht="12.75">
      <c r="B1839" s="183">
        <v>5000</v>
      </c>
      <c r="C1839" s="1" t="s">
        <v>955</v>
      </c>
      <c r="D1839" s="12" t="s">
        <v>956</v>
      </c>
      <c r="E1839" s="1" t="s">
        <v>972</v>
      </c>
      <c r="F1839" s="27" t="s">
        <v>974</v>
      </c>
      <c r="G1839" s="27" t="s">
        <v>231</v>
      </c>
      <c r="H1839" s="5">
        <f t="shared" si="118"/>
        <v>-10000</v>
      </c>
      <c r="I1839" s="22">
        <f t="shared" si="119"/>
        <v>10</v>
      </c>
      <c r="K1839" t="s">
        <v>29</v>
      </c>
      <c r="M1839" s="2">
        <v>500</v>
      </c>
    </row>
    <row r="1840" spans="2:13" ht="12.75">
      <c r="B1840" s="183">
        <v>2500</v>
      </c>
      <c r="C1840" s="1" t="s">
        <v>955</v>
      </c>
      <c r="D1840" s="12" t="s">
        <v>956</v>
      </c>
      <c r="E1840" s="1" t="s">
        <v>972</v>
      </c>
      <c r="F1840" s="27" t="s">
        <v>975</v>
      </c>
      <c r="G1840" s="27" t="s">
        <v>238</v>
      </c>
      <c r="H1840" s="5">
        <f t="shared" si="118"/>
        <v>-12500</v>
      </c>
      <c r="I1840" s="22">
        <f t="shared" si="119"/>
        <v>5</v>
      </c>
      <c r="K1840" t="s">
        <v>29</v>
      </c>
      <c r="M1840" s="2">
        <v>500</v>
      </c>
    </row>
    <row r="1841" spans="2:13" ht="12.75">
      <c r="B1841" s="183">
        <v>3000</v>
      </c>
      <c r="C1841" s="1" t="s">
        <v>955</v>
      </c>
      <c r="D1841" s="12" t="s">
        <v>956</v>
      </c>
      <c r="E1841" s="1" t="s">
        <v>972</v>
      </c>
      <c r="F1841" s="27" t="s">
        <v>976</v>
      </c>
      <c r="G1841" s="27" t="s">
        <v>240</v>
      </c>
      <c r="H1841" s="5">
        <f t="shared" si="118"/>
        <v>-15500</v>
      </c>
      <c r="I1841" s="22">
        <f t="shared" si="119"/>
        <v>6</v>
      </c>
      <c r="K1841" t="s">
        <v>29</v>
      </c>
      <c r="M1841" s="2">
        <v>500</v>
      </c>
    </row>
    <row r="1842" spans="2:13" ht="12.75">
      <c r="B1842" s="183">
        <v>10000</v>
      </c>
      <c r="C1842" s="1" t="s">
        <v>955</v>
      </c>
      <c r="D1842" s="1" t="s">
        <v>956</v>
      </c>
      <c r="E1842" s="1" t="s">
        <v>972</v>
      </c>
      <c r="F1842" s="27" t="s">
        <v>977</v>
      </c>
      <c r="G1842" s="27" t="s">
        <v>310</v>
      </c>
      <c r="H1842" s="5">
        <f t="shared" si="118"/>
        <v>-25500</v>
      </c>
      <c r="I1842" s="22">
        <f t="shared" si="119"/>
        <v>20</v>
      </c>
      <c r="K1842" t="s">
        <v>29</v>
      </c>
      <c r="M1842" s="2">
        <v>500</v>
      </c>
    </row>
    <row r="1843" spans="2:13" ht="12.75">
      <c r="B1843" s="183">
        <v>5000</v>
      </c>
      <c r="C1843" s="1" t="s">
        <v>955</v>
      </c>
      <c r="D1843" s="1" t="s">
        <v>956</v>
      </c>
      <c r="E1843" s="1" t="s">
        <v>972</v>
      </c>
      <c r="F1843" s="27" t="s">
        <v>978</v>
      </c>
      <c r="G1843" s="27" t="s">
        <v>318</v>
      </c>
      <c r="H1843" s="5">
        <f t="shared" si="118"/>
        <v>-30500</v>
      </c>
      <c r="I1843" s="22">
        <f t="shared" si="119"/>
        <v>10</v>
      </c>
      <c r="K1843" t="s">
        <v>29</v>
      </c>
      <c r="M1843" s="2">
        <v>500</v>
      </c>
    </row>
    <row r="1844" spans="2:13" ht="12.75">
      <c r="B1844" s="183">
        <v>5000</v>
      </c>
      <c r="C1844" s="1" t="s">
        <v>955</v>
      </c>
      <c r="D1844" s="1" t="s">
        <v>956</v>
      </c>
      <c r="E1844" s="1" t="s">
        <v>972</v>
      </c>
      <c r="F1844" s="27" t="s">
        <v>979</v>
      </c>
      <c r="G1844" s="27" t="s">
        <v>456</v>
      </c>
      <c r="H1844" s="5">
        <f t="shared" si="118"/>
        <v>-35500</v>
      </c>
      <c r="I1844" s="22">
        <f t="shared" si="119"/>
        <v>10</v>
      </c>
      <c r="K1844" t="s">
        <v>29</v>
      </c>
      <c r="M1844" s="2">
        <v>500</v>
      </c>
    </row>
    <row r="1845" spans="1:13" s="84" customFormat="1" ht="12.75">
      <c r="A1845" s="11"/>
      <c r="B1845" s="478">
        <f>SUM(B1838:B1844)</f>
        <v>35500</v>
      </c>
      <c r="C1845" s="11" t="s">
        <v>955</v>
      </c>
      <c r="D1845" s="11"/>
      <c r="E1845" s="11" t="s">
        <v>972</v>
      </c>
      <c r="F1845" s="18"/>
      <c r="G1845" s="18"/>
      <c r="H1845" s="82">
        <v>0</v>
      </c>
      <c r="I1845" s="83">
        <f t="shared" si="119"/>
        <v>71</v>
      </c>
      <c r="M1845" s="85">
        <v>500</v>
      </c>
    </row>
    <row r="1846" spans="8:13" ht="12.75">
      <c r="H1846" s="5">
        <f>H1845-B1846</f>
        <v>0</v>
      </c>
      <c r="I1846" s="22">
        <f t="shared" si="119"/>
        <v>0</v>
      </c>
      <c r="M1846" s="2">
        <v>500</v>
      </c>
    </row>
    <row r="1847" spans="8:13" ht="12.75">
      <c r="H1847" s="5">
        <f>H1846-B1847</f>
        <v>0</v>
      </c>
      <c r="I1847" s="22">
        <f t="shared" si="119"/>
        <v>0</v>
      </c>
      <c r="M1847" s="2">
        <v>500</v>
      </c>
    </row>
    <row r="1848" spans="8:13" ht="12.75">
      <c r="H1848" s="5">
        <f>H1847-B1848</f>
        <v>0</v>
      </c>
      <c r="I1848" s="22">
        <f t="shared" si="119"/>
        <v>0</v>
      </c>
      <c r="M1848" s="2">
        <v>500</v>
      </c>
    </row>
    <row r="1849" spans="8:13" ht="12.75">
      <c r="H1849" s="5">
        <f>H1848-B1849</f>
        <v>0</v>
      </c>
      <c r="I1849" s="22">
        <f t="shared" si="119"/>
        <v>0</v>
      </c>
      <c r="M1849" s="2">
        <v>500</v>
      </c>
    </row>
    <row r="1850" spans="1:13" s="90" customFormat="1" ht="12.75">
      <c r="A1850" s="86"/>
      <c r="B1850" s="184">
        <f>+B1865+B1881+B1897+B1908+B1920+B1875</f>
        <v>714950</v>
      </c>
      <c r="C1850" s="86" t="s">
        <v>121</v>
      </c>
      <c r="D1850" s="86"/>
      <c r="E1850" s="86" t="s">
        <v>127</v>
      </c>
      <c r="F1850" s="127"/>
      <c r="G1850" s="88" t="s">
        <v>123</v>
      </c>
      <c r="H1850" s="87"/>
      <c r="I1850" s="89"/>
      <c r="M1850" s="2">
        <v>525</v>
      </c>
    </row>
    <row r="1851" spans="2:13" ht="12.75">
      <c r="B1851" s="185"/>
      <c r="H1851" s="5">
        <f aca="true" t="shared" si="120" ref="H1851:H1856">H1850-B1851</f>
        <v>0</v>
      </c>
      <c r="I1851" s="22">
        <f aca="true" t="shared" si="121" ref="I1851:I1874">+B1851/M1851</f>
        <v>0</v>
      </c>
      <c r="M1851" s="2">
        <v>500</v>
      </c>
    </row>
    <row r="1852" spans="2:13" ht="12.75">
      <c r="B1852" s="185"/>
      <c r="H1852" s="5">
        <f t="shared" si="120"/>
        <v>0</v>
      </c>
      <c r="I1852" s="22">
        <f t="shared" si="121"/>
        <v>0</v>
      </c>
      <c r="M1852" s="2">
        <v>500</v>
      </c>
    </row>
    <row r="1853" spans="2:13" ht="12.75">
      <c r="B1853" s="185">
        <v>2500</v>
      </c>
      <c r="C1853" s="1" t="s">
        <v>955</v>
      </c>
      <c r="D1853" s="12" t="s">
        <v>956</v>
      </c>
      <c r="E1853" s="1" t="s">
        <v>980</v>
      </c>
      <c r="F1853" s="27" t="s">
        <v>981</v>
      </c>
      <c r="G1853" s="27" t="s">
        <v>238</v>
      </c>
      <c r="H1853" s="5">
        <f t="shared" si="120"/>
        <v>-2500</v>
      </c>
      <c r="I1853" s="22">
        <f t="shared" si="121"/>
        <v>5</v>
      </c>
      <c r="K1853" t="s">
        <v>29</v>
      </c>
      <c r="M1853" s="2">
        <v>500</v>
      </c>
    </row>
    <row r="1854" spans="2:13" ht="12.75">
      <c r="B1854" s="185">
        <v>2000</v>
      </c>
      <c r="C1854" s="1" t="s">
        <v>955</v>
      </c>
      <c r="D1854" s="12" t="s">
        <v>956</v>
      </c>
      <c r="E1854" s="1" t="s">
        <v>980</v>
      </c>
      <c r="F1854" s="27" t="s">
        <v>976</v>
      </c>
      <c r="G1854" s="27" t="s">
        <v>240</v>
      </c>
      <c r="H1854" s="5">
        <f t="shared" si="120"/>
        <v>-4500</v>
      </c>
      <c r="I1854" s="22">
        <f t="shared" si="121"/>
        <v>4</v>
      </c>
      <c r="K1854" t="s">
        <v>29</v>
      </c>
      <c r="M1854" s="2">
        <v>500</v>
      </c>
    </row>
    <row r="1855" spans="2:13" ht="12.75">
      <c r="B1855" s="185">
        <v>2500</v>
      </c>
      <c r="C1855" s="1" t="s">
        <v>955</v>
      </c>
      <c r="D1855" s="1" t="s">
        <v>956</v>
      </c>
      <c r="E1855" s="1" t="s">
        <v>980</v>
      </c>
      <c r="F1855" s="27" t="s">
        <v>982</v>
      </c>
      <c r="G1855" s="27" t="s">
        <v>310</v>
      </c>
      <c r="H1855" s="5">
        <f t="shared" si="120"/>
        <v>-7000</v>
      </c>
      <c r="I1855" s="22">
        <f t="shared" si="121"/>
        <v>5</v>
      </c>
      <c r="K1855" t="s">
        <v>29</v>
      </c>
      <c r="M1855" s="2">
        <v>500</v>
      </c>
    </row>
    <row r="1856" spans="1:13" s="92" customFormat="1" ht="12.75">
      <c r="A1856" s="1"/>
      <c r="B1856" s="186">
        <v>10000</v>
      </c>
      <c r="C1856" s="32" t="s">
        <v>983</v>
      </c>
      <c r="D1856" s="12" t="s">
        <v>984</v>
      </c>
      <c r="E1856" s="32" t="s">
        <v>985</v>
      </c>
      <c r="F1856" s="453" t="s">
        <v>821</v>
      </c>
      <c r="G1856" s="27" t="s">
        <v>281</v>
      </c>
      <c r="H1856" s="5">
        <f t="shared" si="120"/>
        <v>-17000</v>
      </c>
      <c r="I1856" s="22">
        <f t="shared" si="121"/>
        <v>20</v>
      </c>
      <c r="J1856"/>
      <c r="K1856" t="s">
        <v>748</v>
      </c>
      <c r="L1856"/>
      <c r="M1856" s="35">
        <v>500</v>
      </c>
    </row>
    <row r="1857" spans="1:13" s="92" customFormat="1" ht="12.75">
      <c r="A1857" s="1"/>
      <c r="B1857" s="185">
        <v>5000</v>
      </c>
      <c r="C1857" s="32" t="s">
        <v>29</v>
      </c>
      <c r="D1857" s="1" t="s">
        <v>984</v>
      </c>
      <c r="E1857" s="32" t="s">
        <v>985</v>
      </c>
      <c r="F1857" s="98" t="s">
        <v>800</v>
      </c>
      <c r="G1857" s="27" t="s">
        <v>281</v>
      </c>
      <c r="H1857" s="5">
        <f>H1868-B1857</f>
        <v>-24500</v>
      </c>
      <c r="I1857" s="22">
        <f t="shared" si="121"/>
        <v>10</v>
      </c>
      <c r="J1857"/>
      <c r="K1857" t="s">
        <v>748</v>
      </c>
      <c r="L1857"/>
      <c r="M1857" s="2">
        <v>500</v>
      </c>
    </row>
    <row r="1858" spans="1:13" s="92" customFormat="1" ht="12.75">
      <c r="A1858" s="1"/>
      <c r="B1858" s="185">
        <v>5000</v>
      </c>
      <c r="C1858" s="32" t="s">
        <v>29</v>
      </c>
      <c r="D1858" s="1" t="s">
        <v>984</v>
      </c>
      <c r="E1858" s="32" t="s">
        <v>985</v>
      </c>
      <c r="F1858" s="98" t="s">
        <v>800</v>
      </c>
      <c r="G1858" s="27" t="s">
        <v>297</v>
      </c>
      <c r="H1858" s="5">
        <f>H1857-B1858</f>
        <v>-29500</v>
      </c>
      <c r="I1858" s="22">
        <f t="shared" si="121"/>
        <v>10</v>
      </c>
      <c r="J1858"/>
      <c r="K1858" t="s">
        <v>748</v>
      </c>
      <c r="L1858"/>
      <c r="M1858" s="2">
        <v>500</v>
      </c>
    </row>
    <row r="1859" spans="1:13" s="92" customFormat="1" ht="12.75">
      <c r="A1859" s="1"/>
      <c r="B1859" s="185">
        <v>5000</v>
      </c>
      <c r="C1859" s="32" t="s">
        <v>29</v>
      </c>
      <c r="D1859" s="1" t="s">
        <v>984</v>
      </c>
      <c r="E1859" s="32" t="s">
        <v>985</v>
      </c>
      <c r="F1859" s="98" t="s">
        <v>823</v>
      </c>
      <c r="G1859" s="98" t="s">
        <v>308</v>
      </c>
      <c r="H1859" s="5">
        <f>H1870-B1859</f>
        <v>-34500</v>
      </c>
      <c r="I1859" s="22">
        <f t="shared" si="121"/>
        <v>10</v>
      </c>
      <c r="J1859"/>
      <c r="K1859" t="s">
        <v>748</v>
      </c>
      <c r="L1859"/>
      <c r="M1859" s="2">
        <v>500</v>
      </c>
    </row>
    <row r="1860" spans="1:13" s="92" customFormat="1" ht="12.75">
      <c r="A1860" s="1"/>
      <c r="B1860" s="185">
        <v>5000</v>
      </c>
      <c r="C1860" s="32" t="s">
        <v>29</v>
      </c>
      <c r="D1860" s="1" t="s">
        <v>984</v>
      </c>
      <c r="E1860" s="32" t="s">
        <v>985</v>
      </c>
      <c r="F1860" s="98" t="s">
        <v>823</v>
      </c>
      <c r="G1860" s="98" t="s">
        <v>310</v>
      </c>
      <c r="H1860" s="5">
        <f>H1859-B1860</f>
        <v>-39500</v>
      </c>
      <c r="I1860" s="22">
        <f t="shared" si="121"/>
        <v>10</v>
      </c>
      <c r="J1860"/>
      <c r="K1860" t="s">
        <v>748</v>
      </c>
      <c r="L1860"/>
      <c r="M1860" s="2">
        <v>500</v>
      </c>
    </row>
    <row r="1861" spans="1:13" s="92" customFormat="1" ht="12.75">
      <c r="A1861"/>
      <c r="B1861" s="185">
        <v>5000</v>
      </c>
      <c r="C1861" s="32" t="s">
        <v>29</v>
      </c>
      <c r="D1861" s="1" t="s">
        <v>984</v>
      </c>
      <c r="E1861" s="32" t="s">
        <v>985</v>
      </c>
      <c r="F1861" s="98" t="s">
        <v>752</v>
      </c>
      <c r="G1861" s="27" t="s">
        <v>318</v>
      </c>
      <c r="H1861" s="5">
        <f>H1872-B1861</f>
        <v>-44500</v>
      </c>
      <c r="I1861" s="22">
        <f t="shared" si="121"/>
        <v>10</v>
      </c>
      <c r="J1861"/>
      <c r="K1861" t="s">
        <v>748</v>
      </c>
      <c r="L1861" s="418"/>
      <c r="M1861" s="418">
        <v>500</v>
      </c>
    </row>
    <row r="1862" spans="1:13" s="92" customFormat="1" ht="12.75">
      <c r="A1862"/>
      <c r="B1862" s="185">
        <v>5000</v>
      </c>
      <c r="C1862" s="32" t="s">
        <v>29</v>
      </c>
      <c r="D1862" s="1" t="s">
        <v>984</v>
      </c>
      <c r="E1862" s="32" t="s">
        <v>985</v>
      </c>
      <c r="F1862" s="98" t="s">
        <v>752</v>
      </c>
      <c r="G1862" s="27" t="s">
        <v>61</v>
      </c>
      <c r="H1862" s="5">
        <f>H1861-B1862</f>
        <v>-49500</v>
      </c>
      <c r="I1862" s="22">
        <f t="shared" si="121"/>
        <v>10</v>
      </c>
      <c r="J1862"/>
      <c r="K1862" t="s">
        <v>748</v>
      </c>
      <c r="L1862" s="418"/>
      <c r="M1862" s="418">
        <v>500</v>
      </c>
    </row>
    <row r="1863" spans="1:13" s="92" customFormat="1" ht="12.75">
      <c r="A1863"/>
      <c r="B1863" s="185">
        <v>5000</v>
      </c>
      <c r="C1863" s="32" t="s">
        <v>29</v>
      </c>
      <c r="D1863" s="1" t="s">
        <v>984</v>
      </c>
      <c r="E1863" s="75" t="s">
        <v>985</v>
      </c>
      <c r="F1863" s="98" t="s">
        <v>986</v>
      </c>
      <c r="G1863" s="27" t="s">
        <v>375</v>
      </c>
      <c r="H1863" s="5">
        <f>H1874-B1863</f>
        <v>-54500</v>
      </c>
      <c r="I1863" s="22">
        <f t="shared" si="121"/>
        <v>10</v>
      </c>
      <c r="J1863"/>
      <c r="K1863" t="s">
        <v>748</v>
      </c>
      <c r="L1863"/>
      <c r="M1863" s="35">
        <v>500</v>
      </c>
    </row>
    <row r="1864" spans="1:13" s="92" customFormat="1" ht="12.75">
      <c r="A1864"/>
      <c r="B1864" s="185">
        <v>5000</v>
      </c>
      <c r="C1864" s="32" t="s">
        <v>29</v>
      </c>
      <c r="D1864" s="1" t="s">
        <v>984</v>
      </c>
      <c r="E1864" s="75" t="s">
        <v>985</v>
      </c>
      <c r="F1864" s="98" t="s">
        <v>986</v>
      </c>
      <c r="G1864" s="27" t="s">
        <v>386</v>
      </c>
      <c r="H1864" s="5">
        <f>H1863-B1864</f>
        <v>-59500</v>
      </c>
      <c r="I1864" s="22">
        <f t="shared" si="121"/>
        <v>10</v>
      </c>
      <c r="J1864"/>
      <c r="K1864" t="s">
        <v>748</v>
      </c>
      <c r="L1864"/>
      <c r="M1864" s="35">
        <v>500</v>
      </c>
    </row>
    <row r="1865" spans="1:13" s="120" customFormat="1" ht="12.75">
      <c r="A1865" s="101"/>
      <c r="B1865" s="187">
        <f>SUM(B1853:B1864)</f>
        <v>57000</v>
      </c>
      <c r="C1865" s="101" t="s">
        <v>29</v>
      </c>
      <c r="D1865" s="101"/>
      <c r="E1865" s="101"/>
      <c r="F1865" s="117"/>
      <c r="G1865" s="104"/>
      <c r="H1865" s="118">
        <v>0</v>
      </c>
      <c r="I1865" s="119">
        <f t="shared" si="121"/>
        <v>114</v>
      </c>
      <c r="J1865" s="106"/>
      <c r="L1865" s="106"/>
      <c r="M1865" s="35">
        <v>500</v>
      </c>
    </row>
    <row r="1866" spans="1:13" s="92" customFormat="1" ht="12.75">
      <c r="A1866" s="12"/>
      <c r="B1866" s="186"/>
      <c r="C1866" s="12"/>
      <c r="D1866" s="12"/>
      <c r="E1866" s="12"/>
      <c r="F1866" s="99"/>
      <c r="G1866" s="30"/>
      <c r="H1866" s="36">
        <f>H1865-B1866</f>
        <v>0</v>
      </c>
      <c r="I1866" s="78">
        <f t="shared" si="121"/>
        <v>0</v>
      </c>
      <c r="J1866" s="15"/>
      <c r="L1866" s="15"/>
      <c r="M1866" s="35">
        <v>500</v>
      </c>
    </row>
    <row r="1867" spans="1:13" s="92" customFormat="1" ht="12.75">
      <c r="A1867" s="12"/>
      <c r="B1867" s="186"/>
      <c r="C1867" s="12"/>
      <c r="D1867" s="12"/>
      <c r="E1867" s="12"/>
      <c r="F1867" s="99"/>
      <c r="G1867" s="30"/>
      <c r="H1867" s="36"/>
      <c r="I1867" s="78">
        <f t="shared" si="121"/>
        <v>0</v>
      </c>
      <c r="J1867" s="15"/>
      <c r="L1867" s="15"/>
      <c r="M1867" s="35">
        <v>500</v>
      </c>
    </row>
    <row r="1868" spans="1:13" s="92" customFormat="1" ht="12.75">
      <c r="A1868" s="1"/>
      <c r="B1868" s="185">
        <v>2500</v>
      </c>
      <c r="C1868" s="1" t="s">
        <v>129</v>
      </c>
      <c r="D1868" s="1" t="s">
        <v>984</v>
      </c>
      <c r="E1868" s="32" t="s">
        <v>985</v>
      </c>
      <c r="F1868" s="98" t="s">
        <v>750</v>
      </c>
      <c r="G1868" s="27" t="s">
        <v>281</v>
      </c>
      <c r="H1868" s="5">
        <f>H1856-B1868</f>
        <v>-19500</v>
      </c>
      <c r="I1868" s="78">
        <f t="shared" si="121"/>
        <v>5</v>
      </c>
      <c r="J1868"/>
      <c r="K1868" t="s">
        <v>748</v>
      </c>
      <c r="L1868"/>
      <c r="M1868" s="35">
        <v>500</v>
      </c>
    </row>
    <row r="1869" spans="1:13" s="92" customFormat="1" ht="12.75">
      <c r="A1869" s="1"/>
      <c r="B1869" s="185">
        <v>2500</v>
      </c>
      <c r="C1869" s="1" t="s">
        <v>129</v>
      </c>
      <c r="D1869" s="1" t="s">
        <v>984</v>
      </c>
      <c r="E1869" s="32" t="s">
        <v>985</v>
      </c>
      <c r="F1869" s="98" t="s">
        <v>750</v>
      </c>
      <c r="G1869" s="27" t="s">
        <v>297</v>
      </c>
      <c r="H1869" s="5">
        <f>H1857-B1869</f>
        <v>-27000</v>
      </c>
      <c r="I1869" s="78">
        <f t="shared" si="121"/>
        <v>5</v>
      </c>
      <c r="J1869"/>
      <c r="K1869" t="s">
        <v>748</v>
      </c>
      <c r="L1869"/>
      <c r="M1869" s="35">
        <v>500</v>
      </c>
    </row>
    <row r="1870" spans="1:13" s="92" customFormat="1" ht="12.75">
      <c r="A1870" s="1"/>
      <c r="B1870" s="185">
        <v>2500</v>
      </c>
      <c r="C1870" s="1" t="s">
        <v>129</v>
      </c>
      <c r="D1870" s="1" t="s">
        <v>984</v>
      </c>
      <c r="E1870" s="32" t="s">
        <v>985</v>
      </c>
      <c r="F1870" s="98" t="s">
        <v>750</v>
      </c>
      <c r="G1870" s="27" t="s">
        <v>308</v>
      </c>
      <c r="H1870" s="5">
        <f>H1869-B1870</f>
        <v>-29500</v>
      </c>
      <c r="I1870" s="78">
        <f t="shared" si="121"/>
        <v>5</v>
      </c>
      <c r="J1870"/>
      <c r="K1870" t="s">
        <v>748</v>
      </c>
      <c r="L1870"/>
      <c r="M1870" s="35">
        <v>500</v>
      </c>
    </row>
    <row r="1871" spans="1:13" s="92" customFormat="1" ht="12.75">
      <c r="A1871" s="1"/>
      <c r="B1871" s="185">
        <v>2500</v>
      </c>
      <c r="C1871" s="1" t="s">
        <v>129</v>
      </c>
      <c r="D1871" s="1" t="s">
        <v>984</v>
      </c>
      <c r="E1871" s="32" t="s">
        <v>985</v>
      </c>
      <c r="F1871" s="98" t="s">
        <v>750</v>
      </c>
      <c r="G1871" s="27" t="s">
        <v>310</v>
      </c>
      <c r="H1871" s="5">
        <f>H1859-B1871</f>
        <v>-37000</v>
      </c>
      <c r="I1871" s="78">
        <f t="shared" si="121"/>
        <v>5</v>
      </c>
      <c r="J1871"/>
      <c r="K1871" t="s">
        <v>748</v>
      </c>
      <c r="L1871"/>
      <c r="M1871" s="35">
        <v>500</v>
      </c>
    </row>
    <row r="1872" spans="1:13" s="92" customFormat="1" ht="12.75">
      <c r="A1872"/>
      <c r="B1872" s="185">
        <v>2500</v>
      </c>
      <c r="C1872" s="1" t="s">
        <v>129</v>
      </c>
      <c r="D1872" s="1" t="s">
        <v>984</v>
      </c>
      <c r="E1872" s="32" t="s">
        <v>985</v>
      </c>
      <c r="F1872" s="98" t="s">
        <v>750</v>
      </c>
      <c r="G1872" s="27" t="s">
        <v>318</v>
      </c>
      <c r="H1872" s="5">
        <f>H1871-B1872</f>
        <v>-39500</v>
      </c>
      <c r="I1872" s="78">
        <f t="shared" si="121"/>
        <v>5</v>
      </c>
      <c r="J1872"/>
      <c r="K1872" t="s">
        <v>748</v>
      </c>
      <c r="L1872" s="418"/>
      <c r="M1872" s="35">
        <v>500</v>
      </c>
    </row>
    <row r="1873" spans="1:13" s="92" customFormat="1" ht="12.75">
      <c r="A1873"/>
      <c r="B1873" s="185">
        <v>2500</v>
      </c>
      <c r="C1873" s="1" t="s">
        <v>129</v>
      </c>
      <c r="D1873" s="1" t="s">
        <v>984</v>
      </c>
      <c r="E1873" s="32" t="s">
        <v>985</v>
      </c>
      <c r="F1873" s="98" t="s">
        <v>750</v>
      </c>
      <c r="G1873" s="27" t="s">
        <v>61</v>
      </c>
      <c r="H1873" s="5">
        <f>H1861-B1873</f>
        <v>-47000</v>
      </c>
      <c r="I1873" s="78">
        <f t="shared" si="121"/>
        <v>5</v>
      </c>
      <c r="J1873"/>
      <c r="K1873" t="s">
        <v>748</v>
      </c>
      <c r="L1873" s="418"/>
      <c r="M1873" s="35">
        <v>500</v>
      </c>
    </row>
    <row r="1874" spans="1:13" s="92" customFormat="1" ht="12.75">
      <c r="A1874"/>
      <c r="B1874" s="185">
        <v>2500</v>
      </c>
      <c r="C1874" s="1" t="s">
        <v>129</v>
      </c>
      <c r="D1874" s="1" t="s">
        <v>984</v>
      </c>
      <c r="E1874" s="75" t="s">
        <v>985</v>
      </c>
      <c r="F1874" s="98" t="s">
        <v>750</v>
      </c>
      <c r="G1874" s="27" t="s">
        <v>375</v>
      </c>
      <c r="H1874" s="5">
        <f>H1873-B1874</f>
        <v>-49500</v>
      </c>
      <c r="I1874" s="78">
        <f t="shared" si="121"/>
        <v>5</v>
      </c>
      <c r="J1874"/>
      <c r="K1874" t="s">
        <v>748</v>
      </c>
      <c r="L1874"/>
      <c r="M1874" s="35">
        <v>500</v>
      </c>
    </row>
    <row r="1875" spans="1:13" s="115" customFormat="1" ht="12.75">
      <c r="A1875" s="11"/>
      <c r="B1875" s="188">
        <f>SUM(B1868:B1874)</f>
        <v>17500</v>
      </c>
      <c r="C1875" s="11" t="s">
        <v>129</v>
      </c>
      <c r="D1875" s="11"/>
      <c r="E1875" s="11"/>
      <c r="F1875" s="96"/>
      <c r="G1875" s="18"/>
      <c r="H1875" s="94"/>
      <c r="I1875" s="137">
        <v>0</v>
      </c>
      <c r="J1875" s="84"/>
      <c r="L1875" s="84"/>
      <c r="M1875" s="85">
        <v>500</v>
      </c>
    </row>
    <row r="1876" spans="1:13" s="92" customFormat="1" ht="12.75">
      <c r="A1876" s="12"/>
      <c r="B1876" s="186"/>
      <c r="C1876" s="12"/>
      <c r="D1876" s="12"/>
      <c r="E1876" s="12"/>
      <c r="F1876" s="99"/>
      <c r="G1876" s="30"/>
      <c r="H1876" s="36"/>
      <c r="I1876" s="78">
        <f aca="true" t="shared" si="122" ref="I1876:I1939">+B1876/M1876</f>
        <v>0</v>
      </c>
      <c r="J1876" s="15"/>
      <c r="L1876" s="15"/>
      <c r="M1876" s="35">
        <v>500</v>
      </c>
    </row>
    <row r="1877" spans="1:13" s="92" customFormat="1" ht="12.75">
      <c r="A1877" s="12"/>
      <c r="B1877" s="186"/>
      <c r="C1877" s="12"/>
      <c r="D1877" s="12"/>
      <c r="E1877" s="12"/>
      <c r="F1877" s="99"/>
      <c r="G1877" s="99"/>
      <c r="H1877" s="36">
        <f>H1866-B1877</f>
        <v>0</v>
      </c>
      <c r="I1877" s="78">
        <f t="shared" si="122"/>
        <v>0</v>
      </c>
      <c r="J1877" s="15"/>
      <c r="L1877" s="15"/>
      <c r="M1877" s="35">
        <v>500</v>
      </c>
    </row>
    <row r="1878" spans="2:13" ht="12.75">
      <c r="B1878" s="186">
        <v>288450</v>
      </c>
      <c r="C1878" s="12" t="s">
        <v>987</v>
      </c>
      <c r="D1878" s="12" t="s">
        <v>984</v>
      </c>
      <c r="E1878" s="32" t="s">
        <v>724</v>
      </c>
      <c r="F1878" s="99" t="s">
        <v>747</v>
      </c>
      <c r="G1878" s="27" t="s">
        <v>240</v>
      </c>
      <c r="H1878" s="36">
        <f>H1877-B1878</f>
        <v>-288450</v>
      </c>
      <c r="I1878" s="78">
        <f t="shared" si="122"/>
        <v>576.9</v>
      </c>
      <c r="K1878" t="s">
        <v>748</v>
      </c>
      <c r="M1878" s="35">
        <v>500</v>
      </c>
    </row>
    <row r="1879" spans="2:13" ht="12.75">
      <c r="B1879" s="186">
        <v>32000</v>
      </c>
      <c r="C1879" s="12" t="s">
        <v>988</v>
      </c>
      <c r="D1879" s="12" t="s">
        <v>984</v>
      </c>
      <c r="E1879" s="32" t="s">
        <v>724</v>
      </c>
      <c r="F1879" s="99" t="s">
        <v>799</v>
      </c>
      <c r="G1879" s="27" t="s">
        <v>250</v>
      </c>
      <c r="H1879" s="36">
        <f>H1878-B1879</f>
        <v>-320450</v>
      </c>
      <c r="I1879" s="78">
        <f t="shared" si="122"/>
        <v>64</v>
      </c>
      <c r="K1879" t="s">
        <v>748</v>
      </c>
      <c r="M1879" s="35">
        <v>500</v>
      </c>
    </row>
    <row r="1880" spans="2:13" ht="12.75">
      <c r="B1880" s="186">
        <v>10000</v>
      </c>
      <c r="C1880" s="12" t="s">
        <v>989</v>
      </c>
      <c r="D1880" s="12" t="s">
        <v>984</v>
      </c>
      <c r="E1880" s="32" t="s">
        <v>724</v>
      </c>
      <c r="F1880" s="453" t="s">
        <v>749</v>
      </c>
      <c r="G1880" s="27" t="s">
        <v>281</v>
      </c>
      <c r="H1880" s="36">
        <f>H1879-B1880</f>
        <v>-330450</v>
      </c>
      <c r="I1880" s="78">
        <f t="shared" si="122"/>
        <v>20</v>
      </c>
      <c r="K1880" t="s">
        <v>748</v>
      </c>
      <c r="M1880" s="35">
        <v>500</v>
      </c>
    </row>
    <row r="1881" spans="1:13" s="120" customFormat="1" ht="12.75">
      <c r="A1881" s="101"/>
      <c r="B1881" s="187">
        <f>SUM(B1878:B1880)</f>
        <v>330450</v>
      </c>
      <c r="C1881" s="101"/>
      <c r="D1881" s="101"/>
      <c r="E1881" s="101"/>
      <c r="F1881" s="117"/>
      <c r="G1881" s="117"/>
      <c r="H1881" s="118">
        <v>0</v>
      </c>
      <c r="I1881" s="119">
        <f t="shared" si="122"/>
        <v>660.9</v>
      </c>
      <c r="J1881" s="106"/>
      <c r="L1881" s="106"/>
      <c r="M1881" s="107">
        <v>500</v>
      </c>
    </row>
    <row r="1882" spans="1:13" s="92" customFormat="1" ht="12.75">
      <c r="A1882" s="12"/>
      <c r="B1882" s="186"/>
      <c r="C1882" s="12"/>
      <c r="D1882" s="12"/>
      <c r="E1882" s="32"/>
      <c r="F1882" s="99"/>
      <c r="G1882" s="30"/>
      <c r="H1882" s="36">
        <f aca="true" t="shared" si="123" ref="H1882:H1894">H1881-B1882</f>
        <v>0</v>
      </c>
      <c r="I1882" s="78">
        <f t="shared" si="122"/>
        <v>0</v>
      </c>
      <c r="J1882" s="15"/>
      <c r="L1882" s="15"/>
      <c r="M1882" s="35">
        <v>500</v>
      </c>
    </row>
    <row r="1883" spans="1:13" s="92" customFormat="1" ht="12.75">
      <c r="A1883" s="32"/>
      <c r="B1883" s="186"/>
      <c r="C1883" s="32"/>
      <c r="D1883" s="32"/>
      <c r="E1883" s="32"/>
      <c r="F1883" s="99"/>
      <c r="G1883" s="99"/>
      <c r="H1883" s="36">
        <f t="shared" si="123"/>
        <v>0</v>
      </c>
      <c r="I1883" s="78">
        <f t="shared" si="122"/>
        <v>0</v>
      </c>
      <c r="M1883" s="142">
        <v>500</v>
      </c>
    </row>
    <row r="1884" spans="1:13" s="92" customFormat="1" ht="12.75">
      <c r="A1884" s="1"/>
      <c r="B1884" s="186">
        <v>5000</v>
      </c>
      <c r="C1884" s="32" t="s">
        <v>229</v>
      </c>
      <c r="D1884" s="32" t="s">
        <v>984</v>
      </c>
      <c r="E1884" s="32" t="s">
        <v>49</v>
      </c>
      <c r="F1884" s="30" t="s">
        <v>751</v>
      </c>
      <c r="G1884" s="27" t="s">
        <v>281</v>
      </c>
      <c r="H1884" s="36">
        <f t="shared" si="123"/>
        <v>-5000</v>
      </c>
      <c r="I1884" s="78">
        <f t="shared" si="122"/>
        <v>10</v>
      </c>
      <c r="J1884"/>
      <c r="K1884" t="s">
        <v>748</v>
      </c>
      <c r="L1884"/>
      <c r="M1884" s="2">
        <v>500</v>
      </c>
    </row>
    <row r="1885" spans="1:13" s="92" customFormat="1" ht="12.75">
      <c r="A1885" s="1"/>
      <c r="B1885" s="186">
        <v>5000</v>
      </c>
      <c r="C1885" s="12" t="s">
        <v>229</v>
      </c>
      <c r="D1885" s="32" t="s">
        <v>984</v>
      </c>
      <c r="E1885" s="32" t="s">
        <v>49</v>
      </c>
      <c r="F1885" s="30" t="s">
        <v>751</v>
      </c>
      <c r="G1885" s="27" t="s">
        <v>281</v>
      </c>
      <c r="H1885" s="36">
        <f t="shared" si="123"/>
        <v>-10000</v>
      </c>
      <c r="I1885" s="78">
        <f t="shared" si="122"/>
        <v>10</v>
      </c>
      <c r="J1885"/>
      <c r="K1885" t="s">
        <v>748</v>
      </c>
      <c r="L1885"/>
      <c r="M1885" s="35">
        <v>500</v>
      </c>
    </row>
    <row r="1886" spans="1:13" s="15" customFormat="1" ht="12.75">
      <c r="A1886" s="1"/>
      <c r="B1886" s="186">
        <v>6000</v>
      </c>
      <c r="C1886" s="12" t="s">
        <v>229</v>
      </c>
      <c r="D1886" s="32" t="s">
        <v>984</v>
      </c>
      <c r="E1886" s="32" t="s">
        <v>49</v>
      </c>
      <c r="F1886" s="30" t="s">
        <v>751</v>
      </c>
      <c r="G1886" s="27" t="s">
        <v>281</v>
      </c>
      <c r="H1886" s="36">
        <f t="shared" si="123"/>
        <v>-16000</v>
      </c>
      <c r="I1886" s="78">
        <f t="shared" si="122"/>
        <v>12</v>
      </c>
      <c r="J1886"/>
      <c r="K1886" t="s">
        <v>748</v>
      </c>
      <c r="L1886"/>
      <c r="M1886" s="35">
        <v>500</v>
      </c>
    </row>
    <row r="1887" spans="1:13" s="15" customFormat="1" ht="12.75">
      <c r="A1887" s="1"/>
      <c r="B1887" s="185">
        <v>8000</v>
      </c>
      <c r="C1887" s="1" t="s">
        <v>229</v>
      </c>
      <c r="D1887" s="1" t="s">
        <v>984</v>
      </c>
      <c r="E1887" s="32" t="s">
        <v>49</v>
      </c>
      <c r="F1887" s="27" t="s">
        <v>751</v>
      </c>
      <c r="G1887" s="27" t="s">
        <v>297</v>
      </c>
      <c r="H1887" s="36">
        <f t="shared" si="123"/>
        <v>-24000</v>
      </c>
      <c r="I1887" s="78">
        <f t="shared" si="122"/>
        <v>16</v>
      </c>
      <c r="J1887"/>
      <c r="K1887" t="s">
        <v>748</v>
      </c>
      <c r="L1887"/>
      <c r="M1887" s="2">
        <v>500</v>
      </c>
    </row>
    <row r="1888" spans="1:13" s="15" customFormat="1" ht="12.75">
      <c r="A1888" s="1"/>
      <c r="B1888" s="185">
        <v>8000</v>
      </c>
      <c r="C1888" s="1" t="s">
        <v>229</v>
      </c>
      <c r="D1888" s="1" t="s">
        <v>984</v>
      </c>
      <c r="E1888" s="32" t="s">
        <v>49</v>
      </c>
      <c r="F1888" s="27" t="s">
        <v>751</v>
      </c>
      <c r="G1888" s="27" t="s">
        <v>308</v>
      </c>
      <c r="H1888" s="36">
        <f t="shared" si="123"/>
        <v>-32000</v>
      </c>
      <c r="I1888" s="78">
        <f t="shared" si="122"/>
        <v>16</v>
      </c>
      <c r="J1888"/>
      <c r="K1888" t="s">
        <v>748</v>
      </c>
      <c r="L1888"/>
      <c r="M1888" s="2">
        <v>500</v>
      </c>
    </row>
    <row r="1889" spans="1:13" s="15" customFormat="1" ht="12.75">
      <c r="A1889" s="1"/>
      <c r="B1889" s="185">
        <v>8000</v>
      </c>
      <c r="C1889" s="1" t="s">
        <v>229</v>
      </c>
      <c r="D1889" s="1" t="s">
        <v>984</v>
      </c>
      <c r="E1889" s="32" t="s">
        <v>49</v>
      </c>
      <c r="F1889" s="27" t="s">
        <v>751</v>
      </c>
      <c r="G1889" s="27" t="s">
        <v>310</v>
      </c>
      <c r="H1889" s="36">
        <f t="shared" si="123"/>
        <v>-40000</v>
      </c>
      <c r="I1889" s="78">
        <f t="shared" si="122"/>
        <v>16</v>
      </c>
      <c r="J1889"/>
      <c r="K1889" t="s">
        <v>748</v>
      </c>
      <c r="L1889"/>
      <c r="M1889" s="2">
        <v>500</v>
      </c>
    </row>
    <row r="1890" spans="1:13" s="15" customFormat="1" ht="12.75">
      <c r="A1890" s="1"/>
      <c r="B1890" s="185">
        <v>8000</v>
      </c>
      <c r="C1890" s="1" t="s">
        <v>229</v>
      </c>
      <c r="D1890" s="1" t="s">
        <v>984</v>
      </c>
      <c r="E1890" s="32" t="s">
        <v>49</v>
      </c>
      <c r="F1890" s="27" t="s">
        <v>751</v>
      </c>
      <c r="G1890" s="27" t="s">
        <v>318</v>
      </c>
      <c r="H1890" s="36">
        <f t="shared" si="123"/>
        <v>-48000</v>
      </c>
      <c r="I1890" s="78">
        <f t="shared" si="122"/>
        <v>16</v>
      </c>
      <c r="J1890"/>
      <c r="K1890" t="s">
        <v>748</v>
      </c>
      <c r="L1890"/>
      <c r="M1890" s="2">
        <v>500</v>
      </c>
    </row>
    <row r="1891" spans="1:13" s="15" customFormat="1" ht="12.75">
      <c r="A1891"/>
      <c r="B1891" s="185">
        <v>8000</v>
      </c>
      <c r="C1891" s="1" t="s">
        <v>229</v>
      </c>
      <c r="D1891" s="1" t="s">
        <v>984</v>
      </c>
      <c r="E1891" s="32" t="s">
        <v>49</v>
      </c>
      <c r="F1891" s="27" t="s">
        <v>751</v>
      </c>
      <c r="G1891" s="27" t="s">
        <v>61</v>
      </c>
      <c r="H1891" s="36">
        <f t="shared" si="123"/>
        <v>-56000</v>
      </c>
      <c r="I1891" s="78">
        <f t="shared" si="122"/>
        <v>16</v>
      </c>
      <c r="J1891"/>
      <c r="K1891" t="s">
        <v>748</v>
      </c>
      <c r="L1891" s="418"/>
      <c r="M1891" s="418">
        <v>500</v>
      </c>
    </row>
    <row r="1892" spans="1:13" s="15" customFormat="1" ht="12.75">
      <c r="A1892"/>
      <c r="B1892" s="185">
        <v>8000</v>
      </c>
      <c r="C1892" s="1" t="s">
        <v>229</v>
      </c>
      <c r="D1892" s="1" t="s">
        <v>984</v>
      </c>
      <c r="E1892" s="75" t="s">
        <v>49</v>
      </c>
      <c r="F1892" s="27" t="s">
        <v>751</v>
      </c>
      <c r="G1892" s="27" t="s">
        <v>375</v>
      </c>
      <c r="H1892" s="36">
        <f t="shared" si="123"/>
        <v>-64000</v>
      </c>
      <c r="I1892" s="78">
        <f t="shared" si="122"/>
        <v>16</v>
      </c>
      <c r="J1892"/>
      <c r="K1892" t="s">
        <v>748</v>
      </c>
      <c r="L1892"/>
      <c r="M1892" s="2">
        <v>500</v>
      </c>
    </row>
    <row r="1893" spans="2:13" s="15" customFormat="1" ht="12.75">
      <c r="B1893" s="186">
        <v>8000</v>
      </c>
      <c r="C1893" s="12" t="s">
        <v>229</v>
      </c>
      <c r="D1893" s="12" t="s">
        <v>984</v>
      </c>
      <c r="E1893" s="32" t="s">
        <v>49</v>
      </c>
      <c r="F1893" s="30" t="s">
        <v>751</v>
      </c>
      <c r="G1893" s="30" t="s">
        <v>386</v>
      </c>
      <c r="H1893" s="31">
        <f t="shared" si="123"/>
        <v>-72000</v>
      </c>
      <c r="I1893" s="143">
        <f t="shared" si="122"/>
        <v>16</v>
      </c>
      <c r="K1893" s="15" t="s">
        <v>748</v>
      </c>
      <c r="M1893" s="35">
        <v>500</v>
      </c>
    </row>
    <row r="1894" spans="1:13" s="15" customFormat="1" ht="12.75">
      <c r="A1894"/>
      <c r="B1894" s="186">
        <v>5000</v>
      </c>
      <c r="C1894" s="12" t="s">
        <v>229</v>
      </c>
      <c r="D1894" s="1" t="s">
        <v>984</v>
      </c>
      <c r="E1894" s="75" t="s">
        <v>49</v>
      </c>
      <c r="F1894" s="27" t="s">
        <v>751</v>
      </c>
      <c r="G1894" s="27" t="s">
        <v>386</v>
      </c>
      <c r="H1894" s="36">
        <f t="shared" si="123"/>
        <v>-77000</v>
      </c>
      <c r="I1894" s="78">
        <f t="shared" si="122"/>
        <v>10</v>
      </c>
      <c r="J1894"/>
      <c r="K1894" t="s">
        <v>748</v>
      </c>
      <c r="L1894"/>
      <c r="M1894" s="2">
        <v>500</v>
      </c>
    </row>
    <row r="1895" spans="1:13" s="15" customFormat="1" ht="12.75">
      <c r="A1895" s="12"/>
      <c r="B1895" s="185">
        <v>7000</v>
      </c>
      <c r="C1895" s="75" t="s">
        <v>229</v>
      </c>
      <c r="D1895" s="1" t="s">
        <v>984</v>
      </c>
      <c r="E1895" s="75" t="s">
        <v>49</v>
      </c>
      <c r="F1895" s="98" t="s">
        <v>751</v>
      </c>
      <c r="G1895" s="27" t="s">
        <v>388</v>
      </c>
      <c r="H1895" s="36">
        <f>H1893-B1895</f>
        <v>-79000</v>
      </c>
      <c r="I1895" s="78">
        <f t="shared" si="122"/>
        <v>14</v>
      </c>
      <c r="J1895"/>
      <c r="K1895" t="s">
        <v>748</v>
      </c>
      <c r="M1895" s="35">
        <v>500</v>
      </c>
    </row>
    <row r="1896" spans="1:13" s="15" customFormat="1" ht="12.75">
      <c r="A1896" s="1"/>
      <c r="B1896" s="185">
        <v>5000</v>
      </c>
      <c r="C1896" s="75" t="s">
        <v>229</v>
      </c>
      <c r="D1896" s="1" t="s">
        <v>984</v>
      </c>
      <c r="E1896" s="75" t="s">
        <v>49</v>
      </c>
      <c r="F1896" s="27" t="s">
        <v>751</v>
      </c>
      <c r="G1896" s="27" t="s">
        <v>388</v>
      </c>
      <c r="H1896" s="36">
        <f>H1895-B1896</f>
        <v>-84000</v>
      </c>
      <c r="I1896" s="78">
        <f t="shared" si="122"/>
        <v>10</v>
      </c>
      <c r="J1896"/>
      <c r="K1896" t="s">
        <v>748</v>
      </c>
      <c r="L1896"/>
      <c r="M1896" s="2">
        <v>500</v>
      </c>
    </row>
    <row r="1897" spans="1:13" s="120" customFormat="1" ht="12.75">
      <c r="A1897" s="103"/>
      <c r="B1897" s="187">
        <f>SUM(B1884:B1896)</f>
        <v>89000</v>
      </c>
      <c r="C1897" s="103"/>
      <c r="D1897" s="103"/>
      <c r="E1897" s="103" t="s">
        <v>49</v>
      </c>
      <c r="F1897" s="117"/>
      <c r="G1897" s="117"/>
      <c r="H1897" s="118">
        <v>0</v>
      </c>
      <c r="I1897" s="119">
        <f t="shared" si="122"/>
        <v>178</v>
      </c>
      <c r="M1897" s="121">
        <v>500</v>
      </c>
    </row>
    <row r="1898" spans="1:13" s="92" customFormat="1" ht="12.75">
      <c r="A1898" s="32"/>
      <c r="B1898" s="186"/>
      <c r="C1898" s="32"/>
      <c r="D1898" s="32"/>
      <c r="E1898" s="32"/>
      <c r="F1898" s="99"/>
      <c r="G1898" s="99"/>
      <c r="H1898" s="36">
        <f aca="true" t="shared" si="124" ref="H1898:H1907">H1897-B1898</f>
        <v>0</v>
      </c>
      <c r="I1898" s="78">
        <f t="shared" si="122"/>
        <v>0</v>
      </c>
      <c r="M1898" s="142">
        <v>500</v>
      </c>
    </row>
    <row r="1899" spans="1:13" s="92" customFormat="1" ht="12.75">
      <c r="A1899" s="32"/>
      <c r="B1899" s="186"/>
      <c r="C1899" s="32"/>
      <c r="D1899" s="32"/>
      <c r="E1899" s="32"/>
      <c r="F1899" s="99"/>
      <c r="G1899" s="99"/>
      <c r="H1899" s="36">
        <f t="shared" si="124"/>
        <v>0</v>
      </c>
      <c r="I1899" s="78">
        <f t="shared" si="122"/>
        <v>0</v>
      </c>
      <c r="M1899" s="142">
        <v>500</v>
      </c>
    </row>
    <row r="1900" spans="1:13" s="92" customFormat="1" ht="12.75">
      <c r="A1900" s="1"/>
      <c r="B1900" s="185">
        <v>20000</v>
      </c>
      <c r="C1900" s="1" t="s">
        <v>33</v>
      </c>
      <c r="D1900" s="1" t="s">
        <v>984</v>
      </c>
      <c r="E1900" s="32" t="s">
        <v>724</v>
      </c>
      <c r="F1900" s="98" t="s">
        <v>750</v>
      </c>
      <c r="G1900" s="27" t="s">
        <v>281</v>
      </c>
      <c r="H1900" s="36">
        <f t="shared" si="124"/>
        <v>-20000</v>
      </c>
      <c r="I1900" s="78">
        <f t="shared" si="122"/>
        <v>40</v>
      </c>
      <c r="J1900"/>
      <c r="K1900" t="s">
        <v>748</v>
      </c>
      <c r="L1900"/>
      <c r="M1900" s="2">
        <v>500</v>
      </c>
    </row>
    <row r="1901" spans="1:13" s="92" customFormat="1" ht="12.75">
      <c r="A1901" s="1"/>
      <c r="B1901" s="185">
        <v>20000</v>
      </c>
      <c r="C1901" s="1" t="s">
        <v>33</v>
      </c>
      <c r="D1901" s="1" t="s">
        <v>984</v>
      </c>
      <c r="E1901" s="32" t="s">
        <v>724</v>
      </c>
      <c r="F1901" s="98" t="s">
        <v>750</v>
      </c>
      <c r="G1901" s="27" t="s">
        <v>297</v>
      </c>
      <c r="H1901" s="36">
        <f t="shared" si="124"/>
        <v>-40000</v>
      </c>
      <c r="I1901" s="78">
        <f t="shared" si="122"/>
        <v>40</v>
      </c>
      <c r="J1901"/>
      <c r="K1901" t="s">
        <v>748</v>
      </c>
      <c r="L1901"/>
      <c r="M1901" s="2">
        <v>500</v>
      </c>
    </row>
    <row r="1902" spans="1:13" s="92" customFormat="1" ht="12.75">
      <c r="A1902" s="1"/>
      <c r="B1902" s="185">
        <v>20000</v>
      </c>
      <c r="C1902" s="1" t="s">
        <v>33</v>
      </c>
      <c r="D1902" s="1" t="s">
        <v>984</v>
      </c>
      <c r="E1902" s="32" t="s">
        <v>724</v>
      </c>
      <c r="F1902" s="98" t="s">
        <v>750</v>
      </c>
      <c r="G1902" s="27" t="s">
        <v>308</v>
      </c>
      <c r="H1902" s="36">
        <f t="shared" si="124"/>
        <v>-60000</v>
      </c>
      <c r="I1902" s="78">
        <f t="shared" si="122"/>
        <v>40</v>
      </c>
      <c r="J1902"/>
      <c r="K1902" t="s">
        <v>748</v>
      </c>
      <c r="L1902"/>
      <c r="M1902" s="2">
        <v>500</v>
      </c>
    </row>
    <row r="1903" spans="1:13" s="92" customFormat="1" ht="12.75">
      <c r="A1903" s="1"/>
      <c r="B1903" s="185">
        <v>20000</v>
      </c>
      <c r="C1903" s="1" t="s">
        <v>33</v>
      </c>
      <c r="D1903" s="1" t="s">
        <v>984</v>
      </c>
      <c r="E1903" s="32" t="s">
        <v>724</v>
      </c>
      <c r="F1903" s="98" t="s">
        <v>750</v>
      </c>
      <c r="G1903" s="27" t="s">
        <v>310</v>
      </c>
      <c r="H1903" s="36">
        <f t="shared" si="124"/>
        <v>-80000</v>
      </c>
      <c r="I1903" s="78">
        <f t="shared" si="122"/>
        <v>40</v>
      </c>
      <c r="J1903"/>
      <c r="K1903" t="s">
        <v>748</v>
      </c>
      <c r="L1903"/>
      <c r="M1903" s="35">
        <v>500</v>
      </c>
    </row>
    <row r="1904" spans="1:13" s="92" customFormat="1" ht="12.75">
      <c r="A1904"/>
      <c r="B1904" s="185">
        <v>20000</v>
      </c>
      <c r="C1904" s="1" t="s">
        <v>33</v>
      </c>
      <c r="D1904" s="1" t="s">
        <v>984</v>
      </c>
      <c r="E1904" s="32" t="s">
        <v>724</v>
      </c>
      <c r="F1904" s="98" t="s">
        <v>750</v>
      </c>
      <c r="G1904" s="27" t="s">
        <v>318</v>
      </c>
      <c r="H1904" s="36">
        <f t="shared" si="124"/>
        <v>-100000</v>
      </c>
      <c r="I1904" s="78">
        <f t="shared" si="122"/>
        <v>40</v>
      </c>
      <c r="J1904"/>
      <c r="K1904" t="s">
        <v>748</v>
      </c>
      <c r="L1904" s="418"/>
      <c r="M1904" s="418">
        <v>500</v>
      </c>
    </row>
    <row r="1905" spans="1:13" s="92" customFormat="1" ht="12.75">
      <c r="A1905"/>
      <c r="B1905" s="185">
        <v>20000</v>
      </c>
      <c r="C1905" s="1" t="s">
        <v>33</v>
      </c>
      <c r="D1905" s="1" t="s">
        <v>984</v>
      </c>
      <c r="E1905" s="75" t="s">
        <v>724</v>
      </c>
      <c r="F1905" s="98" t="s">
        <v>750</v>
      </c>
      <c r="G1905" s="27" t="s">
        <v>61</v>
      </c>
      <c r="H1905" s="36">
        <f t="shared" si="124"/>
        <v>-120000</v>
      </c>
      <c r="I1905" s="78">
        <f t="shared" si="122"/>
        <v>40</v>
      </c>
      <c r="J1905"/>
      <c r="K1905" t="s">
        <v>748</v>
      </c>
      <c r="L1905"/>
      <c r="M1905" s="2">
        <v>500</v>
      </c>
    </row>
    <row r="1906" spans="1:13" s="92" customFormat="1" ht="12.75">
      <c r="A1906" s="15"/>
      <c r="B1906" s="186">
        <v>20000</v>
      </c>
      <c r="C1906" s="12" t="s">
        <v>33</v>
      </c>
      <c r="D1906" s="1" t="s">
        <v>984</v>
      </c>
      <c r="E1906" s="32" t="s">
        <v>724</v>
      </c>
      <c r="F1906" s="98" t="s">
        <v>750</v>
      </c>
      <c r="G1906" s="30" t="s">
        <v>375</v>
      </c>
      <c r="H1906" s="36">
        <f t="shared" si="124"/>
        <v>-140000</v>
      </c>
      <c r="I1906" s="78">
        <f t="shared" si="122"/>
        <v>40</v>
      </c>
      <c r="J1906" s="15"/>
      <c r="K1906" s="15" t="s">
        <v>748</v>
      </c>
      <c r="L1906" s="15"/>
      <c r="M1906" s="35">
        <v>500</v>
      </c>
    </row>
    <row r="1907" spans="1:13" s="92" customFormat="1" ht="12.75">
      <c r="A1907" s="12"/>
      <c r="B1907" s="186">
        <v>20000</v>
      </c>
      <c r="C1907" s="12" t="s">
        <v>33</v>
      </c>
      <c r="D1907" s="1" t="s">
        <v>984</v>
      </c>
      <c r="E1907" s="32" t="s">
        <v>724</v>
      </c>
      <c r="F1907" s="98" t="s">
        <v>753</v>
      </c>
      <c r="G1907" s="30" t="s">
        <v>386</v>
      </c>
      <c r="H1907" s="36">
        <f t="shared" si="124"/>
        <v>-160000</v>
      </c>
      <c r="I1907" s="78">
        <f t="shared" si="122"/>
        <v>40</v>
      </c>
      <c r="J1907" s="15"/>
      <c r="K1907" s="15" t="s">
        <v>748</v>
      </c>
      <c r="L1907" s="15"/>
      <c r="M1907" s="35">
        <v>500</v>
      </c>
    </row>
    <row r="1908" spans="1:13" s="120" customFormat="1" ht="12.75">
      <c r="A1908" s="101"/>
      <c r="B1908" s="187">
        <f>SUM(B1900:B1907)</f>
        <v>160000</v>
      </c>
      <c r="C1908" s="101" t="s">
        <v>33</v>
      </c>
      <c r="D1908" s="101"/>
      <c r="E1908" s="101"/>
      <c r="F1908" s="104"/>
      <c r="G1908" s="104"/>
      <c r="H1908" s="118">
        <v>0</v>
      </c>
      <c r="I1908" s="119">
        <f t="shared" si="122"/>
        <v>320</v>
      </c>
      <c r="J1908" s="106"/>
      <c r="L1908" s="106"/>
      <c r="M1908" s="107">
        <v>500</v>
      </c>
    </row>
    <row r="1909" spans="1:13" s="92" customFormat="1" ht="12.75">
      <c r="A1909" s="12"/>
      <c r="B1909" s="186"/>
      <c r="C1909" s="12"/>
      <c r="D1909" s="12"/>
      <c r="E1909" s="12"/>
      <c r="F1909" s="30"/>
      <c r="G1909" s="30"/>
      <c r="H1909" s="36">
        <f aca="true" t="shared" si="125" ref="H1909:H1919">H1908-B1909</f>
        <v>0</v>
      </c>
      <c r="I1909" s="78">
        <f t="shared" si="122"/>
        <v>0</v>
      </c>
      <c r="J1909" s="15"/>
      <c r="L1909" s="15"/>
      <c r="M1909" s="35">
        <v>500</v>
      </c>
    </row>
    <row r="1910" spans="1:13" s="92" customFormat="1" ht="12.75">
      <c r="A1910" s="12"/>
      <c r="B1910" s="186"/>
      <c r="C1910" s="12"/>
      <c r="D1910" s="12"/>
      <c r="E1910" s="12"/>
      <c r="F1910" s="30"/>
      <c r="G1910" s="30"/>
      <c r="H1910" s="36">
        <f t="shared" si="125"/>
        <v>0</v>
      </c>
      <c r="I1910" s="78">
        <f t="shared" si="122"/>
        <v>0</v>
      </c>
      <c r="J1910" s="15"/>
      <c r="L1910" s="15"/>
      <c r="M1910" s="35">
        <v>500</v>
      </c>
    </row>
    <row r="1911" spans="1:13" s="92" customFormat="1" ht="12.75">
      <c r="A1911" s="1"/>
      <c r="B1911" s="185">
        <v>7000</v>
      </c>
      <c r="C1911" s="1" t="s">
        <v>34</v>
      </c>
      <c r="D1911" s="1" t="s">
        <v>984</v>
      </c>
      <c r="E1911" s="32" t="s">
        <v>724</v>
      </c>
      <c r="F1911" s="27" t="s">
        <v>751</v>
      </c>
      <c r="G1911" s="27" t="s">
        <v>281</v>
      </c>
      <c r="H1911" s="36">
        <f t="shared" si="125"/>
        <v>-7000</v>
      </c>
      <c r="I1911" s="78">
        <f t="shared" si="122"/>
        <v>14</v>
      </c>
      <c r="J1911"/>
      <c r="K1911" t="s">
        <v>748</v>
      </c>
      <c r="L1911"/>
      <c r="M1911" s="35">
        <v>500</v>
      </c>
    </row>
    <row r="1912" spans="1:13" s="92" customFormat="1" ht="12.75">
      <c r="A1912" s="1"/>
      <c r="B1912" s="185">
        <v>7000</v>
      </c>
      <c r="C1912" s="1" t="s">
        <v>34</v>
      </c>
      <c r="D1912" s="1" t="s">
        <v>984</v>
      </c>
      <c r="E1912" s="32" t="s">
        <v>724</v>
      </c>
      <c r="F1912" s="27" t="s">
        <v>751</v>
      </c>
      <c r="G1912" s="27" t="s">
        <v>297</v>
      </c>
      <c r="H1912" s="36">
        <f t="shared" si="125"/>
        <v>-14000</v>
      </c>
      <c r="I1912" s="78">
        <f t="shared" si="122"/>
        <v>14</v>
      </c>
      <c r="J1912"/>
      <c r="K1912" t="s">
        <v>748</v>
      </c>
      <c r="L1912"/>
      <c r="M1912" s="2">
        <v>500</v>
      </c>
    </row>
    <row r="1913" spans="1:13" s="92" customFormat="1" ht="12.75">
      <c r="A1913" s="1"/>
      <c r="B1913" s="185">
        <v>7000</v>
      </c>
      <c r="C1913" s="1" t="s">
        <v>34</v>
      </c>
      <c r="D1913" s="1" t="s">
        <v>984</v>
      </c>
      <c r="E1913" s="32" t="s">
        <v>724</v>
      </c>
      <c r="F1913" s="27" t="s">
        <v>751</v>
      </c>
      <c r="G1913" s="27" t="s">
        <v>308</v>
      </c>
      <c r="H1913" s="36">
        <f t="shared" si="125"/>
        <v>-21000</v>
      </c>
      <c r="I1913" s="78">
        <f t="shared" si="122"/>
        <v>14</v>
      </c>
      <c r="J1913"/>
      <c r="K1913" t="s">
        <v>748</v>
      </c>
      <c r="L1913"/>
      <c r="M1913" s="2">
        <v>500</v>
      </c>
    </row>
    <row r="1914" spans="1:13" s="92" customFormat="1" ht="12.75">
      <c r="A1914" s="12"/>
      <c r="B1914" s="185">
        <v>7000</v>
      </c>
      <c r="C1914" s="1" t="s">
        <v>34</v>
      </c>
      <c r="D1914" s="1" t="s">
        <v>984</v>
      </c>
      <c r="E1914" s="32" t="s">
        <v>724</v>
      </c>
      <c r="F1914" s="27" t="s">
        <v>751</v>
      </c>
      <c r="G1914" s="27" t="s">
        <v>310</v>
      </c>
      <c r="H1914" s="36">
        <f t="shared" si="125"/>
        <v>-28000</v>
      </c>
      <c r="I1914" s="78">
        <f t="shared" si="122"/>
        <v>14</v>
      </c>
      <c r="J1914"/>
      <c r="K1914" t="s">
        <v>748</v>
      </c>
      <c r="L1914" s="15"/>
      <c r="M1914" s="35">
        <v>500</v>
      </c>
    </row>
    <row r="1915" spans="1:13" s="92" customFormat="1" ht="12.75">
      <c r="A1915"/>
      <c r="B1915" s="185">
        <v>7000</v>
      </c>
      <c r="C1915" s="1" t="s">
        <v>34</v>
      </c>
      <c r="D1915" s="1" t="s">
        <v>984</v>
      </c>
      <c r="E1915" s="32" t="s">
        <v>724</v>
      </c>
      <c r="F1915" s="27" t="s">
        <v>751</v>
      </c>
      <c r="G1915" s="27" t="s">
        <v>318</v>
      </c>
      <c r="H1915" s="36">
        <f t="shared" si="125"/>
        <v>-35000</v>
      </c>
      <c r="I1915" s="78">
        <f t="shared" si="122"/>
        <v>14</v>
      </c>
      <c r="J1915"/>
      <c r="K1915" t="s">
        <v>748</v>
      </c>
      <c r="L1915" s="418"/>
      <c r="M1915" s="418">
        <v>500</v>
      </c>
    </row>
    <row r="1916" spans="1:13" s="92" customFormat="1" ht="12.75">
      <c r="A1916"/>
      <c r="B1916" s="185">
        <v>7000</v>
      </c>
      <c r="C1916" s="1" t="s">
        <v>34</v>
      </c>
      <c r="D1916" s="1" t="s">
        <v>984</v>
      </c>
      <c r="E1916" s="32" t="s">
        <v>724</v>
      </c>
      <c r="F1916" s="27" t="s">
        <v>751</v>
      </c>
      <c r="G1916" s="27" t="s">
        <v>61</v>
      </c>
      <c r="H1916" s="36">
        <f t="shared" si="125"/>
        <v>-42000</v>
      </c>
      <c r="I1916" s="78">
        <f t="shared" si="122"/>
        <v>14</v>
      </c>
      <c r="J1916"/>
      <c r="K1916" t="s">
        <v>748</v>
      </c>
      <c r="L1916" s="418"/>
      <c r="M1916" s="418">
        <v>500</v>
      </c>
    </row>
    <row r="1917" spans="1:13" s="92" customFormat="1" ht="12.75">
      <c r="A1917"/>
      <c r="B1917" s="185">
        <v>7000</v>
      </c>
      <c r="C1917" s="1" t="s">
        <v>34</v>
      </c>
      <c r="D1917" s="1" t="s">
        <v>984</v>
      </c>
      <c r="E1917" s="75" t="s">
        <v>724</v>
      </c>
      <c r="F1917" s="27" t="s">
        <v>751</v>
      </c>
      <c r="G1917" s="27" t="s">
        <v>375</v>
      </c>
      <c r="H1917" s="36">
        <f t="shared" si="125"/>
        <v>-49000</v>
      </c>
      <c r="I1917" s="78">
        <f t="shared" si="122"/>
        <v>14</v>
      </c>
      <c r="J1917"/>
      <c r="K1917" t="s">
        <v>748</v>
      </c>
      <c r="L1917"/>
      <c r="M1917" s="418">
        <v>500</v>
      </c>
    </row>
    <row r="1918" spans="1:13" s="92" customFormat="1" ht="12.75">
      <c r="A1918"/>
      <c r="B1918" s="185">
        <v>7000</v>
      </c>
      <c r="C1918" s="1" t="s">
        <v>34</v>
      </c>
      <c r="D1918" s="1" t="s">
        <v>984</v>
      </c>
      <c r="E1918" s="75" t="s">
        <v>724</v>
      </c>
      <c r="F1918" s="27" t="s">
        <v>751</v>
      </c>
      <c r="G1918" s="27" t="s">
        <v>386</v>
      </c>
      <c r="H1918" s="36">
        <f t="shared" si="125"/>
        <v>-56000</v>
      </c>
      <c r="I1918" s="78">
        <f t="shared" si="122"/>
        <v>14</v>
      </c>
      <c r="J1918"/>
      <c r="K1918" t="s">
        <v>748</v>
      </c>
      <c r="L1918"/>
      <c r="M1918" s="2">
        <v>500</v>
      </c>
    </row>
    <row r="1919" spans="1:13" s="15" customFormat="1" ht="12.75">
      <c r="A1919" s="1"/>
      <c r="B1919" s="185">
        <v>5000</v>
      </c>
      <c r="C1919" s="12" t="s">
        <v>34</v>
      </c>
      <c r="D1919" s="1" t="s">
        <v>984</v>
      </c>
      <c r="E1919" s="75" t="s">
        <v>724</v>
      </c>
      <c r="F1919" s="27" t="s">
        <v>751</v>
      </c>
      <c r="G1919" s="27" t="s">
        <v>388</v>
      </c>
      <c r="H1919" s="36">
        <f t="shared" si="125"/>
        <v>-61000</v>
      </c>
      <c r="I1919" s="78">
        <f t="shared" si="122"/>
        <v>10</v>
      </c>
      <c r="J1919"/>
      <c r="K1919" t="s">
        <v>748</v>
      </c>
      <c r="L1919"/>
      <c r="M1919" s="2">
        <v>500</v>
      </c>
    </row>
    <row r="1920" spans="1:13" s="106" customFormat="1" ht="12.75">
      <c r="A1920" s="101"/>
      <c r="B1920" s="187">
        <f>SUM(B1911:B1919)</f>
        <v>61000</v>
      </c>
      <c r="C1920" s="101" t="s">
        <v>34</v>
      </c>
      <c r="D1920" s="101"/>
      <c r="E1920" s="101"/>
      <c r="F1920" s="104"/>
      <c r="G1920" s="104"/>
      <c r="H1920" s="118">
        <v>0</v>
      </c>
      <c r="I1920" s="119">
        <f t="shared" si="122"/>
        <v>122</v>
      </c>
      <c r="K1920" s="120"/>
      <c r="M1920" s="107">
        <v>500</v>
      </c>
    </row>
    <row r="1921" spans="1:13" s="92" customFormat="1" ht="12.75">
      <c r="A1921" s="12"/>
      <c r="B1921" s="29"/>
      <c r="C1921" s="12"/>
      <c r="D1921" s="12"/>
      <c r="E1921" s="12"/>
      <c r="F1921" s="30"/>
      <c r="G1921" s="30"/>
      <c r="H1921" s="36">
        <f>H1920-B1921</f>
        <v>0</v>
      </c>
      <c r="I1921" s="78">
        <f t="shared" si="122"/>
        <v>0</v>
      </c>
      <c r="J1921" s="15"/>
      <c r="L1921" s="15"/>
      <c r="M1921" s="35">
        <v>500</v>
      </c>
    </row>
    <row r="1922" spans="8:13" ht="12.75">
      <c r="H1922" s="5">
        <f>H1921-B1922</f>
        <v>0</v>
      </c>
      <c r="I1922" s="22">
        <f t="shared" si="122"/>
        <v>0</v>
      </c>
      <c r="M1922" s="2">
        <v>500</v>
      </c>
    </row>
    <row r="1923" spans="8:13" ht="12.75">
      <c r="H1923" s="5">
        <f>H1922-B1923</f>
        <v>0</v>
      </c>
      <c r="I1923" s="22">
        <f t="shared" si="122"/>
        <v>0</v>
      </c>
      <c r="M1923" s="2">
        <v>500</v>
      </c>
    </row>
    <row r="1924" spans="8:13" ht="12.75">
      <c r="H1924" s="5">
        <f>H1923-B1924</f>
        <v>0</v>
      </c>
      <c r="I1924" s="22">
        <f t="shared" si="122"/>
        <v>0</v>
      </c>
      <c r="M1924" s="2">
        <v>500</v>
      </c>
    </row>
    <row r="1925" spans="1:13" ht="12.75">
      <c r="A1925" s="86"/>
      <c r="B1925" s="87">
        <f>+B1945+B1961+B1968</f>
        <v>660170</v>
      </c>
      <c r="C1925" s="86" t="s">
        <v>121</v>
      </c>
      <c r="D1925" s="86"/>
      <c r="E1925" s="86" t="s">
        <v>128</v>
      </c>
      <c r="F1925" s="127"/>
      <c r="G1925" s="97"/>
      <c r="H1925" s="82"/>
      <c r="I1925" s="83">
        <f t="shared" si="122"/>
        <v>1257.4666666666667</v>
      </c>
      <c r="J1925" s="90"/>
      <c r="K1925" s="90"/>
      <c r="L1925" s="90"/>
      <c r="M1925" s="2">
        <v>525</v>
      </c>
    </row>
    <row r="1926" spans="8:13" ht="12.75">
      <c r="H1926" s="5">
        <f aca="true" t="shared" si="126" ref="H1926:H1944">H1925-B1926</f>
        <v>0</v>
      </c>
      <c r="I1926" s="22">
        <f t="shared" si="122"/>
        <v>0</v>
      </c>
      <c r="M1926" s="2">
        <v>500</v>
      </c>
    </row>
    <row r="1927" spans="2:13" ht="12.75">
      <c r="B1927" s="165">
        <v>3000</v>
      </c>
      <c r="C1927" s="1" t="s">
        <v>29</v>
      </c>
      <c r="D1927" s="12" t="s">
        <v>990</v>
      </c>
      <c r="E1927" s="1" t="s">
        <v>991</v>
      </c>
      <c r="F1927" s="27" t="s">
        <v>992</v>
      </c>
      <c r="G1927" s="27" t="s">
        <v>225</v>
      </c>
      <c r="H1927" s="5">
        <f t="shared" si="126"/>
        <v>-3000</v>
      </c>
      <c r="I1927" s="22">
        <f t="shared" si="122"/>
        <v>6</v>
      </c>
      <c r="K1927" t="s">
        <v>29</v>
      </c>
      <c r="M1927" s="2">
        <v>500</v>
      </c>
    </row>
    <row r="1928" spans="2:13" ht="12.75">
      <c r="B1928" s="165">
        <v>5000</v>
      </c>
      <c r="C1928" s="1" t="s">
        <v>29</v>
      </c>
      <c r="D1928" s="12" t="s">
        <v>990</v>
      </c>
      <c r="E1928" s="1" t="s">
        <v>991</v>
      </c>
      <c r="F1928" s="27" t="s">
        <v>993</v>
      </c>
      <c r="G1928" s="27" t="s">
        <v>238</v>
      </c>
      <c r="H1928" s="5">
        <f t="shared" si="126"/>
        <v>-8000</v>
      </c>
      <c r="I1928" s="22">
        <f t="shared" si="122"/>
        <v>10</v>
      </c>
      <c r="K1928" t="s">
        <v>29</v>
      </c>
      <c r="M1928" s="2">
        <v>500</v>
      </c>
    </row>
    <row r="1929" spans="1:13" ht="12.75">
      <c r="A1929" s="37"/>
      <c r="B1929" s="456">
        <v>3000</v>
      </c>
      <c r="C1929" s="1" t="s">
        <v>29</v>
      </c>
      <c r="D1929" s="33" t="s">
        <v>990</v>
      </c>
      <c r="E1929" s="33" t="s">
        <v>991</v>
      </c>
      <c r="F1929" s="27" t="s">
        <v>994</v>
      </c>
      <c r="G1929" s="27" t="s">
        <v>240</v>
      </c>
      <c r="H1929" s="5">
        <f t="shared" si="126"/>
        <v>-11000</v>
      </c>
      <c r="I1929" s="22">
        <f t="shared" si="122"/>
        <v>6</v>
      </c>
      <c r="J1929" s="38"/>
      <c r="K1929" t="s">
        <v>29</v>
      </c>
      <c r="L1929" s="38"/>
      <c r="M1929" s="2">
        <v>500</v>
      </c>
    </row>
    <row r="1930" spans="2:13" ht="12.75">
      <c r="B1930" s="165">
        <v>3000</v>
      </c>
      <c r="C1930" s="1" t="s">
        <v>29</v>
      </c>
      <c r="D1930" s="1" t="s">
        <v>990</v>
      </c>
      <c r="E1930" s="1" t="s">
        <v>991</v>
      </c>
      <c r="F1930" s="27" t="s">
        <v>995</v>
      </c>
      <c r="G1930" s="27" t="s">
        <v>228</v>
      </c>
      <c r="H1930" s="5">
        <f t="shared" si="126"/>
        <v>-14000</v>
      </c>
      <c r="I1930" s="22">
        <f t="shared" si="122"/>
        <v>6</v>
      </c>
      <c r="K1930" t="s">
        <v>29</v>
      </c>
      <c r="M1930" s="2">
        <v>500</v>
      </c>
    </row>
    <row r="1931" spans="2:13" ht="12.75">
      <c r="B1931" s="165">
        <v>3000</v>
      </c>
      <c r="C1931" s="1" t="s">
        <v>29</v>
      </c>
      <c r="D1931" s="1" t="s">
        <v>990</v>
      </c>
      <c r="E1931" s="1" t="s">
        <v>991</v>
      </c>
      <c r="F1931" s="27" t="s">
        <v>996</v>
      </c>
      <c r="G1931" s="27" t="s">
        <v>250</v>
      </c>
      <c r="H1931" s="5">
        <f t="shared" si="126"/>
        <v>-17000</v>
      </c>
      <c r="I1931" s="22">
        <f t="shared" si="122"/>
        <v>6</v>
      </c>
      <c r="K1931" t="s">
        <v>29</v>
      </c>
      <c r="M1931" s="2">
        <v>500</v>
      </c>
    </row>
    <row r="1932" spans="2:13" ht="12.75">
      <c r="B1932" s="165">
        <v>3000</v>
      </c>
      <c r="C1932" s="1" t="s">
        <v>29</v>
      </c>
      <c r="D1932" s="1" t="s">
        <v>990</v>
      </c>
      <c r="E1932" s="1" t="s">
        <v>991</v>
      </c>
      <c r="F1932" s="27" t="s">
        <v>997</v>
      </c>
      <c r="G1932" s="27" t="s">
        <v>281</v>
      </c>
      <c r="H1932" s="5">
        <f t="shared" si="126"/>
        <v>-20000</v>
      </c>
      <c r="I1932" s="22">
        <f t="shared" si="122"/>
        <v>6</v>
      </c>
      <c r="K1932" t="s">
        <v>29</v>
      </c>
      <c r="M1932" s="2">
        <v>500</v>
      </c>
    </row>
    <row r="1933" spans="2:13" ht="12.75">
      <c r="B1933" s="165">
        <v>3000</v>
      </c>
      <c r="C1933" s="1" t="s">
        <v>29</v>
      </c>
      <c r="D1933" s="1" t="s">
        <v>990</v>
      </c>
      <c r="E1933" s="1" t="s">
        <v>991</v>
      </c>
      <c r="F1933" s="27" t="s">
        <v>998</v>
      </c>
      <c r="G1933" s="27" t="s">
        <v>308</v>
      </c>
      <c r="H1933" s="5">
        <f t="shared" si="126"/>
        <v>-23000</v>
      </c>
      <c r="I1933" s="22">
        <f t="shared" si="122"/>
        <v>6</v>
      </c>
      <c r="K1933" t="s">
        <v>29</v>
      </c>
      <c r="M1933" s="2">
        <v>500</v>
      </c>
    </row>
    <row r="1934" spans="2:13" ht="12.75">
      <c r="B1934" s="165">
        <v>3000</v>
      </c>
      <c r="C1934" s="1" t="s">
        <v>29</v>
      </c>
      <c r="D1934" s="1" t="s">
        <v>990</v>
      </c>
      <c r="E1934" s="1" t="s">
        <v>991</v>
      </c>
      <c r="F1934" s="27" t="s">
        <v>999</v>
      </c>
      <c r="G1934" s="27" t="s">
        <v>310</v>
      </c>
      <c r="H1934" s="5">
        <f t="shared" si="126"/>
        <v>-26000</v>
      </c>
      <c r="I1934" s="22">
        <f t="shared" si="122"/>
        <v>6</v>
      </c>
      <c r="K1934" t="s">
        <v>29</v>
      </c>
      <c r="M1934" s="2">
        <v>500</v>
      </c>
    </row>
    <row r="1935" spans="2:13" ht="12.75">
      <c r="B1935" s="165">
        <v>3000</v>
      </c>
      <c r="C1935" s="1" t="s">
        <v>29</v>
      </c>
      <c r="D1935" s="1" t="s">
        <v>990</v>
      </c>
      <c r="E1935" s="1" t="s">
        <v>991</v>
      </c>
      <c r="F1935" s="27" t="s">
        <v>1000</v>
      </c>
      <c r="G1935" s="27" t="s">
        <v>318</v>
      </c>
      <c r="H1935" s="5">
        <f t="shared" si="126"/>
        <v>-29000</v>
      </c>
      <c r="I1935" s="22">
        <f t="shared" si="122"/>
        <v>6</v>
      </c>
      <c r="K1935" t="s">
        <v>29</v>
      </c>
      <c r="M1935" s="2">
        <v>500</v>
      </c>
    </row>
    <row r="1936" spans="2:13" ht="12.75">
      <c r="B1936" s="165">
        <v>2000</v>
      </c>
      <c r="C1936" s="1" t="s">
        <v>29</v>
      </c>
      <c r="D1936" s="1" t="s">
        <v>990</v>
      </c>
      <c r="E1936" s="1" t="s">
        <v>991</v>
      </c>
      <c r="F1936" s="27" t="s">
        <v>1001</v>
      </c>
      <c r="G1936" s="27" t="s">
        <v>1002</v>
      </c>
      <c r="H1936" s="5">
        <f t="shared" si="126"/>
        <v>-31000</v>
      </c>
      <c r="I1936" s="22">
        <f t="shared" si="122"/>
        <v>4</v>
      </c>
      <c r="K1936" t="s">
        <v>29</v>
      </c>
      <c r="M1936" s="2">
        <v>500</v>
      </c>
    </row>
    <row r="1937" spans="2:13" ht="12.75">
      <c r="B1937" s="165">
        <v>3000</v>
      </c>
      <c r="C1937" s="1" t="s">
        <v>29</v>
      </c>
      <c r="D1937" s="1" t="s">
        <v>990</v>
      </c>
      <c r="E1937" s="1" t="s">
        <v>991</v>
      </c>
      <c r="F1937" s="27" t="s">
        <v>871</v>
      </c>
      <c r="G1937" s="27" t="s">
        <v>375</v>
      </c>
      <c r="H1937" s="5">
        <f t="shared" si="126"/>
        <v>-34000</v>
      </c>
      <c r="I1937" s="22">
        <f t="shared" si="122"/>
        <v>6</v>
      </c>
      <c r="K1937" t="s">
        <v>29</v>
      </c>
      <c r="M1937" s="2">
        <v>500</v>
      </c>
    </row>
    <row r="1938" spans="2:13" ht="12.75">
      <c r="B1938" s="165">
        <v>10000</v>
      </c>
      <c r="C1938" s="1" t="s">
        <v>29</v>
      </c>
      <c r="D1938" s="1" t="s">
        <v>990</v>
      </c>
      <c r="E1938" s="1" t="s">
        <v>991</v>
      </c>
      <c r="F1938" s="27" t="s">
        <v>1003</v>
      </c>
      <c r="G1938" s="27" t="s">
        <v>375</v>
      </c>
      <c r="H1938" s="5">
        <f t="shared" si="126"/>
        <v>-44000</v>
      </c>
      <c r="I1938" s="22">
        <f t="shared" si="122"/>
        <v>20</v>
      </c>
      <c r="K1938" t="s">
        <v>29</v>
      </c>
      <c r="M1938" s="2">
        <v>500</v>
      </c>
    </row>
    <row r="1939" spans="2:13" ht="12.75">
      <c r="B1939" s="165">
        <v>3000</v>
      </c>
      <c r="C1939" s="1" t="s">
        <v>29</v>
      </c>
      <c r="D1939" s="1" t="s">
        <v>990</v>
      </c>
      <c r="E1939" s="1" t="s">
        <v>991</v>
      </c>
      <c r="F1939" s="27" t="s">
        <v>1004</v>
      </c>
      <c r="G1939" s="27" t="s">
        <v>386</v>
      </c>
      <c r="H1939" s="5">
        <f t="shared" si="126"/>
        <v>-47000</v>
      </c>
      <c r="I1939" s="22">
        <f t="shared" si="122"/>
        <v>6</v>
      </c>
      <c r="K1939" t="s">
        <v>29</v>
      </c>
      <c r="M1939" s="2">
        <v>500</v>
      </c>
    </row>
    <row r="1940" spans="2:13" ht="12.75">
      <c r="B1940" s="165">
        <v>3000</v>
      </c>
      <c r="C1940" s="1" t="s">
        <v>29</v>
      </c>
      <c r="D1940" s="1" t="s">
        <v>990</v>
      </c>
      <c r="E1940" s="1" t="s">
        <v>991</v>
      </c>
      <c r="F1940" s="27" t="s">
        <v>1005</v>
      </c>
      <c r="G1940" s="27" t="s">
        <v>445</v>
      </c>
      <c r="H1940" s="5">
        <f t="shared" si="126"/>
        <v>-50000</v>
      </c>
      <c r="I1940" s="22">
        <f aca="true" t="shared" si="127" ref="I1940:I2003">+B1940/M1940</f>
        <v>6</v>
      </c>
      <c r="K1940" t="s">
        <v>29</v>
      </c>
      <c r="M1940" s="2">
        <v>500</v>
      </c>
    </row>
    <row r="1941" spans="2:13" ht="12.75">
      <c r="B1941" s="165">
        <v>3000</v>
      </c>
      <c r="C1941" s="1" t="s">
        <v>29</v>
      </c>
      <c r="D1941" s="1" t="s">
        <v>990</v>
      </c>
      <c r="E1941" s="1" t="s">
        <v>991</v>
      </c>
      <c r="F1941" s="27" t="s">
        <v>667</v>
      </c>
      <c r="G1941" s="27" t="s">
        <v>450</v>
      </c>
      <c r="H1941" s="5">
        <f t="shared" si="126"/>
        <v>-53000</v>
      </c>
      <c r="I1941" s="22">
        <f t="shared" si="127"/>
        <v>6</v>
      </c>
      <c r="K1941" t="s">
        <v>29</v>
      </c>
      <c r="M1941" s="2">
        <v>500</v>
      </c>
    </row>
    <row r="1942" spans="2:13" ht="12.75">
      <c r="B1942" s="165">
        <v>2000</v>
      </c>
      <c r="C1942" s="1" t="s">
        <v>29</v>
      </c>
      <c r="D1942" s="1" t="s">
        <v>990</v>
      </c>
      <c r="E1942" s="1" t="s">
        <v>991</v>
      </c>
      <c r="F1942" s="27" t="s">
        <v>670</v>
      </c>
      <c r="G1942" s="27" t="s">
        <v>456</v>
      </c>
      <c r="H1942" s="5">
        <f t="shared" si="126"/>
        <v>-55000</v>
      </c>
      <c r="I1942" s="22">
        <f t="shared" si="127"/>
        <v>4</v>
      </c>
      <c r="K1942" t="s">
        <v>29</v>
      </c>
      <c r="M1942" s="2">
        <v>500</v>
      </c>
    </row>
    <row r="1943" spans="2:13" ht="12.75">
      <c r="B1943" s="165">
        <v>2000</v>
      </c>
      <c r="C1943" s="1" t="s">
        <v>29</v>
      </c>
      <c r="D1943" s="1" t="s">
        <v>990</v>
      </c>
      <c r="E1943" s="1" t="s">
        <v>991</v>
      </c>
      <c r="F1943" s="27" t="s">
        <v>720</v>
      </c>
      <c r="G1943" s="27" t="s">
        <v>550</v>
      </c>
      <c r="H1943" s="5">
        <f t="shared" si="126"/>
        <v>-57000</v>
      </c>
      <c r="I1943" s="22">
        <f t="shared" si="127"/>
        <v>4</v>
      </c>
      <c r="K1943" t="s">
        <v>29</v>
      </c>
      <c r="M1943" s="2">
        <v>500</v>
      </c>
    </row>
    <row r="1944" spans="2:13" ht="12.75">
      <c r="B1944" s="165">
        <v>25000</v>
      </c>
      <c r="C1944" s="12" t="s">
        <v>1006</v>
      </c>
      <c r="D1944" s="1" t="s">
        <v>990</v>
      </c>
      <c r="E1944" s="1" t="s">
        <v>991</v>
      </c>
      <c r="F1944" s="27" t="s">
        <v>1007</v>
      </c>
      <c r="G1944" s="27" t="s">
        <v>375</v>
      </c>
      <c r="H1944" s="5">
        <f t="shared" si="126"/>
        <v>-82000</v>
      </c>
      <c r="I1944" s="22">
        <f t="shared" si="127"/>
        <v>50</v>
      </c>
      <c r="K1944" t="s">
        <v>991</v>
      </c>
      <c r="M1944" s="2">
        <v>500</v>
      </c>
    </row>
    <row r="1945" spans="1:13" s="84" customFormat="1" ht="12.75">
      <c r="A1945" s="11"/>
      <c r="B1945" s="166">
        <f>SUM(B1927:B1944)</f>
        <v>82000</v>
      </c>
      <c r="C1945" s="11" t="s">
        <v>0</v>
      </c>
      <c r="D1945" s="11"/>
      <c r="E1945" s="11"/>
      <c r="F1945" s="18"/>
      <c r="G1945" s="18"/>
      <c r="H1945" s="82">
        <v>0</v>
      </c>
      <c r="I1945" s="83">
        <f t="shared" si="127"/>
        <v>164</v>
      </c>
      <c r="M1945" s="2">
        <v>500</v>
      </c>
    </row>
    <row r="1946" spans="2:13" ht="12.75">
      <c r="B1946" s="165"/>
      <c r="H1946" s="5">
        <f aca="true" t="shared" si="128" ref="H1946:H1960">H1945-B1946</f>
        <v>0</v>
      </c>
      <c r="I1946" s="22">
        <f t="shared" si="127"/>
        <v>0</v>
      </c>
      <c r="M1946" s="2">
        <v>500</v>
      </c>
    </row>
    <row r="1947" spans="2:13" ht="12.75">
      <c r="B1947" s="165"/>
      <c r="H1947" s="5">
        <f t="shared" si="128"/>
        <v>0</v>
      </c>
      <c r="I1947" s="22">
        <f t="shared" si="127"/>
        <v>0</v>
      </c>
      <c r="M1947" s="2">
        <v>500</v>
      </c>
    </row>
    <row r="1948" spans="2:13" ht="12.75">
      <c r="B1948" s="456">
        <v>900</v>
      </c>
      <c r="C1948" s="32" t="s">
        <v>229</v>
      </c>
      <c r="D1948" s="1" t="s">
        <v>990</v>
      </c>
      <c r="E1948" s="32" t="s">
        <v>49</v>
      </c>
      <c r="F1948" s="27" t="s">
        <v>1008</v>
      </c>
      <c r="G1948" s="99" t="s">
        <v>222</v>
      </c>
      <c r="H1948" s="5">
        <f t="shared" si="128"/>
        <v>-900</v>
      </c>
      <c r="I1948" s="22">
        <f t="shared" si="127"/>
        <v>1.8</v>
      </c>
      <c r="K1948" t="s">
        <v>991</v>
      </c>
      <c r="M1948" s="2">
        <v>500</v>
      </c>
    </row>
    <row r="1949" spans="2:13" ht="12.75">
      <c r="B1949" s="456">
        <v>1500</v>
      </c>
      <c r="C1949" s="12" t="s">
        <v>229</v>
      </c>
      <c r="D1949" s="1" t="s">
        <v>990</v>
      </c>
      <c r="E1949" s="33" t="s">
        <v>49</v>
      </c>
      <c r="F1949" s="27" t="s">
        <v>1008</v>
      </c>
      <c r="G1949" s="34" t="s">
        <v>225</v>
      </c>
      <c r="H1949" s="5">
        <f t="shared" si="128"/>
        <v>-2400</v>
      </c>
      <c r="I1949" s="22">
        <f t="shared" si="127"/>
        <v>3</v>
      </c>
      <c r="K1949" t="s">
        <v>991</v>
      </c>
      <c r="M1949" s="2">
        <v>500</v>
      </c>
    </row>
    <row r="1950" spans="2:13" ht="12.75">
      <c r="B1950" s="456">
        <v>1200</v>
      </c>
      <c r="C1950" s="12" t="s">
        <v>229</v>
      </c>
      <c r="D1950" s="1" t="s">
        <v>990</v>
      </c>
      <c r="E1950" s="12" t="s">
        <v>49</v>
      </c>
      <c r="F1950" s="27" t="s">
        <v>1008</v>
      </c>
      <c r="G1950" s="30" t="s">
        <v>238</v>
      </c>
      <c r="H1950" s="5">
        <f t="shared" si="128"/>
        <v>-3600</v>
      </c>
      <c r="I1950" s="22">
        <f t="shared" si="127"/>
        <v>2.4</v>
      </c>
      <c r="K1950" t="s">
        <v>991</v>
      </c>
      <c r="M1950" s="2">
        <v>500</v>
      </c>
    </row>
    <row r="1951" spans="1:13" s="15" customFormat="1" ht="12.75">
      <c r="A1951" s="12"/>
      <c r="B1951" s="456">
        <v>2500</v>
      </c>
      <c r="C1951" s="12" t="s">
        <v>910</v>
      </c>
      <c r="D1951" s="1" t="s">
        <v>990</v>
      </c>
      <c r="E1951" s="12" t="s">
        <v>49</v>
      </c>
      <c r="F1951" s="27" t="s">
        <v>1008</v>
      </c>
      <c r="G1951" s="30" t="s">
        <v>240</v>
      </c>
      <c r="H1951" s="5">
        <f t="shared" si="128"/>
        <v>-6100</v>
      </c>
      <c r="I1951" s="22">
        <f t="shared" si="127"/>
        <v>5</v>
      </c>
      <c r="K1951" t="s">
        <v>991</v>
      </c>
      <c r="M1951" s="2">
        <v>500</v>
      </c>
    </row>
    <row r="1952" spans="2:13" ht="12.75">
      <c r="B1952" s="165">
        <v>1300</v>
      </c>
      <c r="C1952" s="12" t="s">
        <v>229</v>
      </c>
      <c r="D1952" s="1" t="s">
        <v>990</v>
      </c>
      <c r="E1952" s="1" t="s">
        <v>49</v>
      </c>
      <c r="F1952" s="27" t="s">
        <v>1008</v>
      </c>
      <c r="G1952" s="27" t="s">
        <v>240</v>
      </c>
      <c r="H1952" s="5">
        <f t="shared" si="128"/>
        <v>-7400</v>
      </c>
      <c r="I1952" s="22">
        <f t="shared" si="127"/>
        <v>2.6</v>
      </c>
      <c r="K1952" t="s">
        <v>991</v>
      </c>
      <c r="M1952" s="2">
        <v>500</v>
      </c>
    </row>
    <row r="1953" spans="2:13" ht="12.75">
      <c r="B1953" s="165">
        <v>1300</v>
      </c>
      <c r="C1953" s="1" t="s">
        <v>229</v>
      </c>
      <c r="D1953" s="1" t="s">
        <v>990</v>
      </c>
      <c r="E1953" s="1" t="s">
        <v>49</v>
      </c>
      <c r="F1953" s="27" t="s">
        <v>1008</v>
      </c>
      <c r="G1953" s="27" t="s">
        <v>308</v>
      </c>
      <c r="H1953" s="5">
        <f t="shared" si="128"/>
        <v>-8700</v>
      </c>
      <c r="I1953" s="22">
        <f t="shared" si="127"/>
        <v>2.6</v>
      </c>
      <c r="K1953" t="s">
        <v>991</v>
      </c>
      <c r="M1953" s="2">
        <v>500</v>
      </c>
    </row>
    <row r="1954" spans="2:13" ht="12.75">
      <c r="B1954" s="165">
        <v>1600</v>
      </c>
      <c r="C1954" s="1" t="s">
        <v>229</v>
      </c>
      <c r="D1954" s="1" t="s">
        <v>990</v>
      </c>
      <c r="E1954" s="1" t="s">
        <v>49</v>
      </c>
      <c r="F1954" s="27" t="s">
        <v>1008</v>
      </c>
      <c r="G1954" s="27" t="s">
        <v>310</v>
      </c>
      <c r="H1954" s="5">
        <f t="shared" si="128"/>
        <v>-10300</v>
      </c>
      <c r="I1954" s="22">
        <f t="shared" si="127"/>
        <v>3.2</v>
      </c>
      <c r="K1954" t="s">
        <v>991</v>
      </c>
      <c r="M1954" s="2">
        <v>500</v>
      </c>
    </row>
    <row r="1955" spans="2:14" ht="12.75">
      <c r="B1955" s="481">
        <v>1300</v>
      </c>
      <c r="C1955" s="417" t="s">
        <v>229</v>
      </c>
      <c r="D1955" s="1" t="s">
        <v>990</v>
      </c>
      <c r="E1955" s="417" t="s">
        <v>49</v>
      </c>
      <c r="F1955" s="27" t="s">
        <v>1008</v>
      </c>
      <c r="G1955" s="27" t="s">
        <v>318</v>
      </c>
      <c r="H1955" s="5">
        <f t="shared" si="128"/>
        <v>-11600</v>
      </c>
      <c r="I1955" s="22">
        <f t="shared" si="127"/>
        <v>2.6</v>
      </c>
      <c r="J1955" s="418"/>
      <c r="K1955" t="s">
        <v>991</v>
      </c>
      <c r="L1955" s="418"/>
      <c r="M1955" s="2">
        <v>500</v>
      </c>
      <c r="N1955" s="419"/>
    </row>
    <row r="1956" spans="2:13" ht="12.75">
      <c r="B1956" s="165">
        <v>1400</v>
      </c>
      <c r="C1956" s="1" t="s">
        <v>229</v>
      </c>
      <c r="D1956" s="1" t="s">
        <v>990</v>
      </c>
      <c r="E1956" s="1" t="s">
        <v>49</v>
      </c>
      <c r="F1956" s="27" t="s">
        <v>1008</v>
      </c>
      <c r="G1956" s="27" t="s">
        <v>61</v>
      </c>
      <c r="H1956" s="5">
        <f t="shared" si="128"/>
        <v>-13000</v>
      </c>
      <c r="I1956" s="22">
        <f t="shared" si="127"/>
        <v>2.8</v>
      </c>
      <c r="K1956" t="s">
        <v>991</v>
      </c>
      <c r="M1956" s="2">
        <v>500</v>
      </c>
    </row>
    <row r="1957" spans="2:13" ht="12.75">
      <c r="B1957" s="165">
        <v>1800</v>
      </c>
      <c r="C1957" s="1" t="s">
        <v>229</v>
      </c>
      <c r="D1957" s="1" t="s">
        <v>990</v>
      </c>
      <c r="E1957" s="1" t="s">
        <v>49</v>
      </c>
      <c r="F1957" s="27" t="s">
        <v>1008</v>
      </c>
      <c r="G1957" s="27" t="s">
        <v>386</v>
      </c>
      <c r="H1957" s="5">
        <f t="shared" si="128"/>
        <v>-14800</v>
      </c>
      <c r="I1957" s="22">
        <f t="shared" si="127"/>
        <v>3.6</v>
      </c>
      <c r="K1957" t="s">
        <v>991</v>
      </c>
      <c r="M1957" s="2">
        <v>500</v>
      </c>
    </row>
    <row r="1958" spans="2:13" ht="12.75">
      <c r="B1958" s="165">
        <v>800</v>
      </c>
      <c r="C1958" s="1" t="s">
        <v>229</v>
      </c>
      <c r="D1958" s="1" t="s">
        <v>990</v>
      </c>
      <c r="E1958" s="1" t="s">
        <v>49</v>
      </c>
      <c r="F1958" s="27" t="s">
        <v>1008</v>
      </c>
      <c r="G1958" s="27" t="s">
        <v>400</v>
      </c>
      <c r="H1958" s="5">
        <f t="shared" si="128"/>
        <v>-15600</v>
      </c>
      <c r="I1958" s="22">
        <f t="shared" si="127"/>
        <v>1.6</v>
      </c>
      <c r="K1958" t="s">
        <v>991</v>
      </c>
      <c r="M1958" s="2">
        <v>500</v>
      </c>
    </row>
    <row r="1959" spans="2:13" ht="12.75">
      <c r="B1959" s="165">
        <v>900</v>
      </c>
      <c r="C1959" s="1" t="s">
        <v>229</v>
      </c>
      <c r="D1959" s="1" t="s">
        <v>990</v>
      </c>
      <c r="E1959" s="1" t="s">
        <v>49</v>
      </c>
      <c r="F1959" s="27" t="s">
        <v>1008</v>
      </c>
      <c r="G1959" s="27" t="s">
        <v>414</v>
      </c>
      <c r="H1959" s="5">
        <f t="shared" si="128"/>
        <v>-16500</v>
      </c>
      <c r="I1959" s="22">
        <f t="shared" si="127"/>
        <v>1.8</v>
      </c>
      <c r="K1959" t="s">
        <v>991</v>
      </c>
      <c r="M1959" s="2">
        <v>500</v>
      </c>
    </row>
    <row r="1960" spans="2:13" ht="12.75">
      <c r="B1960" s="165">
        <v>1500</v>
      </c>
      <c r="C1960" s="1" t="s">
        <v>229</v>
      </c>
      <c r="D1960" s="1" t="s">
        <v>990</v>
      </c>
      <c r="E1960" s="1" t="s">
        <v>49</v>
      </c>
      <c r="F1960" s="27" t="s">
        <v>1008</v>
      </c>
      <c r="G1960" s="27" t="s">
        <v>550</v>
      </c>
      <c r="H1960" s="5">
        <f t="shared" si="128"/>
        <v>-18000</v>
      </c>
      <c r="I1960" s="22">
        <f t="shared" si="127"/>
        <v>3</v>
      </c>
      <c r="K1960" t="s">
        <v>991</v>
      </c>
      <c r="M1960" s="2">
        <v>500</v>
      </c>
    </row>
    <row r="1961" spans="1:13" s="84" customFormat="1" ht="12.75">
      <c r="A1961" s="11"/>
      <c r="B1961" s="166">
        <f>SUM(B1948:B1960)</f>
        <v>18000</v>
      </c>
      <c r="C1961" s="11"/>
      <c r="D1961" s="11"/>
      <c r="E1961" s="11" t="s">
        <v>49</v>
      </c>
      <c r="F1961" s="18"/>
      <c r="G1961" s="18"/>
      <c r="H1961" s="82">
        <v>0</v>
      </c>
      <c r="I1961" s="83">
        <f t="shared" si="127"/>
        <v>36</v>
      </c>
      <c r="M1961" s="2">
        <v>500</v>
      </c>
    </row>
    <row r="1962" spans="8:13" ht="12.75">
      <c r="H1962" s="5">
        <f>H1961-B1962</f>
        <v>0</v>
      </c>
      <c r="I1962" s="22">
        <f t="shared" si="127"/>
        <v>0</v>
      </c>
      <c r="M1962" s="2">
        <v>500</v>
      </c>
    </row>
    <row r="1963" spans="8:13" ht="12.75">
      <c r="H1963" s="5">
        <f>H1962-B1963</f>
        <v>0</v>
      </c>
      <c r="I1963" s="22">
        <f t="shared" si="127"/>
        <v>0</v>
      </c>
      <c r="M1963" s="2">
        <v>500</v>
      </c>
    </row>
    <row r="1964" spans="1:13" s="80" customFormat="1" ht="12.75">
      <c r="A1964" s="32"/>
      <c r="B1964" s="171">
        <v>260000</v>
      </c>
      <c r="C1964" s="75" t="s">
        <v>1009</v>
      </c>
      <c r="D1964" s="75" t="s">
        <v>990</v>
      </c>
      <c r="E1964" s="75" t="s">
        <v>115</v>
      </c>
      <c r="F1964" s="77" t="s">
        <v>583</v>
      </c>
      <c r="G1964" s="99" t="s">
        <v>240</v>
      </c>
      <c r="H1964" s="5">
        <f>H1963-B1964</f>
        <v>-260000</v>
      </c>
      <c r="I1964" s="22">
        <f t="shared" si="127"/>
        <v>520</v>
      </c>
      <c r="M1964" s="2">
        <v>500</v>
      </c>
    </row>
    <row r="1965" spans="1:13" ht="12.75">
      <c r="A1965" s="32"/>
      <c r="B1965" s="171">
        <v>33670</v>
      </c>
      <c r="C1965" s="75" t="s">
        <v>1009</v>
      </c>
      <c r="D1965" s="75" t="s">
        <v>990</v>
      </c>
      <c r="E1965" s="75" t="s">
        <v>584</v>
      </c>
      <c r="F1965" s="77"/>
      <c r="G1965" s="99" t="s">
        <v>240</v>
      </c>
      <c r="H1965" s="5">
        <f>H1964-B1965</f>
        <v>-293670</v>
      </c>
      <c r="I1965" s="22">
        <f t="shared" si="127"/>
        <v>67.34</v>
      </c>
      <c r="J1965" s="80"/>
      <c r="K1965" s="80"/>
      <c r="L1965" s="80"/>
      <c r="M1965" s="2">
        <v>500</v>
      </c>
    </row>
    <row r="1966" spans="1:13" ht="12.75">
      <c r="A1966" s="32"/>
      <c r="B1966" s="171">
        <v>6500</v>
      </c>
      <c r="C1966" s="75" t="s">
        <v>1009</v>
      </c>
      <c r="D1966" s="75" t="s">
        <v>990</v>
      </c>
      <c r="E1966" s="75" t="s">
        <v>585</v>
      </c>
      <c r="F1966" s="77"/>
      <c r="G1966" s="99" t="s">
        <v>240</v>
      </c>
      <c r="I1966" s="22">
        <f t="shared" si="127"/>
        <v>13</v>
      </c>
      <c r="J1966" s="80"/>
      <c r="K1966" s="80"/>
      <c r="L1966" s="80"/>
      <c r="M1966" s="2">
        <v>500</v>
      </c>
    </row>
    <row r="1967" spans="1:13" s="80" customFormat="1" ht="12.75">
      <c r="A1967" s="32"/>
      <c r="B1967" s="171">
        <v>260000</v>
      </c>
      <c r="C1967" s="75" t="s">
        <v>1009</v>
      </c>
      <c r="D1967" s="75" t="s">
        <v>990</v>
      </c>
      <c r="E1967" s="75" t="s">
        <v>855</v>
      </c>
      <c r="F1967" s="77" t="s">
        <v>583</v>
      </c>
      <c r="G1967" s="99" t="s">
        <v>240</v>
      </c>
      <c r="H1967" s="5">
        <f>H1965-B1967</f>
        <v>-553670</v>
      </c>
      <c r="I1967" s="22">
        <f t="shared" si="127"/>
        <v>520</v>
      </c>
      <c r="M1967" s="2">
        <v>500</v>
      </c>
    </row>
    <row r="1968" spans="1:13" ht="12.75">
      <c r="A1968" s="95"/>
      <c r="B1968" s="181">
        <f>SUM(B1964:B1967)</f>
        <v>560170</v>
      </c>
      <c r="C1968" s="95" t="s">
        <v>115</v>
      </c>
      <c r="D1968" s="95"/>
      <c r="E1968" s="95"/>
      <c r="F1968" s="129"/>
      <c r="G1968" s="96"/>
      <c r="H1968" s="82">
        <v>0</v>
      </c>
      <c r="I1968" s="137">
        <f t="shared" si="127"/>
        <v>1120.34</v>
      </c>
      <c r="J1968" s="115"/>
      <c r="K1968" s="115"/>
      <c r="L1968" s="115"/>
      <c r="M1968" s="2">
        <v>500</v>
      </c>
    </row>
    <row r="1969" spans="2:13" ht="12.75">
      <c r="B1969" s="7"/>
      <c r="H1969" s="5">
        <f>H1968-B1969</f>
        <v>0</v>
      </c>
      <c r="I1969" s="22">
        <f t="shared" si="127"/>
        <v>0</v>
      </c>
      <c r="M1969" s="2">
        <v>500</v>
      </c>
    </row>
    <row r="1970" spans="2:13" ht="12.75">
      <c r="B1970" s="7"/>
      <c r="H1970" s="5">
        <f>H1969-B1970</f>
        <v>0</v>
      </c>
      <c r="I1970" s="22">
        <f t="shared" si="127"/>
        <v>0</v>
      </c>
      <c r="M1970" s="2">
        <v>500</v>
      </c>
    </row>
    <row r="1971" spans="2:13" ht="12.75">
      <c r="B1971" s="7"/>
      <c r="H1971" s="5">
        <f>H1970-B1971</f>
        <v>0</v>
      </c>
      <c r="I1971" s="22">
        <f t="shared" si="127"/>
        <v>0</v>
      </c>
      <c r="M1971" s="2">
        <v>500</v>
      </c>
    </row>
    <row r="1972" spans="1:13" s="484" customFormat="1" ht="12.75">
      <c r="A1972" s="33"/>
      <c r="B1972" s="171">
        <v>59000</v>
      </c>
      <c r="C1972" s="33" t="s">
        <v>1010</v>
      </c>
      <c r="D1972" s="33" t="s">
        <v>17</v>
      </c>
      <c r="E1972" s="33" t="s">
        <v>129</v>
      </c>
      <c r="F1972" s="482" t="s">
        <v>1011</v>
      </c>
      <c r="G1972" s="30" t="s">
        <v>308</v>
      </c>
      <c r="H1972" s="5">
        <f>H1971-B1972</f>
        <v>-59000</v>
      </c>
      <c r="I1972" s="22">
        <f t="shared" si="127"/>
        <v>118</v>
      </c>
      <c r="J1972" s="483"/>
      <c r="K1972" t="s">
        <v>617</v>
      </c>
      <c r="L1972" s="483"/>
      <c r="M1972" s="2">
        <v>500</v>
      </c>
    </row>
    <row r="1973" spans="2:13" ht="12.75">
      <c r="B1973" s="7">
        <v>534000</v>
      </c>
      <c r="C1973" s="1" t="s">
        <v>130</v>
      </c>
      <c r="D1973" s="33" t="s">
        <v>17</v>
      </c>
      <c r="E1973" s="33" t="s">
        <v>129</v>
      </c>
      <c r="F1973" s="65" t="s">
        <v>1012</v>
      </c>
      <c r="G1973" s="27" t="s">
        <v>318</v>
      </c>
      <c r="H1973" s="5">
        <f>H1972-B1973</f>
        <v>-593000</v>
      </c>
      <c r="I1973" s="22">
        <f t="shared" si="127"/>
        <v>1068</v>
      </c>
      <c r="K1973" t="s">
        <v>617</v>
      </c>
      <c r="M1973" s="2">
        <v>500</v>
      </c>
    </row>
    <row r="1974" spans="1:13" s="84" customFormat="1" ht="12.75">
      <c r="A1974" s="11"/>
      <c r="B1974" s="181">
        <f>SUM(B1972:B1973)</f>
        <v>593000</v>
      </c>
      <c r="C1974" s="11" t="s">
        <v>130</v>
      </c>
      <c r="D1974" s="11"/>
      <c r="E1974" s="11"/>
      <c r="F1974" s="18"/>
      <c r="G1974" s="18"/>
      <c r="H1974" s="82">
        <v>0</v>
      </c>
      <c r="I1974" s="83">
        <f t="shared" si="127"/>
        <v>1186</v>
      </c>
      <c r="M1974" s="2">
        <v>500</v>
      </c>
    </row>
    <row r="1975" spans="8:13" ht="12.75">
      <c r="H1975" s="5">
        <f aca="true" t="shared" si="129" ref="H1975:H1980">H1974-B1975</f>
        <v>0</v>
      </c>
      <c r="I1975" s="22">
        <f t="shared" si="127"/>
        <v>0</v>
      </c>
      <c r="M1975" s="2">
        <v>500</v>
      </c>
    </row>
    <row r="1976" spans="8:13" ht="12.75">
      <c r="H1976" s="5">
        <f t="shared" si="129"/>
        <v>0</v>
      </c>
      <c r="I1976" s="22">
        <f t="shared" si="127"/>
        <v>0</v>
      </c>
      <c r="M1976" s="2">
        <v>500</v>
      </c>
    </row>
    <row r="1977" spans="2:13" ht="12.75">
      <c r="B1977" s="178">
        <v>1000</v>
      </c>
      <c r="C1977" s="1" t="s">
        <v>131</v>
      </c>
      <c r="D1977" s="12" t="s">
        <v>17</v>
      </c>
      <c r="E1977" s="1" t="s">
        <v>972</v>
      </c>
      <c r="F1977" s="27" t="s">
        <v>1013</v>
      </c>
      <c r="G1977" s="27" t="s">
        <v>310</v>
      </c>
      <c r="H1977" s="5">
        <f t="shared" si="129"/>
        <v>-1000</v>
      </c>
      <c r="I1977" s="22">
        <f t="shared" si="127"/>
        <v>2</v>
      </c>
      <c r="K1977" t="s">
        <v>617</v>
      </c>
      <c r="M1977" s="2">
        <v>500</v>
      </c>
    </row>
    <row r="1978" spans="2:13" ht="12.75">
      <c r="B1978" s="178">
        <v>1000</v>
      </c>
      <c r="C1978" s="1" t="s">
        <v>131</v>
      </c>
      <c r="D1978" s="12" t="s">
        <v>17</v>
      </c>
      <c r="E1978" s="1" t="s">
        <v>972</v>
      </c>
      <c r="F1978" s="27" t="s">
        <v>1014</v>
      </c>
      <c r="G1978" s="27" t="s">
        <v>310</v>
      </c>
      <c r="H1978" s="5">
        <f t="shared" si="129"/>
        <v>-2000</v>
      </c>
      <c r="I1978" s="22">
        <f t="shared" si="127"/>
        <v>2</v>
      </c>
      <c r="K1978" t="s">
        <v>617</v>
      </c>
      <c r="M1978" s="2">
        <v>500</v>
      </c>
    </row>
    <row r="1979" spans="2:13" ht="12.75">
      <c r="B1979" s="178">
        <v>1000</v>
      </c>
      <c r="C1979" s="1" t="s">
        <v>131</v>
      </c>
      <c r="D1979" s="12" t="s">
        <v>17</v>
      </c>
      <c r="E1979" s="32" t="s">
        <v>964</v>
      </c>
      <c r="F1979" s="27" t="s">
        <v>1015</v>
      </c>
      <c r="G1979" s="27" t="s">
        <v>452</v>
      </c>
      <c r="H1979" s="5">
        <f t="shared" si="129"/>
        <v>-3000</v>
      </c>
      <c r="I1979" s="22">
        <f t="shared" si="127"/>
        <v>2</v>
      </c>
      <c r="K1979" t="s">
        <v>617</v>
      </c>
      <c r="M1979" s="2">
        <v>500</v>
      </c>
    </row>
    <row r="1980" spans="2:13" ht="12.75">
      <c r="B1980" s="178">
        <v>1000</v>
      </c>
      <c r="C1980" s="1" t="s">
        <v>131</v>
      </c>
      <c r="D1980" s="12" t="s">
        <v>17</v>
      </c>
      <c r="E1980" s="32" t="s">
        <v>964</v>
      </c>
      <c r="F1980" s="27" t="s">
        <v>1016</v>
      </c>
      <c r="G1980" s="27" t="s">
        <v>1017</v>
      </c>
      <c r="H1980" s="5">
        <f t="shared" si="129"/>
        <v>-4000</v>
      </c>
      <c r="I1980" s="22">
        <f t="shared" si="127"/>
        <v>2</v>
      </c>
      <c r="K1980" t="s">
        <v>617</v>
      </c>
      <c r="M1980" s="2">
        <v>500</v>
      </c>
    </row>
    <row r="1981" spans="1:13" s="84" customFormat="1" ht="12.75">
      <c r="A1981" s="11"/>
      <c r="B1981" s="179">
        <f>SUM(B1977:B1980)</f>
        <v>4000</v>
      </c>
      <c r="C1981" s="11" t="s">
        <v>131</v>
      </c>
      <c r="D1981" s="11"/>
      <c r="E1981" s="11"/>
      <c r="F1981" s="18"/>
      <c r="G1981" s="18"/>
      <c r="H1981" s="82">
        <v>0</v>
      </c>
      <c r="I1981" s="83">
        <f t="shared" si="127"/>
        <v>8</v>
      </c>
      <c r="M1981" s="2">
        <v>500</v>
      </c>
    </row>
    <row r="1982" spans="2:13" ht="12.75">
      <c r="B1982" s="189"/>
      <c r="H1982" s="5">
        <f>H1981-B1982</f>
        <v>0</v>
      </c>
      <c r="I1982" s="22">
        <f t="shared" si="127"/>
        <v>0</v>
      </c>
      <c r="M1982" s="2">
        <v>500</v>
      </c>
    </row>
    <row r="1983" spans="2:13" ht="12.75">
      <c r="B1983" s="189"/>
      <c r="H1983" s="5">
        <f>H1982-B1983</f>
        <v>0</v>
      </c>
      <c r="I1983" s="22">
        <f t="shared" si="127"/>
        <v>0</v>
      </c>
      <c r="M1983" s="2">
        <v>500</v>
      </c>
    </row>
    <row r="1984" spans="2:13" ht="12.75">
      <c r="B1984" s="189"/>
      <c r="H1984" s="5">
        <f>H1983-B1984</f>
        <v>0</v>
      </c>
      <c r="I1984" s="22">
        <f t="shared" si="127"/>
        <v>0</v>
      </c>
      <c r="M1984" s="2">
        <v>500</v>
      </c>
    </row>
    <row r="1985" spans="2:13" ht="12.75">
      <c r="B1985" s="485">
        <v>382000</v>
      </c>
      <c r="C1985" s="75" t="s">
        <v>1018</v>
      </c>
      <c r="D1985" s="75" t="s">
        <v>17</v>
      </c>
      <c r="E1985" s="75" t="s">
        <v>1019</v>
      </c>
      <c r="F1985" s="98" t="s">
        <v>1020</v>
      </c>
      <c r="G1985" s="98" t="s">
        <v>375</v>
      </c>
      <c r="H1985" s="5">
        <f>H1043-B1985</f>
        <v>-447000</v>
      </c>
      <c r="I1985" s="22">
        <f t="shared" si="127"/>
        <v>764</v>
      </c>
      <c r="K1985" s="80" t="s">
        <v>293</v>
      </c>
      <c r="M1985" s="2">
        <v>500</v>
      </c>
    </row>
    <row r="1986" spans="1:13" s="84" customFormat="1" ht="12.75">
      <c r="A1986" s="11"/>
      <c r="B1986" s="190">
        <f>SUM(B1985)</f>
        <v>382000</v>
      </c>
      <c r="C1986" s="95"/>
      <c r="D1986" s="95"/>
      <c r="E1986" s="95" t="s">
        <v>162</v>
      </c>
      <c r="F1986" s="96"/>
      <c r="G1986" s="96"/>
      <c r="H1986" s="82"/>
      <c r="I1986" s="83">
        <f t="shared" si="127"/>
        <v>764</v>
      </c>
      <c r="K1986" s="115"/>
      <c r="M1986" s="2">
        <v>500</v>
      </c>
    </row>
    <row r="1987" spans="2:13" ht="12.75">
      <c r="B1987" s="122"/>
      <c r="C1987" s="75"/>
      <c r="D1987" s="75"/>
      <c r="E1987" s="75"/>
      <c r="F1987" s="98"/>
      <c r="G1987" s="98"/>
      <c r="I1987" s="22">
        <f t="shared" si="127"/>
        <v>0</v>
      </c>
      <c r="K1987" s="80"/>
      <c r="M1987" s="2">
        <v>500</v>
      </c>
    </row>
    <row r="1988" spans="2:13" ht="12.75">
      <c r="B1988" s="122"/>
      <c r="C1988" s="75"/>
      <c r="D1988" s="75"/>
      <c r="E1988" s="75"/>
      <c r="F1988" s="98"/>
      <c r="G1988" s="98"/>
      <c r="I1988" s="22">
        <f t="shared" si="127"/>
        <v>0</v>
      </c>
      <c r="K1988" s="80"/>
      <c r="M1988" s="2">
        <v>500</v>
      </c>
    </row>
    <row r="1989" spans="2:13" ht="12.75">
      <c r="B1989" s="122"/>
      <c r="C1989" s="75"/>
      <c r="D1989" s="75"/>
      <c r="E1989" s="75"/>
      <c r="F1989" s="98"/>
      <c r="G1989" s="98"/>
      <c r="I1989" s="22">
        <f t="shared" si="127"/>
        <v>0</v>
      </c>
      <c r="K1989" s="80"/>
      <c r="M1989" s="2">
        <v>500</v>
      </c>
    </row>
    <row r="1990" spans="4:13" ht="12.75">
      <c r="D1990" s="12"/>
      <c r="H1990" s="5">
        <f>H1984-B1990</f>
        <v>0</v>
      </c>
      <c r="I1990" s="22">
        <f t="shared" si="127"/>
        <v>0</v>
      </c>
      <c r="M1990" s="2">
        <v>500</v>
      </c>
    </row>
    <row r="1991" spans="1:13" s="80" customFormat="1" ht="13.5" thickBot="1">
      <c r="A1991" s="71"/>
      <c r="B1991" s="191">
        <f>+B2024+B2037+B2041</f>
        <v>969200</v>
      </c>
      <c r="C1991" s="71"/>
      <c r="D1991" s="70" t="s">
        <v>18</v>
      </c>
      <c r="E1991" s="138"/>
      <c r="F1991" s="138"/>
      <c r="G1991" s="72"/>
      <c r="H1991" s="139"/>
      <c r="I1991" s="140">
        <f t="shared" si="127"/>
        <v>1938.4</v>
      </c>
      <c r="J1991" s="131"/>
      <c r="K1991" s="131"/>
      <c r="L1991" s="131"/>
      <c r="M1991" s="2">
        <v>500</v>
      </c>
    </row>
    <row r="1992" spans="2:13" ht="12.75">
      <c r="B1992" s="167"/>
      <c r="C1992" s="32"/>
      <c r="D1992" s="12"/>
      <c r="E1992" s="32"/>
      <c r="G1992" s="99"/>
      <c r="H1992" s="5">
        <f aca="true" t="shared" si="130" ref="H1992:H2023">H1991-B1992</f>
        <v>0</v>
      </c>
      <c r="I1992" s="22">
        <f t="shared" si="127"/>
        <v>0</v>
      </c>
      <c r="M1992" s="2">
        <v>500</v>
      </c>
    </row>
    <row r="1993" spans="2:13" ht="12.75">
      <c r="B1993" s="167"/>
      <c r="C1993" s="32"/>
      <c r="D1993" s="12"/>
      <c r="E1993" s="33"/>
      <c r="G1993" s="34"/>
      <c r="H1993" s="5">
        <f t="shared" si="130"/>
        <v>0</v>
      </c>
      <c r="I1993" s="22">
        <f t="shared" si="127"/>
        <v>0</v>
      </c>
      <c r="M1993" s="2">
        <v>500</v>
      </c>
    </row>
    <row r="1994" spans="2:13" ht="12.75">
      <c r="B1994" s="168">
        <v>5000</v>
      </c>
      <c r="C1994" s="1" t="s">
        <v>29</v>
      </c>
      <c r="D1994" s="12" t="s">
        <v>18</v>
      </c>
      <c r="E1994" s="1" t="s">
        <v>1021</v>
      </c>
      <c r="F1994" s="27" t="s">
        <v>1022</v>
      </c>
      <c r="G1994" s="27" t="s">
        <v>238</v>
      </c>
      <c r="H1994" s="5">
        <f t="shared" si="130"/>
        <v>-5000</v>
      </c>
      <c r="I1994" s="22">
        <f t="shared" si="127"/>
        <v>10</v>
      </c>
      <c r="K1994" t="s">
        <v>29</v>
      </c>
      <c r="M1994" s="2">
        <v>500</v>
      </c>
    </row>
    <row r="1995" spans="1:13" s="15" customFormat="1" ht="12.75">
      <c r="A1995" s="1"/>
      <c r="B1995" s="168">
        <v>5000</v>
      </c>
      <c r="C1995" s="1" t="s">
        <v>29</v>
      </c>
      <c r="D1995" s="12" t="s">
        <v>18</v>
      </c>
      <c r="E1995" s="1" t="s">
        <v>1021</v>
      </c>
      <c r="F1995" s="27" t="s">
        <v>1023</v>
      </c>
      <c r="G1995" s="27" t="s">
        <v>238</v>
      </c>
      <c r="H1995" s="5">
        <f t="shared" si="130"/>
        <v>-10000</v>
      </c>
      <c r="I1995" s="22">
        <f t="shared" si="127"/>
        <v>10</v>
      </c>
      <c r="J1995"/>
      <c r="K1995" t="s">
        <v>29</v>
      </c>
      <c r="L1995"/>
      <c r="M1995" s="2">
        <v>500</v>
      </c>
    </row>
    <row r="1996" spans="2:13" ht="12.75">
      <c r="B1996" s="168">
        <v>5000</v>
      </c>
      <c r="C1996" s="1" t="s">
        <v>29</v>
      </c>
      <c r="D1996" s="12" t="s">
        <v>18</v>
      </c>
      <c r="E1996" s="1" t="s">
        <v>1021</v>
      </c>
      <c r="F1996" s="27" t="s">
        <v>1024</v>
      </c>
      <c r="G1996" s="27" t="s">
        <v>240</v>
      </c>
      <c r="H1996" s="5">
        <f t="shared" si="130"/>
        <v>-15000</v>
      </c>
      <c r="I1996" s="22">
        <f t="shared" si="127"/>
        <v>10</v>
      </c>
      <c r="K1996" t="s">
        <v>29</v>
      </c>
      <c r="M1996" s="2">
        <v>500</v>
      </c>
    </row>
    <row r="1997" spans="2:13" ht="12.75">
      <c r="B1997" s="168">
        <v>5000</v>
      </c>
      <c r="C1997" s="1" t="s">
        <v>29</v>
      </c>
      <c r="D1997" s="1" t="s">
        <v>18</v>
      </c>
      <c r="E1997" s="1" t="s">
        <v>1021</v>
      </c>
      <c r="F1997" s="27" t="s">
        <v>1025</v>
      </c>
      <c r="G1997" s="27" t="s">
        <v>228</v>
      </c>
      <c r="H1997" s="5">
        <f t="shared" si="130"/>
        <v>-20000</v>
      </c>
      <c r="I1997" s="22">
        <f t="shared" si="127"/>
        <v>10</v>
      </c>
      <c r="K1997" t="s">
        <v>29</v>
      </c>
      <c r="M1997" s="2">
        <v>500</v>
      </c>
    </row>
    <row r="1998" spans="2:13" ht="12.75">
      <c r="B1998" s="168">
        <v>5000</v>
      </c>
      <c r="C1998" s="1" t="s">
        <v>29</v>
      </c>
      <c r="D1998" s="1" t="s">
        <v>18</v>
      </c>
      <c r="E1998" s="1" t="s">
        <v>1021</v>
      </c>
      <c r="F1998" s="27" t="s">
        <v>1026</v>
      </c>
      <c r="G1998" s="27" t="s">
        <v>250</v>
      </c>
      <c r="H1998" s="5">
        <f t="shared" si="130"/>
        <v>-25000</v>
      </c>
      <c r="I1998" s="22">
        <f t="shared" si="127"/>
        <v>10</v>
      </c>
      <c r="K1998" t="s">
        <v>29</v>
      </c>
      <c r="M1998" s="2">
        <v>500</v>
      </c>
    </row>
    <row r="1999" spans="2:14" ht="12.75">
      <c r="B1999" s="168">
        <v>5000</v>
      </c>
      <c r="C1999" s="1" t="s">
        <v>29</v>
      </c>
      <c r="D1999" s="1" t="s">
        <v>18</v>
      </c>
      <c r="E1999" s="1" t="s">
        <v>1021</v>
      </c>
      <c r="F1999" s="27" t="s">
        <v>1027</v>
      </c>
      <c r="G1999" s="27" t="s">
        <v>281</v>
      </c>
      <c r="H1999" s="5">
        <f t="shared" si="130"/>
        <v>-30000</v>
      </c>
      <c r="I1999" s="22">
        <f t="shared" si="127"/>
        <v>10</v>
      </c>
      <c r="K1999" t="s">
        <v>29</v>
      </c>
      <c r="M1999" s="2">
        <v>500</v>
      </c>
      <c r="N1999" s="419"/>
    </row>
    <row r="2000" spans="2:13" ht="12.75">
      <c r="B2000" s="168">
        <v>5000</v>
      </c>
      <c r="C2000" s="1" t="s">
        <v>29</v>
      </c>
      <c r="D2000" s="1" t="s">
        <v>18</v>
      </c>
      <c r="E2000" s="1" t="s">
        <v>1021</v>
      </c>
      <c r="F2000" s="27" t="s">
        <v>1028</v>
      </c>
      <c r="G2000" s="27" t="s">
        <v>297</v>
      </c>
      <c r="H2000" s="5">
        <f t="shared" si="130"/>
        <v>-35000</v>
      </c>
      <c r="I2000" s="22">
        <f t="shared" si="127"/>
        <v>10</v>
      </c>
      <c r="K2000" t="s">
        <v>29</v>
      </c>
      <c r="M2000" s="2">
        <v>500</v>
      </c>
    </row>
    <row r="2001" spans="2:13" ht="12.75">
      <c r="B2001" s="168">
        <v>5000</v>
      </c>
      <c r="C2001" s="1" t="s">
        <v>29</v>
      </c>
      <c r="D2001" s="1" t="s">
        <v>18</v>
      </c>
      <c r="E2001" s="1" t="s">
        <v>1021</v>
      </c>
      <c r="F2001" s="27" t="s">
        <v>1029</v>
      </c>
      <c r="G2001" s="27" t="s">
        <v>308</v>
      </c>
      <c r="H2001" s="5">
        <f t="shared" si="130"/>
        <v>-40000</v>
      </c>
      <c r="I2001" s="22">
        <f t="shared" si="127"/>
        <v>10</v>
      </c>
      <c r="K2001" t="s">
        <v>29</v>
      </c>
      <c r="M2001" s="2">
        <v>500</v>
      </c>
    </row>
    <row r="2002" spans="2:13" ht="12.75">
      <c r="B2002" s="168">
        <v>5000</v>
      </c>
      <c r="C2002" s="1" t="s">
        <v>29</v>
      </c>
      <c r="D2002" s="1" t="s">
        <v>18</v>
      </c>
      <c r="E2002" s="1" t="s">
        <v>1021</v>
      </c>
      <c r="F2002" s="27" t="s">
        <v>1030</v>
      </c>
      <c r="G2002" s="27" t="s">
        <v>310</v>
      </c>
      <c r="H2002" s="5">
        <f t="shared" si="130"/>
        <v>-45000</v>
      </c>
      <c r="I2002" s="22">
        <f t="shared" si="127"/>
        <v>10</v>
      </c>
      <c r="K2002" t="s">
        <v>29</v>
      </c>
      <c r="M2002" s="2">
        <v>500</v>
      </c>
    </row>
    <row r="2003" spans="2:13" ht="12.75">
      <c r="B2003" s="168">
        <v>5000</v>
      </c>
      <c r="C2003" s="1" t="s">
        <v>29</v>
      </c>
      <c r="D2003" s="1" t="s">
        <v>18</v>
      </c>
      <c r="E2003" s="1" t="s">
        <v>1021</v>
      </c>
      <c r="F2003" s="27" t="s">
        <v>1031</v>
      </c>
      <c r="G2003" s="27" t="s">
        <v>318</v>
      </c>
      <c r="H2003" s="5">
        <f t="shared" si="130"/>
        <v>-50000</v>
      </c>
      <c r="I2003" s="22">
        <f t="shared" si="127"/>
        <v>10</v>
      </c>
      <c r="K2003" t="s">
        <v>29</v>
      </c>
      <c r="M2003" s="2">
        <v>500</v>
      </c>
    </row>
    <row r="2004" spans="2:13" ht="12.75">
      <c r="B2004" s="168">
        <v>5000</v>
      </c>
      <c r="C2004" s="1" t="s">
        <v>29</v>
      </c>
      <c r="D2004" s="1" t="s">
        <v>18</v>
      </c>
      <c r="E2004" s="1" t="s">
        <v>1021</v>
      </c>
      <c r="F2004" s="27" t="s">
        <v>1032</v>
      </c>
      <c r="G2004" s="27" t="s">
        <v>61</v>
      </c>
      <c r="H2004" s="5">
        <f t="shared" si="130"/>
        <v>-55000</v>
      </c>
      <c r="I2004" s="22">
        <f aca="true" t="shared" si="131" ref="I2004:I2067">+B2004/M2004</f>
        <v>10</v>
      </c>
      <c r="K2004" t="s">
        <v>29</v>
      </c>
      <c r="M2004" s="2">
        <v>500</v>
      </c>
    </row>
    <row r="2005" spans="2:13" ht="12.75">
      <c r="B2005" s="168">
        <v>5000</v>
      </c>
      <c r="C2005" s="1" t="s">
        <v>29</v>
      </c>
      <c r="D2005" s="1" t="s">
        <v>18</v>
      </c>
      <c r="E2005" s="1" t="s">
        <v>1021</v>
      </c>
      <c r="F2005" s="27" t="s">
        <v>970</v>
      </c>
      <c r="G2005" s="27" t="s">
        <v>375</v>
      </c>
      <c r="H2005" s="5">
        <f t="shared" si="130"/>
        <v>-60000</v>
      </c>
      <c r="I2005" s="22">
        <f t="shared" si="131"/>
        <v>10</v>
      </c>
      <c r="K2005" t="s">
        <v>29</v>
      </c>
      <c r="M2005" s="2">
        <v>500</v>
      </c>
    </row>
    <row r="2006" spans="2:13" ht="12.75">
      <c r="B2006" s="168">
        <v>5000</v>
      </c>
      <c r="C2006" s="1" t="s">
        <v>29</v>
      </c>
      <c r="D2006" s="1" t="s">
        <v>18</v>
      </c>
      <c r="E2006" s="1" t="s">
        <v>1021</v>
      </c>
      <c r="F2006" s="27" t="s">
        <v>1033</v>
      </c>
      <c r="G2006" s="27" t="s">
        <v>386</v>
      </c>
      <c r="H2006" s="5">
        <f t="shared" si="130"/>
        <v>-65000</v>
      </c>
      <c r="I2006" s="22">
        <f t="shared" si="131"/>
        <v>10</v>
      </c>
      <c r="K2006" t="s">
        <v>29</v>
      </c>
      <c r="M2006" s="2">
        <v>500</v>
      </c>
    </row>
    <row r="2007" spans="2:13" ht="12.75">
      <c r="B2007" s="168">
        <v>5000</v>
      </c>
      <c r="C2007" s="1" t="s">
        <v>29</v>
      </c>
      <c r="D2007" s="1" t="s">
        <v>18</v>
      </c>
      <c r="E2007" s="1" t="s">
        <v>1021</v>
      </c>
      <c r="F2007" s="27" t="s">
        <v>1034</v>
      </c>
      <c r="G2007" s="27" t="s">
        <v>388</v>
      </c>
      <c r="H2007" s="5">
        <f t="shared" si="130"/>
        <v>-70000</v>
      </c>
      <c r="I2007" s="22">
        <f t="shared" si="131"/>
        <v>10</v>
      </c>
      <c r="K2007" t="s">
        <v>29</v>
      </c>
      <c r="M2007" s="2">
        <v>500</v>
      </c>
    </row>
    <row r="2008" spans="2:13" ht="12.75">
      <c r="B2008" s="461">
        <v>5000</v>
      </c>
      <c r="C2008" s="1" t="s">
        <v>29</v>
      </c>
      <c r="D2008" s="1" t="s">
        <v>18</v>
      </c>
      <c r="E2008" s="1" t="s">
        <v>1021</v>
      </c>
      <c r="F2008" s="27" t="s">
        <v>1035</v>
      </c>
      <c r="G2008" s="27" t="s">
        <v>400</v>
      </c>
      <c r="H2008" s="5">
        <f t="shared" si="130"/>
        <v>-75000</v>
      </c>
      <c r="I2008" s="22">
        <f t="shared" si="131"/>
        <v>10</v>
      </c>
      <c r="K2008" t="s">
        <v>29</v>
      </c>
      <c r="M2008" s="2">
        <v>500</v>
      </c>
    </row>
    <row r="2009" spans="2:13" ht="12.75">
      <c r="B2009" s="168">
        <v>5000</v>
      </c>
      <c r="C2009" s="1" t="s">
        <v>29</v>
      </c>
      <c r="D2009" s="1" t="s">
        <v>18</v>
      </c>
      <c r="E2009" s="1" t="s">
        <v>1021</v>
      </c>
      <c r="F2009" s="27" t="s">
        <v>1036</v>
      </c>
      <c r="G2009" s="27" t="s">
        <v>412</v>
      </c>
      <c r="H2009" s="5">
        <f t="shared" si="130"/>
        <v>-80000</v>
      </c>
      <c r="I2009" s="22">
        <f t="shared" si="131"/>
        <v>10</v>
      </c>
      <c r="K2009" t="s">
        <v>29</v>
      </c>
      <c r="M2009" s="2">
        <v>500</v>
      </c>
    </row>
    <row r="2010" spans="2:13" ht="12.75">
      <c r="B2010" s="168">
        <v>5000</v>
      </c>
      <c r="C2010" s="1" t="s">
        <v>29</v>
      </c>
      <c r="D2010" s="1" t="s">
        <v>18</v>
      </c>
      <c r="E2010" s="1" t="s">
        <v>1021</v>
      </c>
      <c r="F2010" s="27" t="s">
        <v>1037</v>
      </c>
      <c r="G2010" s="27" t="s">
        <v>414</v>
      </c>
      <c r="H2010" s="5">
        <f t="shared" si="130"/>
        <v>-85000</v>
      </c>
      <c r="I2010" s="22">
        <f t="shared" si="131"/>
        <v>10</v>
      </c>
      <c r="K2010" t="s">
        <v>29</v>
      </c>
      <c r="M2010" s="2">
        <v>500</v>
      </c>
    </row>
    <row r="2011" spans="2:13" ht="12.75">
      <c r="B2011" s="168">
        <v>5000</v>
      </c>
      <c r="C2011" s="1" t="s">
        <v>29</v>
      </c>
      <c r="D2011" s="1" t="s">
        <v>18</v>
      </c>
      <c r="E2011" s="1" t="s">
        <v>1021</v>
      </c>
      <c r="F2011" s="27" t="s">
        <v>1038</v>
      </c>
      <c r="G2011" s="27" t="s">
        <v>416</v>
      </c>
      <c r="H2011" s="5">
        <f t="shared" si="130"/>
        <v>-90000</v>
      </c>
      <c r="I2011" s="22">
        <f t="shared" si="131"/>
        <v>10</v>
      </c>
      <c r="K2011" t="s">
        <v>29</v>
      </c>
      <c r="M2011" s="2">
        <v>500</v>
      </c>
    </row>
    <row r="2012" spans="2:13" ht="12.75">
      <c r="B2012" s="168">
        <v>5000</v>
      </c>
      <c r="C2012" s="1" t="s">
        <v>29</v>
      </c>
      <c r="D2012" s="1" t="s">
        <v>18</v>
      </c>
      <c r="E2012" s="1" t="s">
        <v>1021</v>
      </c>
      <c r="F2012" s="27" t="s">
        <v>1039</v>
      </c>
      <c r="G2012" s="27" t="s">
        <v>445</v>
      </c>
      <c r="H2012" s="5">
        <f t="shared" si="130"/>
        <v>-95000</v>
      </c>
      <c r="I2012" s="22">
        <f t="shared" si="131"/>
        <v>10</v>
      </c>
      <c r="K2012" t="s">
        <v>29</v>
      </c>
      <c r="M2012" s="2">
        <v>500</v>
      </c>
    </row>
    <row r="2013" spans="2:13" ht="12.75">
      <c r="B2013" s="168">
        <v>5000</v>
      </c>
      <c r="C2013" s="1" t="s">
        <v>29</v>
      </c>
      <c r="D2013" s="1" t="s">
        <v>18</v>
      </c>
      <c r="E2013" s="1" t="s">
        <v>1021</v>
      </c>
      <c r="F2013" s="27" t="s">
        <v>1040</v>
      </c>
      <c r="G2013" s="27" t="s">
        <v>448</v>
      </c>
      <c r="H2013" s="5">
        <f t="shared" si="130"/>
        <v>-100000</v>
      </c>
      <c r="I2013" s="22">
        <f t="shared" si="131"/>
        <v>10</v>
      </c>
      <c r="K2013" t="s">
        <v>29</v>
      </c>
      <c r="M2013" s="2">
        <v>500</v>
      </c>
    </row>
    <row r="2014" spans="2:13" ht="12.75">
      <c r="B2014" s="168">
        <v>5000</v>
      </c>
      <c r="C2014" s="1" t="s">
        <v>29</v>
      </c>
      <c r="D2014" s="1" t="s">
        <v>18</v>
      </c>
      <c r="E2014" s="1" t="s">
        <v>1021</v>
      </c>
      <c r="F2014" s="27" t="s">
        <v>1041</v>
      </c>
      <c r="G2014" s="27" t="s">
        <v>462</v>
      </c>
      <c r="H2014" s="5">
        <f t="shared" si="130"/>
        <v>-105000</v>
      </c>
      <c r="I2014" s="22">
        <f t="shared" si="131"/>
        <v>10</v>
      </c>
      <c r="K2014" t="s">
        <v>29</v>
      </c>
      <c r="M2014" s="2">
        <v>500</v>
      </c>
    </row>
    <row r="2015" spans="2:13" ht="12.75">
      <c r="B2015" s="168">
        <v>5000</v>
      </c>
      <c r="C2015" s="1" t="s">
        <v>29</v>
      </c>
      <c r="D2015" s="1" t="s">
        <v>18</v>
      </c>
      <c r="E2015" s="1" t="s">
        <v>1021</v>
      </c>
      <c r="F2015" s="27" t="s">
        <v>1041</v>
      </c>
      <c r="G2015" s="27" t="s">
        <v>463</v>
      </c>
      <c r="H2015" s="5">
        <f t="shared" si="130"/>
        <v>-110000</v>
      </c>
      <c r="I2015" s="22">
        <f t="shared" si="131"/>
        <v>10</v>
      </c>
      <c r="K2015" t="s">
        <v>29</v>
      </c>
      <c r="M2015" s="2">
        <v>500</v>
      </c>
    </row>
    <row r="2016" spans="2:13" ht="12.75">
      <c r="B2016" s="168">
        <v>5000</v>
      </c>
      <c r="C2016" s="1" t="s">
        <v>29</v>
      </c>
      <c r="D2016" s="1" t="s">
        <v>18</v>
      </c>
      <c r="E2016" s="1" t="s">
        <v>1021</v>
      </c>
      <c r="F2016" s="27" t="s">
        <v>667</v>
      </c>
      <c r="G2016" s="27" t="s">
        <v>450</v>
      </c>
      <c r="H2016" s="5">
        <f t="shared" si="130"/>
        <v>-115000</v>
      </c>
      <c r="I2016" s="22">
        <f t="shared" si="131"/>
        <v>10</v>
      </c>
      <c r="K2016" t="s">
        <v>29</v>
      </c>
      <c r="M2016" s="2">
        <v>500</v>
      </c>
    </row>
    <row r="2017" spans="2:13" ht="12.75">
      <c r="B2017" s="168">
        <v>10000</v>
      </c>
      <c r="C2017" s="1" t="s">
        <v>29</v>
      </c>
      <c r="D2017" s="1" t="s">
        <v>18</v>
      </c>
      <c r="E2017" s="1" t="s">
        <v>1021</v>
      </c>
      <c r="F2017" s="27" t="s">
        <v>1042</v>
      </c>
      <c r="G2017" s="27" t="s">
        <v>452</v>
      </c>
      <c r="H2017" s="5">
        <f t="shared" si="130"/>
        <v>-125000</v>
      </c>
      <c r="I2017" s="22">
        <f t="shared" si="131"/>
        <v>20</v>
      </c>
      <c r="K2017" t="s">
        <v>29</v>
      </c>
      <c r="M2017" s="2">
        <v>500</v>
      </c>
    </row>
    <row r="2018" spans="2:13" ht="12.75">
      <c r="B2018" s="168">
        <v>5000</v>
      </c>
      <c r="C2018" s="1" t="s">
        <v>29</v>
      </c>
      <c r="D2018" s="1" t="s">
        <v>18</v>
      </c>
      <c r="E2018" s="1" t="s">
        <v>1021</v>
      </c>
      <c r="F2018" s="27" t="s">
        <v>1043</v>
      </c>
      <c r="G2018" s="27" t="s">
        <v>452</v>
      </c>
      <c r="H2018" s="5">
        <f t="shared" si="130"/>
        <v>-130000</v>
      </c>
      <c r="I2018" s="22">
        <f t="shared" si="131"/>
        <v>10</v>
      </c>
      <c r="K2018" t="s">
        <v>29</v>
      </c>
      <c r="M2018" s="2">
        <v>500</v>
      </c>
    </row>
    <row r="2019" spans="2:13" ht="12.75">
      <c r="B2019" s="168">
        <v>5000</v>
      </c>
      <c r="C2019" s="1" t="s">
        <v>29</v>
      </c>
      <c r="D2019" s="1" t="s">
        <v>18</v>
      </c>
      <c r="E2019" s="1" t="s">
        <v>1021</v>
      </c>
      <c r="F2019" s="27" t="s">
        <v>1044</v>
      </c>
      <c r="G2019" s="27" t="s">
        <v>454</v>
      </c>
      <c r="H2019" s="5">
        <f t="shared" si="130"/>
        <v>-135000</v>
      </c>
      <c r="I2019" s="22">
        <f t="shared" si="131"/>
        <v>10</v>
      </c>
      <c r="K2019" t="s">
        <v>29</v>
      </c>
      <c r="M2019" s="2">
        <v>500</v>
      </c>
    </row>
    <row r="2020" spans="2:13" ht="12.75">
      <c r="B2020" s="168">
        <v>5000</v>
      </c>
      <c r="C2020" s="1" t="s">
        <v>29</v>
      </c>
      <c r="D2020" s="1" t="s">
        <v>18</v>
      </c>
      <c r="E2020" s="1" t="s">
        <v>1021</v>
      </c>
      <c r="F2020" s="27" t="s">
        <v>1045</v>
      </c>
      <c r="G2020" s="27" t="s">
        <v>456</v>
      </c>
      <c r="H2020" s="5">
        <f t="shared" si="130"/>
        <v>-140000</v>
      </c>
      <c r="I2020" s="22">
        <f t="shared" si="131"/>
        <v>10</v>
      </c>
      <c r="K2020" t="s">
        <v>29</v>
      </c>
      <c r="M2020" s="2">
        <v>500</v>
      </c>
    </row>
    <row r="2021" spans="2:13" ht="12.75">
      <c r="B2021" s="168">
        <v>5000</v>
      </c>
      <c r="C2021" s="1" t="s">
        <v>29</v>
      </c>
      <c r="D2021" s="1" t="s">
        <v>18</v>
      </c>
      <c r="E2021" s="1" t="s">
        <v>1021</v>
      </c>
      <c r="F2021" s="27" t="s">
        <v>1046</v>
      </c>
      <c r="G2021" s="27" t="s">
        <v>481</v>
      </c>
      <c r="H2021" s="5">
        <f t="shared" si="130"/>
        <v>-145000</v>
      </c>
      <c r="I2021" s="22">
        <f t="shared" si="131"/>
        <v>10</v>
      </c>
      <c r="K2021" t="s">
        <v>29</v>
      </c>
      <c r="M2021" s="2">
        <v>500</v>
      </c>
    </row>
    <row r="2022" spans="2:13" ht="12.75">
      <c r="B2022" s="168">
        <v>5000</v>
      </c>
      <c r="C2022" s="1" t="s">
        <v>29</v>
      </c>
      <c r="D2022" s="1" t="s">
        <v>18</v>
      </c>
      <c r="E2022" s="1" t="s">
        <v>1021</v>
      </c>
      <c r="F2022" s="27" t="s">
        <v>1047</v>
      </c>
      <c r="G2022" s="27" t="s">
        <v>531</v>
      </c>
      <c r="H2022" s="5">
        <f t="shared" si="130"/>
        <v>-150000</v>
      </c>
      <c r="I2022" s="22">
        <f t="shared" si="131"/>
        <v>10</v>
      </c>
      <c r="K2022" t="s">
        <v>29</v>
      </c>
      <c r="M2022" s="2">
        <v>500</v>
      </c>
    </row>
    <row r="2023" spans="2:13" ht="12.75">
      <c r="B2023" s="168">
        <v>5000</v>
      </c>
      <c r="C2023" s="1" t="s">
        <v>29</v>
      </c>
      <c r="D2023" s="1" t="s">
        <v>18</v>
      </c>
      <c r="E2023" s="1" t="s">
        <v>1021</v>
      </c>
      <c r="F2023" s="27" t="s">
        <v>1048</v>
      </c>
      <c r="G2023" s="27" t="s">
        <v>550</v>
      </c>
      <c r="H2023" s="5">
        <f t="shared" si="130"/>
        <v>-155000</v>
      </c>
      <c r="I2023" s="22">
        <f t="shared" si="131"/>
        <v>10</v>
      </c>
      <c r="K2023" t="s">
        <v>29</v>
      </c>
      <c r="M2023" s="2">
        <v>500</v>
      </c>
    </row>
    <row r="2024" spans="1:13" s="84" customFormat="1" ht="12.75">
      <c r="A2024" s="11"/>
      <c r="B2024" s="192">
        <f>SUM(B1994:B2023)</f>
        <v>155000</v>
      </c>
      <c r="C2024" s="11" t="s">
        <v>29</v>
      </c>
      <c r="D2024" s="11"/>
      <c r="E2024" s="11"/>
      <c r="F2024" s="18"/>
      <c r="G2024" s="18"/>
      <c r="H2024" s="82">
        <v>0</v>
      </c>
      <c r="I2024" s="83">
        <f t="shared" si="131"/>
        <v>310</v>
      </c>
      <c r="M2024" s="85">
        <v>500</v>
      </c>
    </row>
    <row r="2025" spans="2:13" ht="12.75">
      <c r="B2025" s="168"/>
      <c r="D2025" s="12"/>
      <c r="H2025" s="5">
        <f aca="true" t="shared" si="132" ref="H2025:H2036">H2024-B2025</f>
        <v>0</v>
      </c>
      <c r="I2025" s="22">
        <f t="shared" si="131"/>
        <v>0</v>
      </c>
      <c r="M2025" s="2">
        <v>500</v>
      </c>
    </row>
    <row r="2026" spans="2:13" ht="12.75">
      <c r="B2026" s="168"/>
      <c r="D2026" s="12"/>
      <c r="H2026" s="5">
        <f t="shared" si="132"/>
        <v>0</v>
      </c>
      <c r="I2026" s="22">
        <f t="shared" si="131"/>
        <v>0</v>
      </c>
      <c r="M2026" s="2">
        <v>500</v>
      </c>
    </row>
    <row r="2027" spans="2:13" ht="12.75">
      <c r="B2027" s="167">
        <v>1200</v>
      </c>
      <c r="C2027" s="1" t="s">
        <v>229</v>
      </c>
      <c r="D2027" s="12" t="s">
        <v>1049</v>
      </c>
      <c r="E2027" s="1" t="s">
        <v>49</v>
      </c>
      <c r="F2027" s="27" t="s">
        <v>1050</v>
      </c>
      <c r="G2027" s="99" t="s">
        <v>240</v>
      </c>
      <c r="H2027" s="5">
        <f t="shared" si="132"/>
        <v>-1200</v>
      </c>
      <c r="I2027" s="22">
        <f t="shared" si="131"/>
        <v>2.4</v>
      </c>
      <c r="K2027" t="s">
        <v>1021</v>
      </c>
      <c r="M2027" s="2">
        <v>500</v>
      </c>
    </row>
    <row r="2028" spans="2:13" ht="12.75">
      <c r="B2028" s="167">
        <v>1600</v>
      </c>
      <c r="C2028" s="1" t="s">
        <v>229</v>
      </c>
      <c r="D2028" s="12" t="s">
        <v>1049</v>
      </c>
      <c r="E2028" s="1" t="s">
        <v>49</v>
      </c>
      <c r="F2028" s="27" t="s">
        <v>1050</v>
      </c>
      <c r="G2028" s="99" t="s">
        <v>228</v>
      </c>
      <c r="H2028" s="5">
        <f t="shared" si="132"/>
        <v>-2800</v>
      </c>
      <c r="I2028" s="22">
        <f t="shared" si="131"/>
        <v>3.2</v>
      </c>
      <c r="K2028" t="s">
        <v>1021</v>
      </c>
      <c r="M2028" s="2">
        <v>500</v>
      </c>
    </row>
    <row r="2029" spans="2:13" ht="12.75">
      <c r="B2029" s="167">
        <v>1800</v>
      </c>
      <c r="C2029" s="1" t="s">
        <v>229</v>
      </c>
      <c r="D2029" s="12" t="s">
        <v>1049</v>
      </c>
      <c r="E2029" s="1" t="s">
        <v>49</v>
      </c>
      <c r="F2029" s="27" t="s">
        <v>1050</v>
      </c>
      <c r="G2029" s="34" t="s">
        <v>250</v>
      </c>
      <c r="H2029" s="5">
        <f t="shared" si="132"/>
        <v>-4600</v>
      </c>
      <c r="I2029" s="22">
        <f t="shared" si="131"/>
        <v>3.6</v>
      </c>
      <c r="K2029" t="s">
        <v>1021</v>
      </c>
      <c r="M2029" s="2">
        <v>500</v>
      </c>
    </row>
    <row r="2030" spans="2:13" ht="12.75">
      <c r="B2030" s="167">
        <v>1500</v>
      </c>
      <c r="C2030" s="1" t="s">
        <v>229</v>
      </c>
      <c r="D2030" s="12" t="s">
        <v>1049</v>
      </c>
      <c r="E2030" s="1" t="s">
        <v>49</v>
      </c>
      <c r="F2030" s="27" t="s">
        <v>1050</v>
      </c>
      <c r="G2030" s="30" t="s">
        <v>308</v>
      </c>
      <c r="H2030" s="5">
        <f t="shared" si="132"/>
        <v>-6100</v>
      </c>
      <c r="I2030" s="22">
        <f t="shared" si="131"/>
        <v>3</v>
      </c>
      <c r="K2030" t="s">
        <v>1021</v>
      </c>
      <c r="M2030" s="2">
        <v>500</v>
      </c>
    </row>
    <row r="2031" spans="1:13" s="15" customFormat="1" ht="12.75">
      <c r="A2031" s="12"/>
      <c r="B2031" s="167">
        <v>1000</v>
      </c>
      <c r="C2031" s="1" t="s">
        <v>229</v>
      </c>
      <c r="D2031" s="12" t="s">
        <v>1049</v>
      </c>
      <c r="E2031" s="1" t="s">
        <v>49</v>
      </c>
      <c r="F2031" s="27" t="s">
        <v>1050</v>
      </c>
      <c r="G2031" s="30" t="s">
        <v>310</v>
      </c>
      <c r="H2031" s="5">
        <f t="shared" si="132"/>
        <v>-7100</v>
      </c>
      <c r="I2031" s="22">
        <f t="shared" si="131"/>
        <v>2</v>
      </c>
      <c r="K2031" t="s">
        <v>1021</v>
      </c>
      <c r="M2031" s="2">
        <v>500</v>
      </c>
    </row>
    <row r="2032" spans="2:13" ht="12.75">
      <c r="B2032" s="167">
        <v>1200</v>
      </c>
      <c r="C2032" s="1" t="s">
        <v>229</v>
      </c>
      <c r="D2032" s="12" t="s">
        <v>1049</v>
      </c>
      <c r="E2032" s="1" t="s">
        <v>49</v>
      </c>
      <c r="F2032" s="27" t="s">
        <v>1050</v>
      </c>
      <c r="G2032" s="27" t="s">
        <v>318</v>
      </c>
      <c r="H2032" s="5">
        <f t="shared" si="132"/>
        <v>-8300</v>
      </c>
      <c r="I2032" s="22">
        <f t="shared" si="131"/>
        <v>2.4</v>
      </c>
      <c r="K2032" t="s">
        <v>1021</v>
      </c>
      <c r="M2032" s="2">
        <v>500</v>
      </c>
    </row>
    <row r="2033" spans="2:13" ht="12.75">
      <c r="B2033" s="167">
        <v>1600</v>
      </c>
      <c r="C2033" s="1" t="s">
        <v>229</v>
      </c>
      <c r="D2033" s="12" t="s">
        <v>1049</v>
      </c>
      <c r="E2033" s="1" t="s">
        <v>49</v>
      </c>
      <c r="F2033" s="27" t="s">
        <v>1050</v>
      </c>
      <c r="G2033" s="27" t="s">
        <v>61</v>
      </c>
      <c r="H2033" s="5">
        <f t="shared" si="132"/>
        <v>-9900</v>
      </c>
      <c r="I2033" s="22">
        <f t="shared" si="131"/>
        <v>3.2</v>
      </c>
      <c r="K2033" t="s">
        <v>1021</v>
      </c>
      <c r="M2033" s="2">
        <v>500</v>
      </c>
    </row>
    <row r="2034" spans="2:13" ht="12.75">
      <c r="B2034" s="167">
        <v>1800</v>
      </c>
      <c r="C2034" s="1" t="s">
        <v>229</v>
      </c>
      <c r="D2034" s="12" t="s">
        <v>1049</v>
      </c>
      <c r="E2034" s="1" t="s">
        <v>49</v>
      </c>
      <c r="F2034" s="27" t="s">
        <v>1050</v>
      </c>
      <c r="G2034" s="27" t="s">
        <v>375</v>
      </c>
      <c r="H2034" s="5">
        <f t="shared" si="132"/>
        <v>-11700</v>
      </c>
      <c r="I2034" s="22">
        <f t="shared" si="131"/>
        <v>3.6</v>
      </c>
      <c r="K2034" t="s">
        <v>1021</v>
      </c>
      <c r="M2034" s="2">
        <v>500</v>
      </c>
    </row>
    <row r="2035" spans="2:14" ht="12.75">
      <c r="B2035" s="167">
        <v>1500</v>
      </c>
      <c r="C2035" s="1" t="s">
        <v>229</v>
      </c>
      <c r="D2035" s="12" t="s">
        <v>1049</v>
      </c>
      <c r="E2035" s="1" t="s">
        <v>49</v>
      </c>
      <c r="F2035" s="27" t="s">
        <v>1050</v>
      </c>
      <c r="G2035" s="27" t="s">
        <v>386</v>
      </c>
      <c r="H2035" s="5">
        <f t="shared" si="132"/>
        <v>-13200</v>
      </c>
      <c r="I2035" s="22">
        <f t="shared" si="131"/>
        <v>3</v>
      </c>
      <c r="J2035" s="418"/>
      <c r="K2035" t="s">
        <v>1021</v>
      </c>
      <c r="L2035" s="418"/>
      <c r="M2035" s="2">
        <v>500</v>
      </c>
      <c r="N2035" s="419"/>
    </row>
    <row r="2036" spans="2:13" ht="12.75">
      <c r="B2036" s="167">
        <v>1000</v>
      </c>
      <c r="C2036" s="1" t="s">
        <v>229</v>
      </c>
      <c r="D2036" s="12" t="s">
        <v>1049</v>
      </c>
      <c r="E2036" s="1" t="s">
        <v>49</v>
      </c>
      <c r="F2036" s="27" t="s">
        <v>1050</v>
      </c>
      <c r="G2036" s="27" t="s">
        <v>400</v>
      </c>
      <c r="H2036" s="5">
        <f t="shared" si="132"/>
        <v>-14200</v>
      </c>
      <c r="I2036" s="22">
        <f t="shared" si="131"/>
        <v>2</v>
      </c>
      <c r="K2036" t="s">
        <v>1021</v>
      </c>
      <c r="M2036" s="2">
        <v>500</v>
      </c>
    </row>
    <row r="2037" spans="1:13" s="84" customFormat="1" ht="12.75">
      <c r="A2037" s="11"/>
      <c r="B2037" s="192">
        <f>SUM(B2027:B2036)</f>
        <v>14200</v>
      </c>
      <c r="C2037" s="11"/>
      <c r="D2037" s="11"/>
      <c r="E2037" s="11" t="s">
        <v>49</v>
      </c>
      <c r="F2037" s="18"/>
      <c r="G2037" s="18"/>
      <c r="H2037" s="82">
        <v>0</v>
      </c>
      <c r="I2037" s="83">
        <f t="shared" si="131"/>
        <v>28.4</v>
      </c>
      <c r="M2037" s="85">
        <v>500</v>
      </c>
    </row>
    <row r="2038" spans="2:13" ht="12.75">
      <c r="B2038" s="168"/>
      <c r="D2038" s="12"/>
      <c r="H2038" s="5">
        <f>H2037-B2038</f>
        <v>0</v>
      </c>
      <c r="I2038" s="22">
        <f t="shared" si="131"/>
        <v>0</v>
      </c>
      <c r="M2038" s="2">
        <v>500</v>
      </c>
    </row>
    <row r="2039" spans="2:13" ht="12.75">
      <c r="B2039" s="168"/>
      <c r="D2039" s="12"/>
      <c r="H2039" s="5">
        <f>H2038-B2039</f>
        <v>0</v>
      </c>
      <c r="I2039" s="22">
        <f t="shared" si="131"/>
        <v>0</v>
      </c>
      <c r="M2039" s="2">
        <v>500</v>
      </c>
    </row>
    <row r="2040" spans="1:13" s="115" customFormat="1" ht="12.75">
      <c r="A2040" s="32"/>
      <c r="B2040" s="167">
        <v>800000</v>
      </c>
      <c r="C2040" s="451" t="s">
        <v>1021</v>
      </c>
      <c r="D2040" s="75" t="s">
        <v>18</v>
      </c>
      <c r="E2040" s="51" t="s">
        <v>1051</v>
      </c>
      <c r="F2040" s="51"/>
      <c r="G2040" s="51" t="s">
        <v>240</v>
      </c>
      <c r="H2040" s="31">
        <f>H2039-B2040</f>
        <v>-800000</v>
      </c>
      <c r="I2040" s="78">
        <f t="shared" si="131"/>
        <v>1523.8095238095239</v>
      </c>
      <c r="J2040" s="92"/>
      <c r="K2040" s="80"/>
      <c r="L2040" s="80"/>
      <c r="M2040" s="2">
        <v>525</v>
      </c>
    </row>
    <row r="2041" spans="1:13" ht="12.75">
      <c r="A2041" s="95"/>
      <c r="B2041" s="192">
        <f>SUM(B2040)</f>
        <v>800000</v>
      </c>
      <c r="C2041" s="95" t="s">
        <v>115</v>
      </c>
      <c r="D2041" s="95"/>
      <c r="E2041" s="128"/>
      <c r="F2041" s="128"/>
      <c r="G2041" s="128"/>
      <c r="H2041" s="118">
        <v>0</v>
      </c>
      <c r="I2041" s="137">
        <f t="shared" si="131"/>
        <v>1523.8095238095239</v>
      </c>
      <c r="J2041" s="115"/>
      <c r="K2041" s="115"/>
      <c r="L2041" s="115"/>
      <c r="M2041" s="2">
        <v>525</v>
      </c>
    </row>
    <row r="2042" spans="1:13" s="38" customFormat="1" ht="12.75">
      <c r="A2042" s="37"/>
      <c r="B2042" s="39"/>
      <c r="C2042" s="40"/>
      <c r="D2042" s="33"/>
      <c r="E2042" s="37"/>
      <c r="F2042" s="34"/>
      <c r="G2042" s="34"/>
      <c r="H2042" s="5">
        <f>H2041-B2042</f>
        <v>0</v>
      </c>
      <c r="I2042" s="22">
        <f t="shared" si="131"/>
        <v>0</v>
      </c>
      <c r="M2042" s="2">
        <v>500</v>
      </c>
    </row>
    <row r="2043" spans="1:13" s="38" customFormat="1" ht="12.75">
      <c r="A2043" s="37"/>
      <c r="B2043" s="39"/>
      <c r="C2043" s="40"/>
      <c r="D2043" s="33"/>
      <c r="E2043" s="37"/>
      <c r="F2043" s="34"/>
      <c r="G2043" s="34"/>
      <c r="H2043" s="5">
        <f>H2042-B2043</f>
        <v>0</v>
      </c>
      <c r="I2043" s="22">
        <f t="shared" si="131"/>
        <v>0</v>
      </c>
      <c r="M2043" s="2">
        <v>500</v>
      </c>
    </row>
    <row r="2044" spans="4:13" ht="12.75">
      <c r="D2044" s="12"/>
      <c r="H2044" s="5">
        <f>H2043-B2044</f>
        <v>0</v>
      </c>
      <c r="I2044" s="22">
        <f t="shared" si="131"/>
        <v>0</v>
      </c>
      <c r="M2044" s="2">
        <v>500</v>
      </c>
    </row>
    <row r="2045" spans="4:13" ht="12.75">
      <c r="D2045" s="12"/>
      <c r="H2045" s="5">
        <f>H2044-B2045</f>
        <v>0</v>
      </c>
      <c r="I2045" s="22">
        <f t="shared" si="131"/>
        <v>0</v>
      </c>
      <c r="M2045" s="2">
        <v>500</v>
      </c>
    </row>
    <row r="2046" spans="1:13" ht="13.5" thickBot="1">
      <c r="A2046" s="71"/>
      <c r="B2046" s="68">
        <f>+B2093+B2127+B2167+B2187+B2192+B2198+B2213</f>
        <v>4446312</v>
      </c>
      <c r="C2046" s="71"/>
      <c r="D2046" s="70" t="s">
        <v>21</v>
      </c>
      <c r="E2046" s="138"/>
      <c r="F2046" s="138"/>
      <c r="G2046" s="72"/>
      <c r="H2046" s="139"/>
      <c r="I2046" s="140">
        <f t="shared" si="131"/>
        <v>8469.165714285715</v>
      </c>
      <c r="J2046" s="131"/>
      <c r="K2046" s="131"/>
      <c r="L2046" s="131"/>
      <c r="M2046" s="2">
        <v>525</v>
      </c>
    </row>
    <row r="2047" spans="4:13" ht="12.75">
      <c r="D2047" s="12"/>
      <c r="H2047" s="5">
        <f aca="true" t="shared" si="133" ref="H2047:H2092">H2046-B2047</f>
        <v>0</v>
      </c>
      <c r="I2047" s="22">
        <f t="shared" si="131"/>
        <v>0</v>
      </c>
      <c r="M2047" s="2">
        <v>500</v>
      </c>
    </row>
    <row r="2048" spans="4:13" ht="12.75">
      <c r="D2048" s="12"/>
      <c r="H2048" s="5">
        <f t="shared" si="133"/>
        <v>0</v>
      </c>
      <c r="I2048" s="22">
        <f t="shared" si="131"/>
        <v>0</v>
      </c>
      <c r="M2048" s="2">
        <v>500</v>
      </c>
    </row>
    <row r="2049" spans="2:13" ht="12.75">
      <c r="B2049" s="168">
        <v>2500</v>
      </c>
      <c r="C2049" s="1" t="s">
        <v>29</v>
      </c>
      <c r="D2049" s="12" t="s">
        <v>21</v>
      </c>
      <c r="E2049" s="1" t="s">
        <v>1052</v>
      </c>
      <c r="F2049" s="27" t="s">
        <v>1053</v>
      </c>
      <c r="G2049" s="27" t="s">
        <v>225</v>
      </c>
      <c r="H2049" s="5">
        <f t="shared" si="133"/>
        <v>-2500</v>
      </c>
      <c r="I2049" s="22">
        <f t="shared" si="131"/>
        <v>5</v>
      </c>
      <c r="K2049" t="s">
        <v>29</v>
      </c>
      <c r="M2049" s="2">
        <v>500</v>
      </c>
    </row>
    <row r="2050" spans="2:13" ht="12.75">
      <c r="B2050" s="486">
        <v>2500</v>
      </c>
      <c r="C2050" s="1" t="s">
        <v>29</v>
      </c>
      <c r="D2050" s="12" t="s">
        <v>21</v>
      </c>
      <c r="E2050" s="1" t="s">
        <v>1052</v>
      </c>
      <c r="F2050" s="27" t="s">
        <v>1054</v>
      </c>
      <c r="G2050" s="27" t="s">
        <v>238</v>
      </c>
      <c r="H2050" s="5">
        <f t="shared" si="133"/>
        <v>-5000</v>
      </c>
      <c r="I2050" s="22">
        <f t="shared" si="131"/>
        <v>5</v>
      </c>
      <c r="K2050" t="s">
        <v>29</v>
      </c>
      <c r="M2050" s="2">
        <v>500</v>
      </c>
    </row>
    <row r="2051" spans="2:13" ht="12.75">
      <c r="B2051" s="168">
        <v>2500</v>
      </c>
      <c r="C2051" s="1" t="s">
        <v>29</v>
      </c>
      <c r="D2051" s="12" t="s">
        <v>21</v>
      </c>
      <c r="E2051" s="1" t="s">
        <v>1052</v>
      </c>
      <c r="F2051" s="27" t="s">
        <v>1055</v>
      </c>
      <c r="G2051" s="27" t="s">
        <v>240</v>
      </c>
      <c r="H2051" s="5">
        <f t="shared" si="133"/>
        <v>-7500</v>
      </c>
      <c r="I2051" s="22">
        <f t="shared" si="131"/>
        <v>5</v>
      </c>
      <c r="K2051" t="s">
        <v>29</v>
      </c>
      <c r="M2051" s="2">
        <v>500</v>
      </c>
    </row>
    <row r="2052" spans="2:13" ht="12.75">
      <c r="B2052" s="168">
        <v>2500</v>
      </c>
      <c r="C2052" s="1" t="s">
        <v>29</v>
      </c>
      <c r="D2052" s="1" t="s">
        <v>21</v>
      </c>
      <c r="E2052" s="1" t="s">
        <v>1052</v>
      </c>
      <c r="F2052" s="27" t="s">
        <v>1056</v>
      </c>
      <c r="G2052" s="27" t="s">
        <v>308</v>
      </c>
      <c r="H2052" s="5">
        <f t="shared" si="133"/>
        <v>-10000</v>
      </c>
      <c r="I2052" s="22">
        <f t="shared" si="131"/>
        <v>5</v>
      </c>
      <c r="K2052" t="s">
        <v>29</v>
      </c>
      <c r="M2052" s="2">
        <v>500</v>
      </c>
    </row>
    <row r="2053" spans="2:13" ht="12.75">
      <c r="B2053" s="168">
        <v>2500</v>
      </c>
      <c r="C2053" s="1" t="s">
        <v>29</v>
      </c>
      <c r="D2053" s="1" t="s">
        <v>21</v>
      </c>
      <c r="E2053" s="1" t="s">
        <v>1052</v>
      </c>
      <c r="F2053" s="27" t="s">
        <v>1057</v>
      </c>
      <c r="G2053" s="27" t="s">
        <v>310</v>
      </c>
      <c r="H2053" s="5">
        <f t="shared" si="133"/>
        <v>-12500</v>
      </c>
      <c r="I2053" s="22">
        <f t="shared" si="131"/>
        <v>5</v>
      </c>
      <c r="K2053" t="s">
        <v>29</v>
      </c>
      <c r="M2053" s="2">
        <v>500</v>
      </c>
    </row>
    <row r="2054" spans="2:13" ht="12.75">
      <c r="B2054" s="168">
        <v>5000</v>
      </c>
      <c r="C2054" s="1" t="s">
        <v>29</v>
      </c>
      <c r="D2054" s="1" t="s">
        <v>21</v>
      </c>
      <c r="E2054" s="1" t="s">
        <v>1052</v>
      </c>
      <c r="F2054" s="27" t="s">
        <v>1058</v>
      </c>
      <c r="G2054" s="27" t="s">
        <v>318</v>
      </c>
      <c r="H2054" s="5">
        <f t="shared" si="133"/>
        <v>-17500</v>
      </c>
      <c r="I2054" s="22">
        <f t="shared" si="131"/>
        <v>10</v>
      </c>
      <c r="K2054" t="s">
        <v>29</v>
      </c>
      <c r="M2054" s="2">
        <v>500</v>
      </c>
    </row>
    <row r="2055" spans="2:13" ht="12.75">
      <c r="B2055" s="168">
        <v>2500</v>
      </c>
      <c r="C2055" s="1" t="s">
        <v>29</v>
      </c>
      <c r="D2055" s="1" t="s">
        <v>21</v>
      </c>
      <c r="E2055" s="1" t="s">
        <v>1052</v>
      </c>
      <c r="F2055" s="27" t="s">
        <v>1059</v>
      </c>
      <c r="G2055" s="27" t="s">
        <v>61</v>
      </c>
      <c r="H2055" s="5">
        <f t="shared" si="133"/>
        <v>-20000</v>
      </c>
      <c r="I2055" s="22">
        <f t="shared" si="131"/>
        <v>5</v>
      </c>
      <c r="K2055" t="s">
        <v>29</v>
      </c>
      <c r="M2055" s="2">
        <v>500</v>
      </c>
    </row>
    <row r="2056" spans="2:13" ht="12.75">
      <c r="B2056" s="168">
        <v>5000</v>
      </c>
      <c r="C2056" s="1" t="s">
        <v>29</v>
      </c>
      <c r="D2056" s="1" t="s">
        <v>21</v>
      </c>
      <c r="E2056" s="1" t="s">
        <v>1052</v>
      </c>
      <c r="F2056" s="27" t="s">
        <v>1060</v>
      </c>
      <c r="G2056" s="27" t="s">
        <v>375</v>
      </c>
      <c r="H2056" s="5">
        <f t="shared" si="133"/>
        <v>-25000</v>
      </c>
      <c r="I2056" s="22">
        <f t="shared" si="131"/>
        <v>10</v>
      </c>
      <c r="K2056" t="s">
        <v>29</v>
      </c>
      <c r="M2056" s="2">
        <v>500</v>
      </c>
    </row>
    <row r="2057" spans="2:13" ht="12.75">
      <c r="B2057" s="168">
        <v>10000</v>
      </c>
      <c r="C2057" s="1" t="s">
        <v>29</v>
      </c>
      <c r="D2057" s="1" t="s">
        <v>21</v>
      </c>
      <c r="E2057" s="1" t="s">
        <v>1052</v>
      </c>
      <c r="F2057" s="27" t="s">
        <v>1061</v>
      </c>
      <c r="G2057" s="27" t="s">
        <v>375</v>
      </c>
      <c r="H2057" s="5">
        <f t="shared" si="133"/>
        <v>-35000</v>
      </c>
      <c r="I2057" s="22">
        <f t="shared" si="131"/>
        <v>20</v>
      </c>
      <c r="K2057" t="s">
        <v>29</v>
      </c>
      <c r="M2057" s="2">
        <v>500</v>
      </c>
    </row>
    <row r="2058" spans="2:13" ht="12.75">
      <c r="B2058" s="461">
        <v>2500</v>
      </c>
      <c r="C2058" s="1" t="s">
        <v>29</v>
      </c>
      <c r="D2058" s="1" t="s">
        <v>21</v>
      </c>
      <c r="E2058" s="1" t="s">
        <v>1052</v>
      </c>
      <c r="F2058" s="27" t="s">
        <v>1062</v>
      </c>
      <c r="G2058" s="27" t="s">
        <v>386</v>
      </c>
      <c r="H2058" s="5">
        <f t="shared" si="133"/>
        <v>-37500</v>
      </c>
      <c r="I2058" s="22">
        <f t="shared" si="131"/>
        <v>5</v>
      </c>
      <c r="K2058" t="s">
        <v>29</v>
      </c>
      <c r="M2058" s="2">
        <v>500</v>
      </c>
    </row>
    <row r="2059" spans="2:13" ht="12.75">
      <c r="B2059" s="168">
        <v>2500</v>
      </c>
      <c r="C2059" s="1" t="s">
        <v>29</v>
      </c>
      <c r="D2059" s="1" t="s">
        <v>21</v>
      </c>
      <c r="E2059" s="1" t="s">
        <v>1052</v>
      </c>
      <c r="F2059" s="27" t="s">
        <v>1063</v>
      </c>
      <c r="G2059" s="27" t="s">
        <v>412</v>
      </c>
      <c r="H2059" s="5">
        <f t="shared" si="133"/>
        <v>-40000</v>
      </c>
      <c r="I2059" s="22">
        <f t="shared" si="131"/>
        <v>5</v>
      </c>
      <c r="K2059" t="s">
        <v>29</v>
      </c>
      <c r="M2059" s="2">
        <v>500</v>
      </c>
    </row>
    <row r="2060" spans="2:13" ht="12.75">
      <c r="B2060" s="168">
        <v>2500</v>
      </c>
      <c r="C2060" s="1" t="s">
        <v>29</v>
      </c>
      <c r="D2060" s="1" t="s">
        <v>21</v>
      </c>
      <c r="E2060" s="1" t="s">
        <v>1052</v>
      </c>
      <c r="F2060" s="27" t="s">
        <v>1064</v>
      </c>
      <c r="G2060" s="27" t="s">
        <v>448</v>
      </c>
      <c r="H2060" s="5">
        <f t="shared" si="133"/>
        <v>-42500</v>
      </c>
      <c r="I2060" s="22">
        <f t="shared" si="131"/>
        <v>5</v>
      </c>
      <c r="K2060" t="s">
        <v>29</v>
      </c>
      <c r="M2060" s="2">
        <v>500</v>
      </c>
    </row>
    <row r="2061" spans="2:13" ht="12.75">
      <c r="B2061" s="168">
        <v>2500</v>
      </c>
      <c r="C2061" s="1" t="s">
        <v>29</v>
      </c>
      <c r="D2061" s="1" t="s">
        <v>21</v>
      </c>
      <c r="E2061" s="1" t="s">
        <v>1052</v>
      </c>
      <c r="F2061" s="27" t="s">
        <v>1065</v>
      </c>
      <c r="G2061" s="27" t="s">
        <v>450</v>
      </c>
      <c r="H2061" s="5">
        <f t="shared" si="133"/>
        <v>-45000</v>
      </c>
      <c r="I2061" s="22">
        <f t="shared" si="131"/>
        <v>5</v>
      </c>
      <c r="K2061" t="s">
        <v>29</v>
      </c>
      <c r="M2061" s="2">
        <v>500</v>
      </c>
    </row>
    <row r="2062" spans="2:13" ht="12.75">
      <c r="B2062" s="167">
        <v>5000</v>
      </c>
      <c r="C2062" s="1" t="s">
        <v>29</v>
      </c>
      <c r="D2062" s="12" t="s">
        <v>21</v>
      </c>
      <c r="E2062" s="32" t="s">
        <v>617</v>
      </c>
      <c r="F2062" s="27" t="s">
        <v>973</v>
      </c>
      <c r="G2062" s="99" t="s">
        <v>222</v>
      </c>
      <c r="H2062" s="5">
        <f t="shared" si="133"/>
        <v>-50000</v>
      </c>
      <c r="I2062" s="22">
        <f t="shared" si="131"/>
        <v>10</v>
      </c>
      <c r="K2062" t="s">
        <v>29</v>
      </c>
      <c r="M2062" s="2">
        <v>500</v>
      </c>
    </row>
    <row r="2063" spans="2:13" ht="12.75">
      <c r="B2063" s="168">
        <v>5000</v>
      </c>
      <c r="C2063" s="1" t="s">
        <v>29</v>
      </c>
      <c r="D2063" s="12" t="s">
        <v>21</v>
      </c>
      <c r="E2063" s="1" t="s">
        <v>617</v>
      </c>
      <c r="F2063" s="27" t="s">
        <v>974</v>
      </c>
      <c r="G2063" s="27" t="s">
        <v>231</v>
      </c>
      <c r="H2063" s="5">
        <f t="shared" si="133"/>
        <v>-55000</v>
      </c>
      <c r="I2063" s="22">
        <f t="shared" si="131"/>
        <v>10</v>
      </c>
      <c r="K2063" t="s">
        <v>29</v>
      </c>
      <c r="M2063" s="2">
        <v>500</v>
      </c>
    </row>
    <row r="2064" spans="2:13" ht="12.75">
      <c r="B2064" s="168">
        <v>5000</v>
      </c>
      <c r="C2064" s="1" t="s">
        <v>29</v>
      </c>
      <c r="D2064" s="12" t="s">
        <v>21</v>
      </c>
      <c r="E2064" s="1" t="s">
        <v>617</v>
      </c>
      <c r="F2064" s="27" t="s">
        <v>654</v>
      </c>
      <c r="G2064" s="27" t="s">
        <v>225</v>
      </c>
      <c r="H2064" s="5">
        <f t="shared" si="133"/>
        <v>-60000</v>
      </c>
      <c r="I2064" s="22">
        <f t="shared" si="131"/>
        <v>10</v>
      </c>
      <c r="K2064" t="s">
        <v>29</v>
      </c>
      <c r="M2064" s="2">
        <v>500</v>
      </c>
    </row>
    <row r="2065" spans="2:13" ht="12.75">
      <c r="B2065" s="168">
        <v>5000</v>
      </c>
      <c r="C2065" s="1" t="s">
        <v>29</v>
      </c>
      <c r="D2065" s="12" t="s">
        <v>21</v>
      </c>
      <c r="E2065" s="1" t="s">
        <v>617</v>
      </c>
      <c r="F2065" s="27" t="s">
        <v>655</v>
      </c>
      <c r="G2065" s="27" t="s">
        <v>238</v>
      </c>
      <c r="H2065" s="5">
        <f t="shared" si="133"/>
        <v>-65000</v>
      </c>
      <c r="I2065" s="22">
        <f t="shared" si="131"/>
        <v>10</v>
      </c>
      <c r="K2065" t="s">
        <v>29</v>
      </c>
      <c r="M2065" s="2">
        <v>500</v>
      </c>
    </row>
    <row r="2066" spans="2:13" ht="12.75">
      <c r="B2066" s="168">
        <v>5000</v>
      </c>
      <c r="C2066" s="1" t="s">
        <v>29</v>
      </c>
      <c r="D2066" s="12" t="s">
        <v>21</v>
      </c>
      <c r="E2066" s="1" t="s">
        <v>617</v>
      </c>
      <c r="F2066" s="27" t="s">
        <v>863</v>
      </c>
      <c r="G2066" s="27" t="s">
        <v>240</v>
      </c>
      <c r="H2066" s="5">
        <f t="shared" si="133"/>
        <v>-70000</v>
      </c>
      <c r="I2066" s="22">
        <f t="shared" si="131"/>
        <v>10</v>
      </c>
      <c r="K2066" t="s">
        <v>29</v>
      </c>
      <c r="M2066" s="2">
        <v>500</v>
      </c>
    </row>
    <row r="2067" spans="2:13" ht="12.75">
      <c r="B2067" s="168">
        <v>5000</v>
      </c>
      <c r="C2067" s="1" t="s">
        <v>29</v>
      </c>
      <c r="D2067" s="1" t="s">
        <v>21</v>
      </c>
      <c r="E2067" s="1" t="s">
        <v>617</v>
      </c>
      <c r="F2067" s="27" t="s">
        <v>1066</v>
      </c>
      <c r="G2067" s="27" t="s">
        <v>228</v>
      </c>
      <c r="H2067" s="5">
        <f t="shared" si="133"/>
        <v>-75000</v>
      </c>
      <c r="I2067" s="22">
        <f t="shared" si="131"/>
        <v>10</v>
      </c>
      <c r="K2067" t="s">
        <v>29</v>
      </c>
      <c r="M2067" s="2">
        <v>500</v>
      </c>
    </row>
    <row r="2068" spans="2:13" ht="12.75">
      <c r="B2068" s="168">
        <v>5000</v>
      </c>
      <c r="C2068" s="1" t="s">
        <v>29</v>
      </c>
      <c r="D2068" s="1" t="s">
        <v>21</v>
      </c>
      <c r="E2068" s="1" t="s">
        <v>617</v>
      </c>
      <c r="F2068" s="27" t="s">
        <v>1067</v>
      </c>
      <c r="G2068" s="27" t="s">
        <v>250</v>
      </c>
      <c r="H2068" s="5">
        <f t="shared" si="133"/>
        <v>-80000</v>
      </c>
      <c r="I2068" s="22">
        <f aca="true" t="shared" si="134" ref="I2068:I2130">+B2068/M2068</f>
        <v>10</v>
      </c>
      <c r="K2068" t="s">
        <v>29</v>
      </c>
      <c r="M2068" s="2">
        <v>500</v>
      </c>
    </row>
    <row r="2069" spans="2:13" ht="12.75">
      <c r="B2069" s="168">
        <v>5000</v>
      </c>
      <c r="C2069" s="1" t="s">
        <v>29</v>
      </c>
      <c r="D2069" s="1" t="s">
        <v>21</v>
      </c>
      <c r="E2069" s="1" t="s">
        <v>617</v>
      </c>
      <c r="F2069" s="27" t="s">
        <v>1068</v>
      </c>
      <c r="G2069" s="27" t="s">
        <v>281</v>
      </c>
      <c r="H2069" s="5">
        <f t="shared" si="133"/>
        <v>-85000</v>
      </c>
      <c r="I2069" s="22">
        <f t="shared" si="134"/>
        <v>10</v>
      </c>
      <c r="K2069" t="s">
        <v>29</v>
      </c>
      <c r="M2069" s="2">
        <v>500</v>
      </c>
    </row>
    <row r="2070" spans="2:13" ht="12.75">
      <c r="B2070" s="168">
        <v>2500</v>
      </c>
      <c r="C2070" s="1" t="s">
        <v>29</v>
      </c>
      <c r="D2070" s="1" t="s">
        <v>21</v>
      </c>
      <c r="E2070" s="1" t="s">
        <v>617</v>
      </c>
      <c r="F2070" s="27" t="s">
        <v>1069</v>
      </c>
      <c r="G2070" s="27" t="s">
        <v>297</v>
      </c>
      <c r="H2070" s="5">
        <f t="shared" si="133"/>
        <v>-87500</v>
      </c>
      <c r="I2070" s="22">
        <f t="shared" si="134"/>
        <v>5</v>
      </c>
      <c r="K2070" t="s">
        <v>29</v>
      </c>
      <c r="M2070" s="2">
        <v>500</v>
      </c>
    </row>
    <row r="2071" spans="2:13" ht="12.75">
      <c r="B2071" s="168">
        <v>5000</v>
      </c>
      <c r="C2071" s="1" t="s">
        <v>29</v>
      </c>
      <c r="D2071" s="1" t="s">
        <v>21</v>
      </c>
      <c r="E2071" s="1" t="s">
        <v>617</v>
      </c>
      <c r="F2071" s="27" t="s">
        <v>1070</v>
      </c>
      <c r="G2071" s="27" t="s">
        <v>308</v>
      </c>
      <c r="H2071" s="5">
        <f t="shared" si="133"/>
        <v>-92500</v>
      </c>
      <c r="I2071" s="22">
        <f t="shared" si="134"/>
        <v>10</v>
      </c>
      <c r="K2071" t="s">
        <v>29</v>
      </c>
      <c r="M2071" s="2">
        <v>500</v>
      </c>
    </row>
    <row r="2072" spans="2:13" ht="12.75">
      <c r="B2072" s="168">
        <v>5000</v>
      </c>
      <c r="C2072" s="1" t="s">
        <v>29</v>
      </c>
      <c r="D2072" s="1" t="s">
        <v>21</v>
      </c>
      <c r="E2072" s="1" t="s">
        <v>617</v>
      </c>
      <c r="F2072" s="27" t="s">
        <v>1071</v>
      </c>
      <c r="G2072" s="27" t="s">
        <v>310</v>
      </c>
      <c r="H2072" s="5">
        <f t="shared" si="133"/>
        <v>-97500</v>
      </c>
      <c r="I2072" s="22">
        <f t="shared" si="134"/>
        <v>10</v>
      </c>
      <c r="K2072" t="s">
        <v>29</v>
      </c>
      <c r="M2072" s="2">
        <v>500</v>
      </c>
    </row>
    <row r="2073" spans="2:13" ht="12.75">
      <c r="B2073" s="168">
        <v>5000</v>
      </c>
      <c r="C2073" s="1" t="s">
        <v>29</v>
      </c>
      <c r="D2073" s="1" t="s">
        <v>21</v>
      </c>
      <c r="E2073" s="1" t="s">
        <v>617</v>
      </c>
      <c r="F2073" s="27" t="s">
        <v>1072</v>
      </c>
      <c r="G2073" s="27" t="s">
        <v>318</v>
      </c>
      <c r="H2073" s="5">
        <f t="shared" si="133"/>
        <v>-102500</v>
      </c>
      <c r="I2073" s="22">
        <f t="shared" si="134"/>
        <v>10</v>
      </c>
      <c r="K2073" t="s">
        <v>29</v>
      </c>
      <c r="M2073" s="2">
        <v>500</v>
      </c>
    </row>
    <row r="2074" spans="2:13" ht="12.75">
      <c r="B2074" s="168">
        <v>5000</v>
      </c>
      <c r="C2074" s="1" t="s">
        <v>29</v>
      </c>
      <c r="D2074" s="1" t="s">
        <v>21</v>
      </c>
      <c r="E2074" s="1" t="s">
        <v>617</v>
      </c>
      <c r="F2074" s="27" t="s">
        <v>1073</v>
      </c>
      <c r="G2074" s="27" t="s">
        <v>61</v>
      </c>
      <c r="H2074" s="5">
        <f t="shared" si="133"/>
        <v>-107500</v>
      </c>
      <c r="I2074" s="22">
        <f t="shared" si="134"/>
        <v>10</v>
      </c>
      <c r="K2074" t="s">
        <v>29</v>
      </c>
      <c r="M2074" s="2">
        <v>500</v>
      </c>
    </row>
    <row r="2075" spans="2:13" ht="12.75">
      <c r="B2075" s="168">
        <v>5000</v>
      </c>
      <c r="C2075" s="1" t="s">
        <v>29</v>
      </c>
      <c r="D2075" s="1" t="s">
        <v>21</v>
      </c>
      <c r="E2075" s="1" t="s">
        <v>617</v>
      </c>
      <c r="F2075" s="27" t="s">
        <v>1074</v>
      </c>
      <c r="G2075" s="27" t="s">
        <v>375</v>
      </c>
      <c r="H2075" s="5">
        <f t="shared" si="133"/>
        <v>-112500</v>
      </c>
      <c r="I2075" s="22">
        <f t="shared" si="134"/>
        <v>10</v>
      </c>
      <c r="K2075" t="s">
        <v>29</v>
      </c>
      <c r="M2075" s="2">
        <v>500</v>
      </c>
    </row>
    <row r="2076" spans="2:13" ht="12.75">
      <c r="B2076" s="168">
        <v>10000</v>
      </c>
      <c r="C2076" s="1" t="s">
        <v>29</v>
      </c>
      <c r="D2076" s="1" t="s">
        <v>21</v>
      </c>
      <c r="E2076" s="1" t="s">
        <v>617</v>
      </c>
      <c r="F2076" s="27" t="s">
        <v>1075</v>
      </c>
      <c r="G2076" s="27" t="s">
        <v>375</v>
      </c>
      <c r="H2076" s="5">
        <f t="shared" si="133"/>
        <v>-122500</v>
      </c>
      <c r="I2076" s="22">
        <f t="shared" si="134"/>
        <v>20</v>
      </c>
      <c r="K2076" t="s">
        <v>29</v>
      </c>
      <c r="M2076" s="2">
        <v>500</v>
      </c>
    </row>
    <row r="2077" spans="2:13" ht="12.75">
      <c r="B2077" s="168">
        <v>5000</v>
      </c>
      <c r="C2077" s="1" t="s">
        <v>29</v>
      </c>
      <c r="D2077" s="1" t="s">
        <v>21</v>
      </c>
      <c r="E2077" s="1" t="s">
        <v>617</v>
      </c>
      <c r="F2077" s="27" t="s">
        <v>1076</v>
      </c>
      <c r="G2077" s="27" t="s">
        <v>386</v>
      </c>
      <c r="H2077" s="5">
        <f t="shared" si="133"/>
        <v>-127500</v>
      </c>
      <c r="I2077" s="22">
        <f t="shared" si="134"/>
        <v>10</v>
      </c>
      <c r="K2077" t="s">
        <v>29</v>
      </c>
      <c r="M2077" s="2">
        <v>500</v>
      </c>
    </row>
    <row r="2078" spans="2:13" ht="12.75">
      <c r="B2078" s="168">
        <v>5000</v>
      </c>
      <c r="C2078" s="1" t="s">
        <v>29</v>
      </c>
      <c r="D2078" s="1" t="s">
        <v>21</v>
      </c>
      <c r="E2078" s="1" t="s">
        <v>617</v>
      </c>
      <c r="F2078" s="27" t="s">
        <v>1077</v>
      </c>
      <c r="G2078" s="27" t="s">
        <v>388</v>
      </c>
      <c r="H2078" s="5">
        <f t="shared" si="133"/>
        <v>-132500</v>
      </c>
      <c r="I2078" s="22">
        <f t="shared" si="134"/>
        <v>10</v>
      </c>
      <c r="K2078" t="s">
        <v>29</v>
      </c>
      <c r="M2078" s="2">
        <v>500</v>
      </c>
    </row>
    <row r="2079" spans="2:13" ht="12.75">
      <c r="B2079" s="461">
        <v>5000</v>
      </c>
      <c r="C2079" s="1" t="s">
        <v>29</v>
      </c>
      <c r="D2079" s="1" t="s">
        <v>21</v>
      </c>
      <c r="E2079" s="1" t="s">
        <v>617</v>
      </c>
      <c r="F2079" s="27" t="s">
        <v>1078</v>
      </c>
      <c r="G2079" s="27" t="s">
        <v>400</v>
      </c>
      <c r="H2079" s="5">
        <f t="shared" si="133"/>
        <v>-137500</v>
      </c>
      <c r="I2079" s="22">
        <f t="shared" si="134"/>
        <v>10</v>
      </c>
      <c r="K2079" t="s">
        <v>29</v>
      </c>
      <c r="M2079" s="2">
        <v>500</v>
      </c>
    </row>
    <row r="2080" spans="2:13" ht="12.75">
      <c r="B2080" s="168">
        <v>5000</v>
      </c>
      <c r="C2080" s="1" t="s">
        <v>29</v>
      </c>
      <c r="D2080" s="1" t="s">
        <v>21</v>
      </c>
      <c r="E2080" s="1" t="s">
        <v>617</v>
      </c>
      <c r="F2080" s="27" t="s">
        <v>1079</v>
      </c>
      <c r="G2080" s="27" t="s">
        <v>412</v>
      </c>
      <c r="H2080" s="5">
        <f t="shared" si="133"/>
        <v>-142500</v>
      </c>
      <c r="I2080" s="22">
        <f t="shared" si="134"/>
        <v>10</v>
      </c>
      <c r="K2080" t="s">
        <v>29</v>
      </c>
      <c r="M2080" s="2">
        <v>500</v>
      </c>
    </row>
    <row r="2081" spans="2:13" ht="12.75">
      <c r="B2081" s="168">
        <v>3000</v>
      </c>
      <c r="C2081" s="1" t="s">
        <v>29</v>
      </c>
      <c r="D2081" s="1" t="s">
        <v>21</v>
      </c>
      <c r="E2081" s="1" t="s">
        <v>617</v>
      </c>
      <c r="F2081" s="27" t="s">
        <v>1080</v>
      </c>
      <c r="G2081" s="27" t="s">
        <v>414</v>
      </c>
      <c r="H2081" s="5">
        <f t="shared" si="133"/>
        <v>-145500</v>
      </c>
      <c r="I2081" s="22">
        <f t="shared" si="134"/>
        <v>6</v>
      </c>
      <c r="K2081" t="s">
        <v>29</v>
      </c>
      <c r="M2081" s="2">
        <v>500</v>
      </c>
    </row>
    <row r="2082" spans="2:13" ht="12.75">
      <c r="B2082" s="168">
        <v>5000</v>
      </c>
      <c r="C2082" s="1" t="s">
        <v>29</v>
      </c>
      <c r="D2082" s="1" t="s">
        <v>21</v>
      </c>
      <c r="E2082" s="1" t="s">
        <v>617</v>
      </c>
      <c r="F2082" s="27" t="s">
        <v>1081</v>
      </c>
      <c r="G2082" s="27" t="s">
        <v>416</v>
      </c>
      <c r="H2082" s="5">
        <f t="shared" si="133"/>
        <v>-150500</v>
      </c>
      <c r="I2082" s="22">
        <f t="shared" si="134"/>
        <v>10</v>
      </c>
      <c r="K2082" t="s">
        <v>29</v>
      </c>
      <c r="M2082" s="2">
        <v>500</v>
      </c>
    </row>
    <row r="2083" spans="2:13" ht="12.75">
      <c r="B2083" s="168">
        <v>3000</v>
      </c>
      <c r="C2083" s="1" t="s">
        <v>29</v>
      </c>
      <c r="D2083" s="1" t="s">
        <v>21</v>
      </c>
      <c r="E2083" s="1" t="s">
        <v>617</v>
      </c>
      <c r="F2083" s="65" t="s">
        <v>1082</v>
      </c>
      <c r="G2083" s="27" t="s">
        <v>445</v>
      </c>
      <c r="H2083" s="5">
        <f t="shared" si="133"/>
        <v>-153500</v>
      </c>
      <c r="I2083" s="22">
        <f t="shared" si="134"/>
        <v>6</v>
      </c>
      <c r="K2083" t="s">
        <v>29</v>
      </c>
      <c r="M2083" s="2">
        <v>500</v>
      </c>
    </row>
    <row r="2084" spans="2:13" ht="12.75">
      <c r="B2084" s="168">
        <v>3000</v>
      </c>
      <c r="C2084" s="1" t="s">
        <v>29</v>
      </c>
      <c r="D2084" s="1" t="s">
        <v>21</v>
      </c>
      <c r="E2084" s="1" t="s">
        <v>617</v>
      </c>
      <c r="F2084" s="27" t="s">
        <v>1083</v>
      </c>
      <c r="G2084" s="27" t="s">
        <v>448</v>
      </c>
      <c r="H2084" s="5">
        <f t="shared" si="133"/>
        <v>-156500</v>
      </c>
      <c r="I2084" s="22">
        <f t="shared" si="134"/>
        <v>6</v>
      </c>
      <c r="K2084" t="s">
        <v>29</v>
      </c>
      <c r="M2084" s="2">
        <v>500</v>
      </c>
    </row>
    <row r="2085" spans="2:13" ht="12.75">
      <c r="B2085" s="168">
        <v>5000</v>
      </c>
      <c r="C2085" s="1" t="s">
        <v>29</v>
      </c>
      <c r="D2085" s="1" t="s">
        <v>21</v>
      </c>
      <c r="E2085" s="1" t="s">
        <v>617</v>
      </c>
      <c r="F2085" s="27" t="s">
        <v>1084</v>
      </c>
      <c r="G2085" s="27" t="s">
        <v>463</v>
      </c>
      <c r="H2085" s="5">
        <f t="shared" si="133"/>
        <v>-161500</v>
      </c>
      <c r="I2085" s="22">
        <f t="shared" si="134"/>
        <v>10</v>
      </c>
      <c r="K2085" t="s">
        <v>29</v>
      </c>
      <c r="M2085" s="2">
        <v>500</v>
      </c>
    </row>
    <row r="2086" spans="2:13" ht="12.75">
      <c r="B2086" s="168">
        <v>5000</v>
      </c>
      <c r="C2086" s="1" t="s">
        <v>29</v>
      </c>
      <c r="D2086" s="1" t="s">
        <v>21</v>
      </c>
      <c r="E2086" s="1" t="s">
        <v>617</v>
      </c>
      <c r="F2086" s="27" t="s">
        <v>667</v>
      </c>
      <c r="G2086" s="27" t="s">
        <v>450</v>
      </c>
      <c r="H2086" s="5">
        <f t="shared" si="133"/>
        <v>-166500</v>
      </c>
      <c r="I2086" s="22">
        <f t="shared" si="134"/>
        <v>10</v>
      </c>
      <c r="K2086" t="s">
        <v>29</v>
      </c>
      <c r="M2086" s="2">
        <v>500</v>
      </c>
    </row>
    <row r="2087" spans="2:13" ht="12.75">
      <c r="B2087" s="168">
        <v>5000</v>
      </c>
      <c r="C2087" s="1" t="s">
        <v>29</v>
      </c>
      <c r="D2087" s="1" t="s">
        <v>21</v>
      </c>
      <c r="E2087" s="1" t="s">
        <v>617</v>
      </c>
      <c r="F2087" s="27" t="s">
        <v>1085</v>
      </c>
      <c r="G2087" s="27" t="s">
        <v>452</v>
      </c>
      <c r="H2087" s="5">
        <f t="shared" si="133"/>
        <v>-171500</v>
      </c>
      <c r="I2087" s="22">
        <f t="shared" si="134"/>
        <v>10</v>
      </c>
      <c r="K2087" t="s">
        <v>29</v>
      </c>
      <c r="M2087" s="2">
        <v>500</v>
      </c>
    </row>
    <row r="2088" spans="2:13" ht="12.75">
      <c r="B2088" s="168">
        <v>5000</v>
      </c>
      <c r="C2088" s="1" t="s">
        <v>29</v>
      </c>
      <c r="D2088" s="1" t="s">
        <v>21</v>
      </c>
      <c r="E2088" s="1" t="s">
        <v>617</v>
      </c>
      <c r="F2088" s="415" t="s">
        <v>1086</v>
      </c>
      <c r="G2088" s="27" t="s">
        <v>454</v>
      </c>
      <c r="H2088" s="5">
        <f t="shared" si="133"/>
        <v>-176500</v>
      </c>
      <c r="I2088" s="22">
        <f t="shared" si="134"/>
        <v>10</v>
      </c>
      <c r="K2088" t="s">
        <v>29</v>
      </c>
      <c r="M2088" s="2">
        <v>500</v>
      </c>
    </row>
    <row r="2089" spans="2:13" ht="12.75">
      <c r="B2089" s="168">
        <v>5000</v>
      </c>
      <c r="C2089" s="1" t="s">
        <v>29</v>
      </c>
      <c r="D2089" s="1" t="s">
        <v>21</v>
      </c>
      <c r="E2089" s="1" t="s">
        <v>617</v>
      </c>
      <c r="F2089" s="27" t="s">
        <v>1087</v>
      </c>
      <c r="G2089" s="27" t="s">
        <v>456</v>
      </c>
      <c r="H2089" s="5">
        <f t="shared" si="133"/>
        <v>-181500</v>
      </c>
      <c r="I2089" s="22">
        <f t="shared" si="134"/>
        <v>10</v>
      </c>
      <c r="K2089" t="s">
        <v>29</v>
      </c>
      <c r="M2089" s="2">
        <v>500</v>
      </c>
    </row>
    <row r="2090" spans="2:13" ht="12.75">
      <c r="B2090" s="168">
        <v>5000</v>
      </c>
      <c r="C2090" s="1" t="s">
        <v>29</v>
      </c>
      <c r="D2090" s="1" t="s">
        <v>21</v>
      </c>
      <c r="E2090" s="1" t="s">
        <v>617</v>
      </c>
      <c r="F2090" s="27" t="s">
        <v>1088</v>
      </c>
      <c r="G2090" s="27" t="s">
        <v>481</v>
      </c>
      <c r="H2090" s="5">
        <f t="shared" si="133"/>
        <v>-186500</v>
      </c>
      <c r="I2090" s="22">
        <f t="shared" si="134"/>
        <v>10</v>
      </c>
      <c r="K2090" t="s">
        <v>29</v>
      </c>
      <c r="M2090" s="2">
        <v>500</v>
      </c>
    </row>
    <row r="2091" spans="2:13" ht="12.75">
      <c r="B2091" s="168">
        <v>5000</v>
      </c>
      <c r="C2091" s="1" t="s">
        <v>29</v>
      </c>
      <c r="D2091" s="1" t="s">
        <v>21</v>
      </c>
      <c r="E2091" s="1" t="s">
        <v>617</v>
      </c>
      <c r="F2091" s="27" t="s">
        <v>1089</v>
      </c>
      <c r="G2091" s="27" t="s">
        <v>531</v>
      </c>
      <c r="H2091" s="5">
        <f t="shared" si="133"/>
        <v>-191500</v>
      </c>
      <c r="I2091" s="22">
        <f t="shared" si="134"/>
        <v>10</v>
      </c>
      <c r="K2091" t="s">
        <v>29</v>
      </c>
      <c r="M2091" s="2">
        <v>500</v>
      </c>
    </row>
    <row r="2092" spans="2:13" ht="12.75">
      <c r="B2092" s="168">
        <v>5000</v>
      </c>
      <c r="C2092" s="1" t="s">
        <v>29</v>
      </c>
      <c r="D2092" s="1" t="s">
        <v>21</v>
      </c>
      <c r="E2092" s="1" t="s">
        <v>617</v>
      </c>
      <c r="F2092" s="27" t="s">
        <v>1048</v>
      </c>
      <c r="G2092" s="27" t="s">
        <v>550</v>
      </c>
      <c r="H2092" s="5">
        <f t="shared" si="133"/>
        <v>-196500</v>
      </c>
      <c r="I2092" s="22">
        <f t="shared" si="134"/>
        <v>10</v>
      </c>
      <c r="K2092" t="s">
        <v>29</v>
      </c>
      <c r="M2092" s="2">
        <v>500</v>
      </c>
    </row>
    <row r="2093" spans="1:13" s="84" customFormat="1" ht="12.75">
      <c r="A2093" s="11"/>
      <c r="B2093" s="192">
        <f>SUM(B2049:B2092)</f>
        <v>196500</v>
      </c>
      <c r="C2093" s="11" t="s">
        <v>29</v>
      </c>
      <c r="D2093" s="11"/>
      <c r="E2093" s="11"/>
      <c r="F2093" s="18"/>
      <c r="G2093" s="18"/>
      <c r="H2093" s="82">
        <v>0</v>
      </c>
      <c r="I2093" s="83">
        <f t="shared" si="134"/>
        <v>393</v>
      </c>
      <c r="M2093" s="85">
        <v>500</v>
      </c>
    </row>
    <row r="2094" spans="2:13" ht="12.75">
      <c r="B2094" s="168"/>
      <c r="H2094" s="5">
        <f aca="true" t="shared" si="135" ref="H2094:H2126">H2093-B2094</f>
        <v>0</v>
      </c>
      <c r="I2094" s="22">
        <f t="shared" si="134"/>
        <v>0</v>
      </c>
      <c r="M2094" s="2">
        <v>500</v>
      </c>
    </row>
    <row r="2095" spans="2:13" ht="12.75">
      <c r="B2095" s="168"/>
      <c r="H2095" s="5">
        <f t="shared" si="135"/>
        <v>0</v>
      </c>
      <c r="I2095" s="22">
        <f t="shared" si="134"/>
        <v>0</v>
      </c>
      <c r="M2095" s="2">
        <v>500</v>
      </c>
    </row>
    <row r="2096" spans="2:13" ht="12.75">
      <c r="B2096" s="167">
        <v>1800</v>
      </c>
      <c r="C2096" s="1" t="s">
        <v>229</v>
      </c>
      <c r="D2096" s="12" t="s">
        <v>21</v>
      </c>
      <c r="E2096" s="1" t="s">
        <v>49</v>
      </c>
      <c r="F2096" s="27" t="s">
        <v>1090</v>
      </c>
      <c r="G2096" s="99" t="s">
        <v>240</v>
      </c>
      <c r="H2096" s="5">
        <f t="shared" si="135"/>
        <v>-1800</v>
      </c>
      <c r="I2096" s="22">
        <f t="shared" si="134"/>
        <v>3.6</v>
      </c>
      <c r="K2096" t="s">
        <v>1052</v>
      </c>
      <c r="M2096" s="2">
        <v>500</v>
      </c>
    </row>
    <row r="2097" spans="2:13" ht="12.75">
      <c r="B2097" s="167">
        <v>2500</v>
      </c>
      <c r="C2097" s="32" t="s">
        <v>1091</v>
      </c>
      <c r="D2097" s="12" t="s">
        <v>21</v>
      </c>
      <c r="E2097" s="32" t="s">
        <v>49</v>
      </c>
      <c r="F2097" s="27" t="s">
        <v>1090</v>
      </c>
      <c r="G2097" s="99" t="s">
        <v>318</v>
      </c>
      <c r="H2097" s="5">
        <f t="shared" si="135"/>
        <v>-4300</v>
      </c>
      <c r="I2097" s="22">
        <f t="shared" si="134"/>
        <v>5</v>
      </c>
      <c r="K2097" t="s">
        <v>1052</v>
      </c>
      <c r="M2097" s="2">
        <v>500</v>
      </c>
    </row>
    <row r="2098" spans="2:13" ht="12.75">
      <c r="B2098" s="167">
        <v>1600</v>
      </c>
      <c r="C2098" s="1" t="s">
        <v>229</v>
      </c>
      <c r="D2098" s="12" t="s">
        <v>21</v>
      </c>
      <c r="E2098" s="1" t="s">
        <v>49</v>
      </c>
      <c r="F2098" s="27" t="s">
        <v>1090</v>
      </c>
      <c r="G2098" s="99" t="s">
        <v>318</v>
      </c>
      <c r="H2098" s="5">
        <f t="shared" si="135"/>
        <v>-5900</v>
      </c>
      <c r="I2098" s="22">
        <f t="shared" si="134"/>
        <v>3.2</v>
      </c>
      <c r="K2098" t="s">
        <v>1052</v>
      </c>
      <c r="M2098" s="2">
        <v>500</v>
      </c>
    </row>
    <row r="2099" spans="2:13" ht="12.75">
      <c r="B2099" s="167">
        <v>2500</v>
      </c>
      <c r="C2099" s="32" t="s">
        <v>1091</v>
      </c>
      <c r="D2099" s="12" t="s">
        <v>21</v>
      </c>
      <c r="E2099" s="33" t="s">
        <v>49</v>
      </c>
      <c r="F2099" s="27" t="s">
        <v>1090</v>
      </c>
      <c r="G2099" s="34" t="s">
        <v>61</v>
      </c>
      <c r="H2099" s="5">
        <f t="shared" si="135"/>
        <v>-8400</v>
      </c>
      <c r="I2099" s="22">
        <f t="shared" si="134"/>
        <v>5</v>
      </c>
      <c r="K2099" t="s">
        <v>1052</v>
      </c>
      <c r="M2099" s="2">
        <v>500</v>
      </c>
    </row>
    <row r="2100" spans="2:13" ht="12.75">
      <c r="B2100" s="167">
        <v>1800</v>
      </c>
      <c r="C2100" s="1" t="s">
        <v>229</v>
      </c>
      <c r="D2100" s="12" t="s">
        <v>21</v>
      </c>
      <c r="E2100" s="1" t="s">
        <v>49</v>
      </c>
      <c r="F2100" s="27" t="s">
        <v>1090</v>
      </c>
      <c r="G2100" s="99" t="s">
        <v>61</v>
      </c>
      <c r="H2100" s="5">
        <f t="shared" si="135"/>
        <v>-10200</v>
      </c>
      <c r="I2100" s="22">
        <f t="shared" si="134"/>
        <v>3.6</v>
      </c>
      <c r="K2100" t="s">
        <v>1052</v>
      </c>
      <c r="M2100" s="2">
        <v>500</v>
      </c>
    </row>
    <row r="2101" spans="2:13" ht="12.75">
      <c r="B2101" s="167">
        <v>2500</v>
      </c>
      <c r="C2101" s="32" t="s">
        <v>1091</v>
      </c>
      <c r="D2101" s="12" t="s">
        <v>21</v>
      </c>
      <c r="E2101" s="32" t="s">
        <v>49</v>
      </c>
      <c r="F2101" s="27" t="s">
        <v>1090</v>
      </c>
      <c r="G2101" s="99" t="s">
        <v>375</v>
      </c>
      <c r="H2101" s="5">
        <f t="shared" si="135"/>
        <v>-12700</v>
      </c>
      <c r="I2101" s="22">
        <f t="shared" si="134"/>
        <v>5</v>
      </c>
      <c r="K2101" t="s">
        <v>1052</v>
      </c>
      <c r="M2101" s="2">
        <v>500</v>
      </c>
    </row>
    <row r="2102" spans="2:13" ht="12.75">
      <c r="B2102" s="167">
        <v>5000</v>
      </c>
      <c r="C2102" s="32" t="s">
        <v>1092</v>
      </c>
      <c r="D2102" s="12" t="s">
        <v>21</v>
      </c>
      <c r="E2102" s="33" t="s">
        <v>49</v>
      </c>
      <c r="F2102" s="27" t="s">
        <v>1090</v>
      </c>
      <c r="G2102" s="34" t="s">
        <v>375</v>
      </c>
      <c r="H2102" s="5">
        <f t="shared" si="135"/>
        <v>-17700</v>
      </c>
      <c r="I2102" s="22">
        <f t="shared" si="134"/>
        <v>10</v>
      </c>
      <c r="K2102" t="s">
        <v>1052</v>
      </c>
      <c r="M2102" s="2">
        <v>500</v>
      </c>
    </row>
    <row r="2103" spans="2:13" ht="12.75">
      <c r="B2103" s="167">
        <v>2500</v>
      </c>
      <c r="C2103" s="32" t="s">
        <v>1091</v>
      </c>
      <c r="D2103" s="12" t="s">
        <v>21</v>
      </c>
      <c r="E2103" s="32" t="s">
        <v>49</v>
      </c>
      <c r="F2103" s="27" t="s">
        <v>1090</v>
      </c>
      <c r="G2103" s="99" t="s">
        <v>375</v>
      </c>
      <c r="H2103" s="5">
        <f t="shared" si="135"/>
        <v>-20200</v>
      </c>
      <c r="I2103" s="22">
        <f t="shared" si="134"/>
        <v>5</v>
      </c>
      <c r="K2103" t="s">
        <v>1052</v>
      </c>
      <c r="M2103" s="2">
        <v>500</v>
      </c>
    </row>
    <row r="2104" spans="2:13" ht="12.75">
      <c r="B2104" s="167">
        <v>1400</v>
      </c>
      <c r="C2104" s="1" t="s">
        <v>229</v>
      </c>
      <c r="D2104" s="12" t="s">
        <v>21</v>
      </c>
      <c r="E2104" s="1" t="s">
        <v>49</v>
      </c>
      <c r="F2104" s="27" t="s">
        <v>1090</v>
      </c>
      <c r="G2104" s="99" t="s">
        <v>386</v>
      </c>
      <c r="H2104" s="5">
        <f t="shared" si="135"/>
        <v>-21600</v>
      </c>
      <c r="I2104" s="22">
        <f t="shared" si="134"/>
        <v>2.8</v>
      </c>
      <c r="K2104" t="s">
        <v>1052</v>
      </c>
      <c r="M2104" s="2">
        <v>500</v>
      </c>
    </row>
    <row r="2105" spans="2:13" ht="12.75">
      <c r="B2105" s="167">
        <v>2500</v>
      </c>
      <c r="C2105" s="32" t="s">
        <v>1091</v>
      </c>
      <c r="D2105" s="12" t="s">
        <v>21</v>
      </c>
      <c r="E2105" s="32" t="s">
        <v>49</v>
      </c>
      <c r="F2105" s="27" t="s">
        <v>1090</v>
      </c>
      <c r="G2105" s="99" t="s">
        <v>386</v>
      </c>
      <c r="H2105" s="5">
        <f t="shared" si="135"/>
        <v>-24100</v>
      </c>
      <c r="I2105" s="22">
        <f t="shared" si="134"/>
        <v>5</v>
      </c>
      <c r="K2105" t="s">
        <v>1052</v>
      </c>
      <c r="M2105" s="2">
        <v>500</v>
      </c>
    </row>
    <row r="2106" spans="2:13" ht="12.75">
      <c r="B2106" s="167">
        <v>1500</v>
      </c>
      <c r="C2106" s="1" t="s">
        <v>229</v>
      </c>
      <c r="D2106" s="12" t="s">
        <v>21</v>
      </c>
      <c r="E2106" s="1" t="s">
        <v>49</v>
      </c>
      <c r="F2106" s="27" t="s">
        <v>1093</v>
      </c>
      <c r="G2106" s="99" t="s">
        <v>222</v>
      </c>
      <c r="H2106" s="5">
        <f t="shared" si="135"/>
        <v>-25600</v>
      </c>
      <c r="I2106" s="22">
        <f t="shared" si="134"/>
        <v>3</v>
      </c>
      <c r="K2106" t="s">
        <v>617</v>
      </c>
      <c r="M2106" s="2">
        <v>500</v>
      </c>
    </row>
    <row r="2107" spans="2:13" ht="12.75">
      <c r="B2107" s="167">
        <v>1400</v>
      </c>
      <c r="C2107" s="32" t="s">
        <v>229</v>
      </c>
      <c r="D2107" s="12" t="s">
        <v>21</v>
      </c>
      <c r="E2107" s="32" t="s">
        <v>49</v>
      </c>
      <c r="F2107" s="27" t="s">
        <v>1093</v>
      </c>
      <c r="G2107" s="99" t="s">
        <v>231</v>
      </c>
      <c r="H2107" s="5">
        <f t="shared" si="135"/>
        <v>-27000</v>
      </c>
      <c r="I2107" s="22">
        <f t="shared" si="134"/>
        <v>2.8</v>
      </c>
      <c r="K2107" t="s">
        <v>617</v>
      </c>
      <c r="M2107" s="2">
        <v>500</v>
      </c>
    </row>
    <row r="2108" spans="2:13" ht="12.75">
      <c r="B2108" s="167">
        <v>1500</v>
      </c>
      <c r="C2108" s="12" t="s">
        <v>229</v>
      </c>
      <c r="D2108" s="12" t="s">
        <v>21</v>
      </c>
      <c r="E2108" s="12" t="s">
        <v>49</v>
      </c>
      <c r="F2108" s="27" t="s">
        <v>1093</v>
      </c>
      <c r="G2108" s="30" t="s">
        <v>225</v>
      </c>
      <c r="H2108" s="5">
        <f t="shared" si="135"/>
        <v>-28500</v>
      </c>
      <c r="I2108" s="22">
        <f t="shared" si="134"/>
        <v>3</v>
      </c>
      <c r="K2108" t="s">
        <v>617</v>
      </c>
      <c r="M2108" s="2">
        <v>500</v>
      </c>
    </row>
    <row r="2109" spans="2:13" ht="12.75">
      <c r="B2109" s="168">
        <v>1600</v>
      </c>
      <c r="C2109" s="12" t="s">
        <v>229</v>
      </c>
      <c r="D2109" s="12" t="s">
        <v>21</v>
      </c>
      <c r="E2109" s="1" t="s">
        <v>49</v>
      </c>
      <c r="F2109" s="27" t="s">
        <v>1093</v>
      </c>
      <c r="G2109" s="27" t="s">
        <v>238</v>
      </c>
      <c r="H2109" s="5">
        <f t="shared" si="135"/>
        <v>-30100</v>
      </c>
      <c r="I2109" s="22">
        <f t="shared" si="134"/>
        <v>3.2</v>
      </c>
      <c r="K2109" t="s">
        <v>617</v>
      </c>
      <c r="M2109" s="2">
        <v>500</v>
      </c>
    </row>
    <row r="2110" spans="2:13" ht="12.75">
      <c r="B2110" s="168">
        <v>1400</v>
      </c>
      <c r="C2110" s="1" t="s">
        <v>229</v>
      </c>
      <c r="D2110" s="12" t="s">
        <v>21</v>
      </c>
      <c r="E2110" s="1" t="s">
        <v>49</v>
      </c>
      <c r="F2110" s="27" t="s">
        <v>1093</v>
      </c>
      <c r="G2110" s="27" t="s">
        <v>240</v>
      </c>
      <c r="H2110" s="5">
        <f t="shared" si="135"/>
        <v>-31500</v>
      </c>
      <c r="I2110" s="22">
        <f t="shared" si="134"/>
        <v>2.8</v>
      </c>
      <c r="K2110" t="s">
        <v>617</v>
      </c>
      <c r="M2110" s="2">
        <v>500</v>
      </c>
    </row>
    <row r="2111" spans="2:13" ht="12.75">
      <c r="B2111" s="168">
        <v>1550</v>
      </c>
      <c r="C2111" s="1" t="s">
        <v>229</v>
      </c>
      <c r="D2111" s="12" t="s">
        <v>21</v>
      </c>
      <c r="E2111" s="1" t="s">
        <v>49</v>
      </c>
      <c r="F2111" s="27" t="s">
        <v>1093</v>
      </c>
      <c r="G2111" s="27" t="s">
        <v>228</v>
      </c>
      <c r="H2111" s="5">
        <f t="shared" si="135"/>
        <v>-33050</v>
      </c>
      <c r="I2111" s="22">
        <f t="shared" si="134"/>
        <v>3.1</v>
      </c>
      <c r="K2111" t="s">
        <v>617</v>
      </c>
      <c r="M2111" s="2">
        <v>500</v>
      </c>
    </row>
    <row r="2112" spans="2:13" ht="12.75">
      <c r="B2112" s="168">
        <v>1700</v>
      </c>
      <c r="C2112" s="1" t="s">
        <v>229</v>
      </c>
      <c r="D2112" s="12" t="s">
        <v>21</v>
      </c>
      <c r="E2112" s="1" t="s">
        <v>49</v>
      </c>
      <c r="F2112" s="27" t="s">
        <v>1093</v>
      </c>
      <c r="G2112" s="27" t="s">
        <v>250</v>
      </c>
      <c r="H2112" s="5">
        <f t="shared" si="135"/>
        <v>-34750</v>
      </c>
      <c r="I2112" s="22">
        <f t="shared" si="134"/>
        <v>3.4</v>
      </c>
      <c r="K2112" t="s">
        <v>617</v>
      </c>
      <c r="M2112" s="2">
        <v>500</v>
      </c>
    </row>
    <row r="2113" spans="2:13" ht="12.75">
      <c r="B2113" s="168">
        <v>1400</v>
      </c>
      <c r="C2113" s="1" t="s">
        <v>229</v>
      </c>
      <c r="D2113" s="12" t="s">
        <v>21</v>
      </c>
      <c r="E2113" s="1" t="s">
        <v>49</v>
      </c>
      <c r="F2113" s="27" t="s">
        <v>1093</v>
      </c>
      <c r="G2113" s="27" t="s">
        <v>281</v>
      </c>
      <c r="H2113" s="5">
        <f t="shared" si="135"/>
        <v>-36150</v>
      </c>
      <c r="I2113" s="22">
        <f t="shared" si="134"/>
        <v>2.8</v>
      </c>
      <c r="K2113" t="s">
        <v>617</v>
      </c>
      <c r="M2113" s="2">
        <v>500</v>
      </c>
    </row>
    <row r="2114" spans="2:13" ht="12.75">
      <c r="B2114" s="168">
        <v>1500</v>
      </c>
      <c r="C2114" s="1" t="s">
        <v>229</v>
      </c>
      <c r="D2114" s="12" t="s">
        <v>21</v>
      </c>
      <c r="E2114" s="1" t="s">
        <v>49</v>
      </c>
      <c r="F2114" s="27" t="s">
        <v>1093</v>
      </c>
      <c r="G2114" s="27" t="s">
        <v>308</v>
      </c>
      <c r="H2114" s="5">
        <f t="shared" si="135"/>
        <v>-37650</v>
      </c>
      <c r="I2114" s="22">
        <f t="shared" si="134"/>
        <v>3</v>
      </c>
      <c r="K2114" t="s">
        <v>617</v>
      </c>
      <c r="M2114" s="2">
        <v>500</v>
      </c>
    </row>
    <row r="2115" spans="2:13" ht="12.75">
      <c r="B2115" s="168">
        <v>2500</v>
      </c>
      <c r="C2115" s="1" t="s">
        <v>1094</v>
      </c>
      <c r="D2115" s="12" t="s">
        <v>21</v>
      </c>
      <c r="E2115" s="1" t="s">
        <v>49</v>
      </c>
      <c r="F2115" s="27" t="s">
        <v>1093</v>
      </c>
      <c r="G2115" s="27" t="s">
        <v>310</v>
      </c>
      <c r="H2115" s="5">
        <f t="shared" si="135"/>
        <v>-40150</v>
      </c>
      <c r="I2115" s="22">
        <f t="shared" si="134"/>
        <v>5</v>
      </c>
      <c r="K2115" t="s">
        <v>617</v>
      </c>
      <c r="M2115" s="2">
        <v>500</v>
      </c>
    </row>
    <row r="2116" spans="2:13" ht="12.75">
      <c r="B2116" s="168">
        <v>1400</v>
      </c>
      <c r="C2116" s="1" t="s">
        <v>229</v>
      </c>
      <c r="D2116" s="12" t="s">
        <v>21</v>
      </c>
      <c r="E2116" s="1" t="s">
        <v>49</v>
      </c>
      <c r="F2116" s="27" t="s">
        <v>1093</v>
      </c>
      <c r="G2116" s="27" t="s">
        <v>310</v>
      </c>
      <c r="H2116" s="5">
        <f t="shared" si="135"/>
        <v>-41550</v>
      </c>
      <c r="I2116" s="22">
        <f t="shared" si="134"/>
        <v>2.8</v>
      </c>
      <c r="K2116" t="s">
        <v>617</v>
      </c>
      <c r="M2116" s="2">
        <v>500</v>
      </c>
    </row>
    <row r="2117" spans="2:13" ht="12.75">
      <c r="B2117" s="168">
        <v>1800</v>
      </c>
      <c r="C2117" s="1" t="s">
        <v>229</v>
      </c>
      <c r="D2117" s="12" t="s">
        <v>21</v>
      </c>
      <c r="E2117" s="1" t="s">
        <v>49</v>
      </c>
      <c r="F2117" s="27" t="s">
        <v>1093</v>
      </c>
      <c r="G2117" s="27" t="s">
        <v>318</v>
      </c>
      <c r="H2117" s="5">
        <f t="shared" si="135"/>
        <v>-43350</v>
      </c>
      <c r="I2117" s="22">
        <f t="shared" si="134"/>
        <v>3.6</v>
      </c>
      <c r="K2117" t="s">
        <v>617</v>
      </c>
      <c r="M2117" s="2">
        <v>500</v>
      </c>
    </row>
    <row r="2118" spans="2:13" ht="12.75">
      <c r="B2118" s="168">
        <v>1700</v>
      </c>
      <c r="C2118" s="1" t="s">
        <v>229</v>
      </c>
      <c r="D2118" s="12" t="s">
        <v>21</v>
      </c>
      <c r="E2118" s="1" t="s">
        <v>49</v>
      </c>
      <c r="F2118" s="27" t="s">
        <v>1093</v>
      </c>
      <c r="G2118" s="27" t="s">
        <v>61</v>
      </c>
      <c r="H2118" s="5">
        <f t="shared" si="135"/>
        <v>-45050</v>
      </c>
      <c r="I2118" s="22">
        <f t="shared" si="134"/>
        <v>3.4</v>
      </c>
      <c r="K2118" t="s">
        <v>617</v>
      </c>
      <c r="M2118" s="2">
        <v>500</v>
      </c>
    </row>
    <row r="2119" spans="2:13" ht="12.75">
      <c r="B2119" s="168">
        <v>1700</v>
      </c>
      <c r="C2119" s="1" t="s">
        <v>229</v>
      </c>
      <c r="D2119" s="12" t="s">
        <v>21</v>
      </c>
      <c r="E2119" s="32" t="s">
        <v>49</v>
      </c>
      <c r="F2119" s="27" t="s">
        <v>1093</v>
      </c>
      <c r="G2119" s="27" t="s">
        <v>375</v>
      </c>
      <c r="H2119" s="5">
        <f t="shared" si="135"/>
        <v>-46750</v>
      </c>
      <c r="I2119" s="22">
        <f t="shared" si="134"/>
        <v>3.4</v>
      </c>
      <c r="K2119" t="s">
        <v>617</v>
      </c>
      <c r="M2119" s="2">
        <v>500</v>
      </c>
    </row>
    <row r="2120" spans="2:13" ht="12.75">
      <c r="B2120" s="168">
        <v>1700</v>
      </c>
      <c r="C2120" s="1" t="s">
        <v>229</v>
      </c>
      <c r="D2120" s="12" t="s">
        <v>21</v>
      </c>
      <c r="E2120" s="32" t="s">
        <v>49</v>
      </c>
      <c r="F2120" s="27" t="s">
        <v>1093</v>
      </c>
      <c r="G2120" s="27" t="s">
        <v>386</v>
      </c>
      <c r="H2120" s="5">
        <f t="shared" si="135"/>
        <v>-48450</v>
      </c>
      <c r="I2120" s="22">
        <f t="shared" si="134"/>
        <v>3.4</v>
      </c>
      <c r="K2120" t="s">
        <v>617</v>
      </c>
      <c r="M2120" s="2">
        <v>500</v>
      </c>
    </row>
    <row r="2121" spans="2:13" ht="12.75">
      <c r="B2121" s="168">
        <v>1200</v>
      </c>
      <c r="C2121" s="1" t="s">
        <v>229</v>
      </c>
      <c r="D2121" s="12" t="s">
        <v>21</v>
      </c>
      <c r="E2121" s="32" t="s">
        <v>49</v>
      </c>
      <c r="F2121" s="27" t="s">
        <v>1093</v>
      </c>
      <c r="G2121" s="27" t="s">
        <v>452</v>
      </c>
      <c r="H2121" s="5">
        <f t="shared" si="135"/>
        <v>-49650</v>
      </c>
      <c r="I2121" s="22">
        <f t="shared" si="134"/>
        <v>2.4</v>
      </c>
      <c r="K2121" t="s">
        <v>617</v>
      </c>
      <c r="M2121" s="2">
        <v>500</v>
      </c>
    </row>
    <row r="2122" spans="2:13" ht="12.75">
      <c r="B2122" s="168">
        <v>1500</v>
      </c>
      <c r="C2122" s="1" t="s">
        <v>229</v>
      </c>
      <c r="D2122" s="12" t="s">
        <v>21</v>
      </c>
      <c r="E2122" s="32" t="s">
        <v>49</v>
      </c>
      <c r="F2122" s="27" t="s">
        <v>1093</v>
      </c>
      <c r="G2122" s="27" t="s">
        <v>454</v>
      </c>
      <c r="H2122" s="5">
        <f t="shared" si="135"/>
        <v>-51150</v>
      </c>
      <c r="I2122" s="22">
        <f t="shared" si="134"/>
        <v>3</v>
      </c>
      <c r="K2122" t="s">
        <v>617</v>
      </c>
      <c r="M2122" s="2">
        <v>500</v>
      </c>
    </row>
    <row r="2123" spans="2:13" ht="12.75">
      <c r="B2123" s="168">
        <v>1600</v>
      </c>
      <c r="C2123" s="1" t="s">
        <v>229</v>
      </c>
      <c r="D2123" s="12" t="s">
        <v>21</v>
      </c>
      <c r="E2123" s="32" t="s">
        <v>49</v>
      </c>
      <c r="F2123" s="27" t="s">
        <v>1093</v>
      </c>
      <c r="G2123" s="27" t="s">
        <v>456</v>
      </c>
      <c r="H2123" s="5">
        <f t="shared" si="135"/>
        <v>-52750</v>
      </c>
      <c r="I2123" s="22">
        <f t="shared" si="134"/>
        <v>3.2</v>
      </c>
      <c r="K2123" t="s">
        <v>617</v>
      </c>
      <c r="M2123" s="2">
        <v>500</v>
      </c>
    </row>
    <row r="2124" spans="2:13" ht="12.75">
      <c r="B2124" s="168">
        <v>1000</v>
      </c>
      <c r="C2124" s="1" t="s">
        <v>229</v>
      </c>
      <c r="D2124" s="12" t="s">
        <v>21</v>
      </c>
      <c r="E2124" s="32" t="s">
        <v>49</v>
      </c>
      <c r="F2124" s="27" t="s">
        <v>1093</v>
      </c>
      <c r="G2124" s="27" t="s">
        <v>481</v>
      </c>
      <c r="H2124" s="5">
        <f t="shared" si="135"/>
        <v>-53750</v>
      </c>
      <c r="I2124" s="22">
        <f t="shared" si="134"/>
        <v>2</v>
      </c>
      <c r="K2124" t="s">
        <v>617</v>
      </c>
      <c r="M2124" s="2">
        <v>500</v>
      </c>
    </row>
    <row r="2125" spans="2:13" ht="12.75">
      <c r="B2125" s="168">
        <v>1200</v>
      </c>
      <c r="C2125" s="1" t="s">
        <v>229</v>
      </c>
      <c r="D2125" s="12" t="s">
        <v>21</v>
      </c>
      <c r="E2125" s="32" t="s">
        <v>49</v>
      </c>
      <c r="F2125" s="27" t="s">
        <v>1093</v>
      </c>
      <c r="G2125" s="27" t="s">
        <v>531</v>
      </c>
      <c r="H2125" s="5">
        <f t="shared" si="135"/>
        <v>-54950</v>
      </c>
      <c r="I2125" s="22">
        <f t="shared" si="134"/>
        <v>2.4</v>
      </c>
      <c r="K2125" t="s">
        <v>617</v>
      </c>
      <c r="M2125" s="2">
        <v>500</v>
      </c>
    </row>
    <row r="2126" spans="2:13" ht="12.75">
      <c r="B2126" s="168">
        <v>1200</v>
      </c>
      <c r="C2126" s="1" t="s">
        <v>229</v>
      </c>
      <c r="D2126" s="12" t="s">
        <v>21</v>
      </c>
      <c r="E2126" s="32" t="s">
        <v>49</v>
      </c>
      <c r="F2126" s="27" t="s">
        <v>1093</v>
      </c>
      <c r="G2126" s="27" t="s">
        <v>550</v>
      </c>
      <c r="H2126" s="5">
        <f t="shared" si="135"/>
        <v>-56150</v>
      </c>
      <c r="I2126" s="22">
        <f t="shared" si="134"/>
        <v>2.4</v>
      </c>
      <c r="K2126" t="s">
        <v>617</v>
      </c>
      <c r="M2126" s="2">
        <v>500</v>
      </c>
    </row>
    <row r="2127" spans="1:13" s="84" customFormat="1" ht="12.75">
      <c r="A2127" s="11"/>
      <c r="B2127" s="192">
        <f>SUM(B2096:B2126)</f>
        <v>56150</v>
      </c>
      <c r="C2127" s="11"/>
      <c r="D2127" s="11"/>
      <c r="E2127" s="11" t="s">
        <v>49</v>
      </c>
      <c r="F2127" s="18"/>
      <c r="G2127" s="18"/>
      <c r="H2127" s="82">
        <v>0</v>
      </c>
      <c r="I2127" s="83">
        <f t="shared" si="134"/>
        <v>112.3</v>
      </c>
      <c r="M2127" s="85">
        <v>500</v>
      </c>
    </row>
    <row r="2128" spans="8:13" ht="12.75">
      <c r="H2128" s="5">
        <f>H2127-B2128</f>
        <v>0</v>
      </c>
      <c r="I2128" s="22">
        <f t="shared" si="134"/>
        <v>0</v>
      </c>
      <c r="M2128" s="2">
        <v>500</v>
      </c>
    </row>
    <row r="2129" spans="8:13" ht="12.75">
      <c r="H2129" s="5">
        <f>H2128-B2129</f>
        <v>0</v>
      </c>
      <c r="I2129" s="22">
        <f t="shared" si="134"/>
        <v>0</v>
      </c>
      <c r="M2129" s="35">
        <v>500</v>
      </c>
    </row>
    <row r="2130" spans="2:13" ht="12.75">
      <c r="B2130" s="193">
        <v>5000</v>
      </c>
      <c r="C2130" s="32" t="s">
        <v>1095</v>
      </c>
      <c r="D2130" s="12" t="s">
        <v>21</v>
      </c>
      <c r="E2130" s="1" t="s">
        <v>21</v>
      </c>
      <c r="F2130" s="415" t="s">
        <v>1096</v>
      </c>
      <c r="G2130" s="27" t="s">
        <v>386</v>
      </c>
      <c r="H2130" s="5">
        <f>H2129-B2130</f>
        <v>-5000</v>
      </c>
      <c r="I2130" s="22">
        <f t="shared" si="134"/>
        <v>10</v>
      </c>
      <c r="K2130" t="s">
        <v>1052</v>
      </c>
      <c r="M2130" s="2">
        <v>500</v>
      </c>
    </row>
    <row r="2131" spans="2:13" ht="12.75">
      <c r="B2131" s="194">
        <v>2000</v>
      </c>
      <c r="C2131" s="12" t="s">
        <v>1097</v>
      </c>
      <c r="D2131" s="12" t="s">
        <v>21</v>
      </c>
      <c r="E2131" s="33" t="s">
        <v>21</v>
      </c>
      <c r="F2131" s="27" t="s">
        <v>1098</v>
      </c>
      <c r="G2131" s="34" t="s">
        <v>225</v>
      </c>
      <c r="H2131" s="5">
        <v>-4900</v>
      </c>
      <c r="I2131" s="22">
        <v>4</v>
      </c>
      <c r="K2131" t="s">
        <v>617</v>
      </c>
      <c r="M2131" s="2">
        <v>500</v>
      </c>
    </row>
    <row r="2132" spans="1:13" ht="12.75">
      <c r="A2132" s="12"/>
      <c r="B2132" s="194">
        <v>25000</v>
      </c>
      <c r="C2132" s="12" t="s">
        <v>1099</v>
      </c>
      <c r="D2132" s="12" t="s">
        <v>21</v>
      </c>
      <c r="E2132" s="12" t="s">
        <v>21</v>
      </c>
      <c r="F2132" s="27" t="s">
        <v>1100</v>
      </c>
      <c r="G2132" s="30" t="s">
        <v>238</v>
      </c>
      <c r="H2132" s="5">
        <v>-31400</v>
      </c>
      <c r="I2132" s="22">
        <v>50</v>
      </c>
      <c r="J2132" s="15"/>
      <c r="K2132" t="s">
        <v>617</v>
      </c>
      <c r="L2132" s="15"/>
      <c r="M2132" s="2">
        <v>500</v>
      </c>
    </row>
    <row r="2133" spans="2:13" ht="12.75">
      <c r="B2133" s="193">
        <v>45000</v>
      </c>
      <c r="C2133" s="1" t="s">
        <v>1101</v>
      </c>
      <c r="D2133" s="12" t="s">
        <v>21</v>
      </c>
      <c r="E2133" s="1" t="s">
        <v>21</v>
      </c>
      <c r="F2133" s="27" t="s">
        <v>1102</v>
      </c>
      <c r="G2133" s="27" t="s">
        <v>240</v>
      </c>
      <c r="H2133" s="5">
        <v>-78000</v>
      </c>
      <c r="I2133" s="22">
        <v>90</v>
      </c>
      <c r="K2133" t="s">
        <v>617</v>
      </c>
      <c r="M2133" s="2">
        <v>500</v>
      </c>
    </row>
    <row r="2134" spans="2:13" ht="12.75">
      <c r="B2134" s="193">
        <v>5000</v>
      </c>
      <c r="C2134" s="1" t="s">
        <v>1095</v>
      </c>
      <c r="D2134" s="12" t="s">
        <v>21</v>
      </c>
      <c r="E2134" s="1" t="s">
        <v>21</v>
      </c>
      <c r="F2134" s="27" t="s">
        <v>1103</v>
      </c>
      <c r="G2134" s="27" t="s">
        <v>250</v>
      </c>
      <c r="H2134" s="5">
        <v>-86825</v>
      </c>
      <c r="I2134" s="22">
        <v>10</v>
      </c>
      <c r="K2134" t="s">
        <v>617</v>
      </c>
      <c r="M2134" s="2">
        <v>500</v>
      </c>
    </row>
    <row r="2135" spans="2:13" ht="12.75">
      <c r="B2135" s="193">
        <v>23850</v>
      </c>
      <c r="C2135" s="1" t="s">
        <v>1104</v>
      </c>
      <c r="D2135" s="12" t="s">
        <v>21</v>
      </c>
      <c r="E2135" s="1" t="s">
        <v>21</v>
      </c>
      <c r="F2135" s="27" t="s">
        <v>1105</v>
      </c>
      <c r="G2135" s="27" t="s">
        <v>250</v>
      </c>
      <c r="H2135" s="5">
        <v>-218875</v>
      </c>
      <c r="I2135" s="22">
        <v>47.7</v>
      </c>
      <c r="K2135" t="s">
        <v>617</v>
      </c>
      <c r="M2135" s="2">
        <v>500</v>
      </c>
    </row>
    <row r="2136" spans="2:13" ht="12.75">
      <c r="B2136" s="193">
        <v>2000</v>
      </c>
      <c r="C2136" s="12" t="s">
        <v>1097</v>
      </c>
      <c r="D2136" s="12" t="s">
        <v>21</v>
      </c>
      <c r="E2136" s="1" t="s">
        <v>21</v>
      </c>
      <c r="F2136" s="27" t="s">
        <v>1106</v>
      </c>
      <c r="G2136" s="27" t="s">
        <v>281</v>
      </c>
      <c r="H2136" s="5">
        <v>-222575</v>
      </c>
      <c r="I2136" s="22">
        <v>4</v>
      </c>
      <c r="K2136" t="s">
        <v>617</v>
      </c>
      <c r="M2136" s="2">
        <v>500</v>
      </c>
    </row>
    <row r="2137" spans="2:13" ht="12.75">
      <c r="B2137" s="193">
        <v>4000</v>
      </c>
      <c r="C2137" s="1" t="s">
        <v>1107</v>
      </c>
      <c r="D2137" s="12" t="s">
        <v>21</v>
      </c>
      <c r="E2137" s="1" t="s">
        <v>21</v>
      </c>
      <c r="F2137" s="27" t="s">
        <v>1093</v>
      </c>
      <c r="G2137" s="27" t="s">
        <v>308</v>
      </c>
      <c r="H2137" s="5">
        <v>-290950</v>
      </c>
      <c r="I2137" s="22">
        <v>8</v>
      </c>
      <c r="K2137" t="s">
        <v>617</v>
      </c>
      <c r="M2137" s="2">
        <v>500</v>
      </c>
    </row>
    <row r="2138" spans="2:13" ht="12.75">
      <c r="B2138" s="193">
        <v>60000</v>
      </c>
      <c r="C2138" s="1" t="s">
        <v>1108</v>
      </c>
      <c r="D2138" s="12" t="s">
        <v>21</v>
      </c>
      <c r="E2138" s="1" t="s">
        <v>21</v>
      </c>
      <c r="F2138" s="27" t="s">
        <v>1109</v>
      </c>
      <c r="G2138" s="27" t="s">
        <v>310</v>
      </c>
      <c r="H2138" s="5">
        <v>-352450</v>
      </c>
      <c r="I2138" s="22">
        <v>120</v>
      </c>
      <c r="K2138" t="s">
        <v>617</v>
      </c>
      <c r="M2138" s="2">
        <v>500</v>
      </c>
    </row>
    <row r="2139" spans="2:13" ht="12.75">
      <c r="B2139" s="193">
        <v>30000</v>
      </c>
      <c r="C2139" s="1" t="s">
        <v>1110</v>
      </c>
      <c r="D2139" s="12" t="s">
        <v>21</v>
      </c>
      <c r="E2139" s="1" t="s">
        <v>21</v>
      </c>
      <c r="F2139" s="27" t="s">
        <v>1109</v>
      </c>
      <c r="G2139" s="27" t="s">
        <v>310</v>
      </c>
      <c r="H2139" s="5">
        <v>-382450</v>
      </c>
      <c r="I2139" s="22">
        <v>60</v>
      </c>
      <c r="K2139" t="s">
        <v>617</v>
      </c>
      <c r="M2139" s="2">
        <v>500</v>
      </c>
    </row>
    <row r="2140" spans="2:13" ht="12.75">
      <c r="B2140" s="193">
        <v>20000</v>
      </c>
      <c r="C2140" s="1" t="s">
        <v>1111</v>
      </c>
      <c r="D2140" s="12" t="s">
        <v>21</v>
      </c>
      <c r="E2140" s="1" t="s">
        <v>21</v>
      </c>
      <c r="F2140" s="27" t="s">
        <v>1109</v>
      </c>
      <c r="G2140" s="27" t="s">
        <v>310</v>
      </c>
      <c r="H2140" s="5">
        <v>-402450</v>
      </c>
      <c r="I2140" s="22">
        <v>40</v>
      </c>
      <c r="K2140" t="s">
        <v>617</v>
      </c>
      <c r="M2140" s="2">
        <v>500</v>
      </c>
    </row>
    <row r="2141" spans="2:13" ht="12.75">
      <c r="B2141" s="193">
        <v>10000</v>
      </c>
      <c r="C2141" s="1" t="s">
        <v>1112</v>
      </c>
      <c r="D2141" s="12" t="s">
        <v>21</v>
      </c>
      <c r="E2141" s="1" t="s">
        <v>21</v>
      </c>
      <c r="F2141" s="27" t="s">
        <v>1109</v>
      </c>
      <c r="G2141" s="27" t="s">
        <v>310</v>
      </c>
      <c r="H2141" s="5">
        <v>-412450</v>
      </c>
      <c r="I2141" s="22">
        <v>20</v>
      </c>
      <c r="K2141" t="s">
        <v>617</v>
      </c>
      <c r="M2141" s="2">
        <v>500</v>
      </c>
    </row>
    <row r="2142" spans="2:13" ht="12.75">
      <c r="B2142" s="193">
        <v>3600</v>
      </c>
      <c r="C2142" s="1" t="s">
        <v>1113</v>
      </c>
      <c r="D2142" s="12" t="s">
        <v>21</v>
      </c>
      <c r="E2142" s="1" t="s">
        <v>21</v>
      </c>
      <c r="F2142" s="27" t="s">
        <v>1109</v>
      </c>
      <c r="G2142" s="27" t="s">
        <v>310</v>
      </c>
      <c r="H2142" s="5">
        <v>-416050</v>
      </c>
      <c r="I2142" s="22">
        <v>7.2</v>
      </c>
      <c r="K2142" t="s">
        <v>617</v>
      </c>
      <c r="M2142" s="2">
        <v>500</v>
      </c>
    </row>
    <row r="2143" spans="2:13" ht="12.75">
      <c r="B2143" s="193">
        <v>9000</v>
      </c>
      <c r="C2143" s="1" t="s">
        <v>1114</v>
      </c>
      <c r="D2143" s="12" t="s">
        <v>21</v>
      </c>
      <c r="E2143" s="1" t="s">
        <v>21</v>
      </c>
      <c r="F2143" s="27" t="s">
        <v>1109</v>
      </c>
      <c r="G2143" s="27" t="s">
        <v>310</v>
      </c>
      <c r="H2143" s="5">
        <v>-425050</v>
      </c>
      <c r="I2143" s="22">
        <v>18</v>
      </c>
      <c r="K2143" t="s">
        <v>617</v>
      </c>
      <c r="M2143" s="2">
        <v>500</v>
      </c>
    </row>
    <row r="2144" spans="2:13" ht="12.75">
      <c r="B2144" s="193">
        <v>5000</v>
      </c>
      <c r="C2144" s="1" t="s">
        <v>1115</v>
      </c>
      <c r="D2144" s="12" t="s">
        <v>21</v>
      </c>
      <c r="E2144" s="1" t="s">
        <v>21</v>
      </c>
      <c r="F2144" s="27" t="s">
        <v>1109</v>
      </c>
      <c r="G2144" s="27" t="s">
        <v>310</v>
      </c>
      <c r="H2144" s="5">
        <v>-430050</v>
      </c>
      <c r="I2144" s="22">
        <v>10</v>
      </c>
      <c r="K2144" t="s">
        <v>617</v>
      </c>
      <c r="M2144" s="2">
        <v>500</v>
      </c>
    </row>
    <row r="2145" spans="2:13" ht="12.75">
      <c r="B2145" s="193">
        <v>10000</v>
      </c>
      <c r="C2145" s="1" t="s">
        <v>1116</v>
      </c>
      <c r="D2145" s="12" t="s">
        <v>21</v>
      </c>
      <c r="E2145" s="1" t="s">
        <v>21</v>
      </c>
      <c r="F2145" s="27" t="s">
        <v>1109</v>
      </c>
      <c r="G2145" s="27" t="s">
        <v>310</v>
      </c>
      <c r="H2145" s="5">
        <v>-440050</v>
      </c>
      <c r="I2145" s="22">
        <v>20</v>
      </c>
      <c r="K2145" t="s">
        <v>617</v>
      </c>
      <c r="M2145" s="2">
        <v>500</v>
      </c>
    </row>
    <row r="2146" spans="2:13" ht="12.75">
      <c r="B2146" s="193">
        <v>30000</v>
      </c>
      <c r="C2146" s="1" t="s">
        <v>1117</v>
      </c>
      <c r="D2146" s="12" t="s">
        <v>21</v>
      </c>
      <c r="E2146" s="1" t="s">
        <v>21</v>
      </c>
      <c r="F2146" s="27" t="s">
        <v>1109</v>
      </c>
      <c r="G2146" s="27" t="s">
        <v>310</v>
      </c>
      <c r="H2146" s="5">
        <v>-470050</v>
      </c>
      <c r="I2146" s="22">
        <v>60</v>
      </c>
      <c r="K2146" t="s">
        <v>617</v>
      </c>
      <c r="M2146" s="2">
        <v>500</v>
      </c>
    </row>
    <row r="2147" spans="2:13" ht="12.75">
      <c r="B2147" s="193">
        <v>180000</v>
      </c>
      <c r="C2147" s="1" t="s">
        <v>1118</v>
      </c>
      <c r="D2147" s="12" t="s">
        <v>21</v>
      </c>
      <c r="E2147" s="1" t="s">
        <v>21</v>
      </c>
      <c r="F2147" s="27" t="s">
        <v>1119</v>
      </c>
      <c r="G2147" s="27" t="s">
        <v>310</v>
      </c>
      <c r="H2147" s="5">
        <v>-650050</v>
      </c>
      <c r="I2147" s="22">
        <v>360</v>
      </c>
      <c r="K2147" t="s">
        <v>617</v>
      </c>
      <c r="M2147" s="2">
        <v>500</v>
      </c>
    </row>
    <row r="2148" spans="2:13" ht="12.75">
      <c r="B2148" s="193">
        <v>286200</v>
      </c>
      <c r="C2148" s="1" t="s">
        <v>1120</v>
      </c>
      <c r="D2148" s="12" t="s">
        <v>21</v>
      </c>
      <c r="E2148" s="1" t="s">
        <v>21</v>
      </c>
      <c r="F2148" s="65" t="s">
        <v>1012</v>
      </c>
      <c r="G2148" s="27" t="s">
        <v>310</v>
      </c>
      <c r="H2148" s="5">
        <v>-936250</v>
      </c>
      <c r="I2148" s="22">
        <v>572.4</v>
      </c>
      <c r="K2148" t="s">
        <v>617</v>
      </c>
      <c r="M2148" s="2">
        <v>500</v>
      </c>
    </row>
    <row r="2149" spans="2:13" ht="12.75">
      <c r="B2149" s="193">
        <v>182455</v>
      </c>
      <c r="C2149" s="1" t="s">
        <v>1121</v>
      </c>
      <c r="D2149" s="12" t="s">
        <v>21</v>
      </c>
      <c r="E2149" s="1" t="s">
        <v>21</v>
      </c>
      <c r="F2149" s="27" t="s">
        <v>1122</v>
      </c>
      <c r="G2149" s="27" t="s">
        <v>310</v>
      </c>
      <c r="H2149" s="5">
        <v>-1118705</v>
      </c>
      <c r="I2149" s="22">
        <v>364.91</v>
      </c>
      <c r="K2149" t="s">
        <v>617</v>
      </c>
      <c r="M2149" s="2">
        <v>500</v>
      </c>
    </row>
    <row r="2150" spans="2:13" ht="12.75">
      <c r="B2150" s="193">
        <v>20000</v>
      </c>
      <c r="C2150" s="1" t="s">
        <v>1123</v>
      </c>
      <c r="D2150" s="12" t="s">
        <v>21</v>
      </c>
      <c r="E2150" s="1" t="s">
        <v>21</v>
      </c>
      <c r="F2150" s="27" t="s">
        <v>1124</v>
      </c>
      <c r="G2150" s="27" t="s">
        <v>61</v>
      </c>
      <c r="H2150" s="5">
        <v>-1681280</v>
      </c>
      <c r="I2150" s="22">
        <v>40</v>
      </c>
      <c r="K2150" t="s">
        <v>617</v>
      </c>
      <c r="M2150" s="2">
        <v>500</v>
      </c>
    </row>
    <row r="2151" spans="2:13" ht="12.75">
      <c r="B2151" s="193">
        <v>5000</v>
      </c>
      <c r="C2151" s="1" t="s">
        <v>1125</v>
      </c>
      <c r="D2151" s="12" t="s">
        <v>21</v>
      </c>
      <c r="E2151" s="1" t="s">
        <v>21</v>
      </c>
      <c r="F2151" s="27" t="s">
        <v>1126</v>
      </c>
      <c r="G2151" s="27" t="s">
        <v>61</v>
      </c>
      <c r="H2151" s="5">
        <v>-1686280</v>
      </c>
      <c r="I2151" s="22">
        <v>10</v>
      </c>
      <c r="K2151" t="s">
        <v>617</v>
      </c>
      <c r="M2151" s="2">
        <v>500</v>
      </c>
    </row>
    <row r="2152" spans="2:13" ht="12.75">
      <c r="B2152" s="193">
        <v>18000</v>
      </c>
      <c r="C2152" s="1" t="s">
        <v>1127</v>
      </c>
      <c r="D2152" s="12" t="s">
        <v>21</v>
      </c>
      <c r="E2152" s="1" t="s">
        <v>21</v>
      </c>
      <c r="F2152" s="27" t="s">
        <v>1128</v>
      </c>
      <c r="G2152" s="27" t="s">
        <v>61</v>
      </c>
      <c r="H2152" s="5">
        <v>-1704280</v>
      </c>
      <c r="I2152" s="22">
        <v>36</v>
      </c>
      <c r="K2152" t="s">
        <v>617</v>
      </c>
      <c r="M2152" s="2">
        <v>500</v>
      </c>
    </row>
    <row r="2153" spans="2:13" ht="12.75">
      <c r="B2153" s="193">
        <v>24000</v>
      </c>
      <c r="C2153" s="1" t="s">
        <v>1129</v>
      </c>
      <c r="D2153" s="12" t="s">
        <v>21</v>
      </c>
      <c r="E2153" s="1" t="s">
        <v>21</v>
      </c>
      <c r="F2153" s="27" t="s">
        <v>1128</v>
      </c>
      <c r="G2153" s="27" t="s">
        <v>61</v>
      </c>
      <c r="H2153" s="5">
        <v>-1728280</v>
      </c>
      <c r="I2153" s="22">
        <v>48</v>
      </c>
      <c r="K2153" t="s">
        <v>617</v>
      </c>
      <c r="M2153" s="2">
        <v>500</v>
      </c>
    </row>
    <row r="2154" spans="2:13" ht="12.75">
      <c r="B2154" s="193">
        <v>2100</v>
      </c>
      <c r="C2154" s="1" t="s">
        <v>1130</v>
      </c>
      <c r="D2154" s="12" t="s">
        <v>21</v>
      </c>
      <c r="E2154" s="1" t="s">
        <v>21</v>
      </c>
      <c r="F2154" s="27" t="s">
        <v>1128</v>
      </c>
      <c r="G2154" s="27" t="s">
        <v>61</v>
      </c>
      <c r="H2154" s="5">
        <v>-1730380</v>
      </c>
      <c r="I2154" s="22">
        <v>4.2</v>
      </c>
      <c r="K2154" t="s">
        <v>617</v>
      </c>
      <c r="M2154" s="2">
        <v>500</v>
      </c>
    </row>
    <row r="2155" spans="2:13" ht="12.75">
      <c r="B2155" s="193">
        <v>2500</v>
      </c>
      <c r="C2155" s="1" t="s">
        <v>1131</v>
      </c>
      <c r="D2155" s="12" t="s">
        <v>21</v>
      </c>
      <c r="E2155" s="1" t="s">
        <v>21</v>
      </c>
      <c r="F2155" s="27" t="s">
        <v>1128</v>
      </c>
      <c r="G2155" s="27" t="s">
        <v>61</v>
      </c>
      <c r="H2155" s="5">
        <v>-1732880</v>
      </c>
      <c r="I2155" s="22">
        <v>5</v>
      </c>
      <c r="K2155" t="s">
        <v>617</v>
      </c>
      <c r="M2155" s="2">
        <v>500</v>
      </c>
    </row>
    <row r="2156" spans="2:13" ht="12.75">
      <c r="B2156" s="193">
        <v>3000</v>
      </c>
      <c r="C2156" s="1" t="s">
        <v>1132</v>
      </c>
      <c r="D2156" s="12" t="s">
        <v>21</v>
      </c>
      <c r="E2156" s="1" t="s">
        <v>21</v>
      </c>
      <c r="F2156" s="27" t="s">
        <v>1128</v>
      </c>
      <c r="G2156" s="27" t="s">
        <v>61</v>
      </c>
      <c r="H2156" s="5">
        <v>-1735880</v>
      </c>
      <c r="I2156" s="22">
        <v>6</v>
      </c>
      <c r="K2156" t="s">
        <v>617</v>
      </c>
      <c r="M2156" s="2">
        <v>500</v>
      </c>
    </row>
    <row r="2157" spans="2:13" ht="12.75">
      <c r="B2157" s="193">
        <v>10000</v>
      </c>
      <c r="C2157" s="1" t="s">
        <v>1133</v>
      </c>
      <c r="D2157" s="12" t="s">
        <v>21</v>
      </c>
      <c r="E2157" s="1" t="s">
        <v>21</v>
      </c>
      <c r="F2157" s="27" t="s">
        <v>1128</v>
      </c>
      <c r="G2157" s="27" t="s">
        <v>61</v>
      </c>
      <c r="H2157" s="5">
        <v>-1745880</v>
      </c>
      <c r="I2157" s="22">
        <v>20</v>
      </c>
      <c r="K2157" t="s">
        <v>617</v>
      </c>
      <c r="M2157" s="2">
        <v>500</v>
      </c>
    </row>
    <row r="2158" spans="2:13" ht="12.75">
      <c r="B2158" s="193">
        <v>3300</v>
      </c>
      <c r="C2158" s="1" t="s">
        <v>1134</v>
      </c>
      <c r="D2158" s="12" t="s">
        <v>21</v>
      </c>
      <c r="E2158" s="1" t="s">
        <v>21</v>
      </c>
      <c r="F2158" s="27" t="s">
        <v>1135</v>
      </c>
      <c r="G2158" s="27" t="s">
        <v>375</v>
      </c>
      <c r="H2158" s="5">
        <v>-1750880</v>
      </c>
      <c r="I2158" s="22">
        <v>6.6</v>
      </c>
      <c r="K2158" t="s">
        <v>617</v>
      </c>
      <c r="M2158" s="2">
        <v>500</v>
      </c>
    </row>
    <row r="2159" spans="1:13" ht="12.75">
      <c r="A2159" s="32"/>
      <c r="B2159" s="194">
        <v>3000</v>
      </c>
      <c r="C2159" s="32" t="s">
        <v>1136</v>
      </c>
      <c r="D2159" s="32" t="s">
        <v>21</v>
      </c>
      <c r="E2159" s="32" t="s">
        <v>21</v>
      </c>
      <c r="F2159" s="27" t="s">
        <v>1137</v>
      </c>
      <c r="G2159" s="99" t="s">
        <v>375</v>
      </c>
      <c r="H2159" s="36">
        <v>-1753880</v>
      </c>
      <c r="I2159" s="78">
        <v>6</v>
      </c>
      <c r="J2159" s="92"/>
      <c r="K2159" s="80" t="s">
        <v>617</v>
      </c>
      <c r="L2159" s="92"/>
      <c r="M2159" s="93">
        <v>500</v>
      </c>
    </row>
    <row r="2160" spans="2:13" ht="12.75">
      <c r="B2160" s="193">
        <v>2500</v>
      </c>
      <c r="C2160" s="1" t="s">
        <v>1138</v>
      </c>
      <c r="D2160" s="12" t="s">
        <v>21</v>
      </c>
      <c r="E2160" s="32" t="s">
        <v>21</v>
      </c>
      <c r="F2160" s="27" t="s">
        <v>1139</v>
      </c>
      <c r="G2160" s="27" t="s">
        <v>375</v>
      </c>
      <c r="H2160" s="5">
        <v>-1756380</v>
      </c>
      <c r="I2160" s="22">
        <v>5</v>
      </c>
      <c r="K2160" t="s">
        <v>617</v>
      </c>
      <c r="M2160" s="2">
        <v>500</v>
      </c>
    </row>
    <row r="2161" spans="2:13" ht="12.75">
      <c r="B2161" s="193">
        <v>2500</v>
      </c>
      <c r="C2161" s="1" t="s">
        <v>1138</v>
      </c>
      <c r="D2161" s="12" t="s">
        <v>21</v>
      </c>
      <c r="E2161" s="32" t="s">
        <v>21</v>
      </c>
      <c r="F2161" s="27" t="s">
        <v>1140</v>
      </c>
      <c r="G2161" s="27" t="s">
        <v>375</v>
      </c>
      <c r="H2161" s="5">
        <v>-1758880</v>
      </c>
      <c r="I2161" s="22">
        <v>5</v>
      </c>
      <c r="K2161" t="s">
        <v>617</v>
      </c>
      <c r="M2161" s="2">
        <v>500</v>
      </c>
    </row>
    <row r="2162" spans="2:13" ht="12.75">
      <c r="B2162" s="193">
        <v>4500</v>
      </c>
      <c r="C2162" s="1" t="s">
        <v>1141</v>
      </c>
      <c r="D2162" s="12" t="s">
        <v>21</v>
      </c>
      <c r="E2162" s="32" t="s">
        <v>21</v>
      </c>
      <c r="F2162" s="27" t="s">
        <v>1142</v>
      </c>
      <c r="G2162" s="27" t="s">
        <v>386</v>
      </c>
      <c r="H2162" s="5">
        <v>-1766780</v>
      </c>
      <c r="I2162" s="22">
        <v>9</v>
      </c>
      <c r="K2162" t="s">
        <v>617</v>
      </c>
      <c r="M2162" s="2">
        <v>500</v>
      </c>
    </row>
    <row r="2163" spans="2:13" ht="12.75">
      <c r="B2163" s="193">
        <v>800</v>
      </c>
      <c r="C2163" s="1" t="s">
        <v>1143</v>
      </c>
      <c r="D2163" s="12" t="s">
        <v>21</v>
      </c>
      <c r="E2163" s="32" t="s">
        <v>21</v>
      </c>
      <c r="F2163" s="27" t="s">
        <v>1093</v>
      </c>
      <c r="G2163" s="27" t="s">
        <v>456</v>
      </c>
      <c r="H2163" s="5">
        <v>-1782880</v>
      </c>
      <c r="I2163" s="22">
        <v>1.6</v>
      </c>
      <c r="K2163" t="s">
        <v>617</v>
      </c>
      <c r="M2163" s="2">
        <v>500</v>
      </c>
    </row>
    <row r="2164" spans="2:13" ht="12.75">
      <c r="B2164" s="193">
        <v>30000</v>
      </c>
      <c r="C2164" s="1" t="s">
        <v>1144</v>
      </c>
      <c r="D2164" s="12" t="s">
        <v>21</v>
      </c>
      <c r="E2164" s="32" t="s">
        <v>21</v>
      </c>
      <c r="F2164" s="27" t="s">
        <v>1145</v>
      </c>
      <c r="G2164" s="27" t="s">
        <v>531</v>
      </c>
      <c r="H2164" s="5">
        <v>-1820255</v>
      </c>
      <c r="I2164" s="22">
        <v>60</v>
      </c>
      <c r="K2164" t="s">
        <v>617</v>
      </c>
      <c r="M2164" s="2">
        <v>500</v>
      </c>
    </row>
    <row r="2165" spans="2:13" ht="12.75">
      <c r="B2165" s="194">
        <v>3000</v>
      </c>
      <c r="C2165" s="12" t="s">
        <v>1146</v>
      </c>
      <c r="D2165" s="12" t="s">
        <v>21</v>
      </c>
      <c r="E2165" s="33" t="s">
        <v>21</v>
      </c>
      <c r="F2165" s="27" t="s">
        <v>1008</v>
      </c>
      <c r="G2165" s="34" t="s">
        <v>1147</v>
      </c>
      <c r="H2165" s="5">
        <f>H2164-B2165</f>
        <v>-1823255</v>
      </c>
      <c r="I2165" s="22">
        <f aca="true" t="shared" si="136" ref="I2165:I2180">+B2165/M2165</f>
        <v>6</v>
      </c>
      <c r="K2165" t="s">
        <v>991</v>
      </c>
      <c r="M2165" s="35">
        <v>500</v>
      </c>
    </row>
    <row r="2166" spans="1:13" s="15" customFormat="1" ht="12.75">
      <c r="A2166" s="12"/>
      <c r="B2166" s="194">
        <v>400000</v>
      </c>
      <c r="C2166" s="12" t="s">
        <v>1148</v>
      </c>
      <c r="D2166" s="12" t="s">
        <v>21</v>
      </c>
      <c r="E2166" s="12" t="s">
        <v>21</v>
      </c>
      <c r="F2166" s="30" t="s">
        <v>1149</v>
      </c>
      <c r="G2166" s="30" t="s">
        <v>310</v>
      </c>
      <c r="H2166" s="29">
        <f>H2164-B2166</f>
        <v>-2220255</v>
      </c>
      <c r="I2166" s="53">
        <f t="shared" si="136"/>
        <v>800</v>
      </c>
      <c r="K2166" s="15" t="s">
        <v>879</v>
      </c>
      <c r="M2166" s="35">
        <v>500</v>
      </c>
    </row>
    <row r="2167" spans="1:13" s="84" customFormat="1" ht="12.75">
      <c r="A2167" s="11"/>
      <c r="B2167" s="195">
        <f>SUM(B2130:B2166)</f>
        <v>1472305</v>
      </c>
      <c r="C2167" s="95"/>
      <c r="D2167" s="11"/>
      <c r="E2167" s="11" t="s">
        <v>21</v>
      </c>
      <c r="F2167" s="158"/>
      <c r="G2167" s="18"/>
      <c r="H2167" s="82">
        <v>0</v>
      </c>
      <c r="I2167" s="83">
        <f t="shared" si="136"/>
        <v>2944.61</v>
      </c>
      <c r="M2167" s="85">
        <v>500</v>
      </c>
    </row>
    <row r="2168" spans="2:13" ht="12.75">
      <c r="B2168" s="193"/>
      <c r="C2168" s="32"/>
      <c r="D2168" s="12"/>
      <c r="F2168" s="157"/>
      <c r="H2168" s="5">
        <f aca="true" t="shared" si="137" ref="H2168:H2180">H2167-B2168</f>
        <v>0</v>
      </c>
      <c r="I2168" s="22">
        <f t="shared" si="136"/>
        <v>0</v>
      </c>
      <c r="M2168" s="2">
        <v>500</v>
      </c>
    </row>
    <row r="2169" spans="1:13" ht="15.75">
      <c r="A2169" s="17"/>
      <c r="B2169" s="487"/>
      <c r="C2169" s="9"/>
      <c r="D2169" s="9"/>
      <c r="E2169" s="10"/>
      <c r="F2169" s="9"/>
      <c r="G2169" s="9"/>
      <c r="H2169" s="5">
        <f t="shared" si="137"/>
        <v>0</v>
      </c>
      <c r="I2169" s="22">
        <f t="shared" si="136"/>
        <v>0</v>
      </c>
      <c r="M2169" s="2">
        <v>500</v>
      </c>
    </row>
    <row r="2170" spans="2:13" ht="12.75">
      <c r="B2170" s="194">
        <v>3200</v>
      </c>
      <c r="C2170" s="1" t="s">
        <v>1150</v>
      </c>
      <c r="D2170" s="12" t="s">
        <v>21</v>
      </c>
      <c r="E2170" s="417" t="s">
        <v>1151</v>
      </c>
      <c r="F2170" s="27" t="s">
        <v>1152</v>
      </c>
      <c r="G2170" s="99" t="s">
        <v>61</v>
      </c>
      <c r="H2170" s="5">
        <f t="shared" si="137"/>
        <v>-3200</v>
      </c>
      <c r="I2170" s="22">
        <f t="shared" si="136"/>
        <v>6.4</v>
      </c>
      <c r="K2170" t="s">
        <v>1052</v>
      </c>
      <c r="M2170" s="2">
        <v>500</v>
      </c>
    </row>
    <row r="2171" spans="2:13" ht="12.75">
      <c r="B2171" s="194">
        <v>1775</v>
      </c>
      <c r="C2171" s="1" t="s">
        <v>1150</v>
      </c>
      <c r="D2171" s="12" t="s">
        <v>21</v>
      </c>
      <c r="E2171" s="417" t="s">
        <v>1151</v>
      </c>
      <c r="F2171" s="27" t="s">
        <v>1153</v>
      </c>
      <c r="G2171" s="99" t="s">
        <v>61</v>
      </c>
      <c r="H2171" s="5">
        <f t="shared" si="137"/>
        <v>-4975</v>
      </c>
      <c r="I2171" s="22">
        <f t="shared" si="136"/>
        <v>3.55</v>
      </c>
      <c r="K2171" t="s">
        <v>1052</v>
      </c>
      <c r="M2171" s="2">
        <v>500</v>
      </c>
    </row>
    <row r="2172" spans="2:13" ht="12.75">
      <c r="B2172" s="488">
        <v>875</v>
      </c>
      <c r="C2172" s="417" t="s">
        <v>132</v>
      </c>
      <c r="D2172" s="12" t="s">
        <v>21</v>
      </c>
      <c r="E2172" s="417" t="s">
        <v>1151</v>
      </c>
      <c r="F2172" s="27" t="s">
        <v>1154</v>
      </c>
      <c r="G2172" s="27" t="s">
        <v>228</v>
      </c>
      <c r="H2172" s="5">
        <f t="shared" si="137"/>
        <v>-5850</v>
      </c>
      <c r="I2172" s="22">
        <f t="shared" si="136"/>
        <v>1.75</v>
      </c>
      <c r="J2172" s="418"/>
      <c r="K2172" t="s">
        <v>617</v>
      </c>
      <c r="L2172" s="418"/>
      <c r="M2172" s="2">
        <v>500</v>
      </c>
    </row>
    <row r="2173" spans="2:13" ht="12.75">
      <c r="B2173" s="193">
        <v>4000</v>
      </c>
      <c r="C2173" s="1" t="s">
        <v>132</v>
      </c>
      <c r="D2173" s="12" t="s">
        <v>21</v>
      </c>
      <c r="E2173" s="1" t="s">
        <v>1151</v>
      </c>
      <c r="F2173" s="27" t="s">
        <v>616</v>
      </c>
      <c r="G2173" s="27" t="s">
        <v>250</v>
      </c>
      <c r="H2173" s="5">
        <f t="shared" si="137"/>
        <v>-9850</v>
      </c>
      <c r="I2173" s="22">
        <f t="shared" si="136"/>
        <v>8</v>
      </c>
      <c r="K2173" t="s">
        <v>617</v>
      </c>
      <c r="M2173" s="2">
        <v>500</v>
      </c>
    </row>
    <row r="2174" spans="2:13" ht="12.75">
      <c r="B2174" s="193">
        <v>4200</v>
      </c>
      <c r="C2174" s="1" t="s">
        <v>132</v>
      </c>
      <c r="D2174" s="12" t="s">
        <v>21</v>
      </c>
      <c r="E2174" s="1" t="s">
        <v>1151</v>
      </c>
      <c r="F2174" s="27" t="s">
        <v>1155</v>
      </c>
      <c r="G2174" s="27" t="s">
        <v>250</v>
      </c>
      <c r="H2174" s="5">
        <f t="shared" si="137"/>
        <v>-14050</v>
      </c>
      <c r="I2174" s="22">
        <f t="shared" si="136"/>
        <v>8.4</v>
      </c>
      <c r="K2174" t="s">
        <v>617</v>
      </c>
      <c r="M2174" s="2">
        <v>500</v>
      </c>
    </row>
    <row r="2175" spans="2:13" ht="12.75">
      <c r="B2175" s="193">
        <v>475</v>
      </c>
      <c r="C2175" s="1" t="s">
        <v>132</v>
      </c>
      <c r="D2175" s="12" t="s">
        <v>21</v>
      </c>
      <c r="E2175" s="1" t="s">
        <v>1151</v>
      </c>
      <c r="F2175" s="27" t="s">
        <v>1156</v>
      </c>
      <c r="G2175" s="27" t="s">
        <v>308</v>
      </c>
      <c r="H2175" s="5">
        <f t="shared" si="137"/>
        <v>-14525</v>
      </c>
      <c r="I2175" s="22">
        <f t="shared" si="136"/>
        <v>0.95</v>
      </c>
      <c r="K2175" t="s">
        <v>617</v>
      </c>
      <c r="M2175" s="2">
        <v>500</v>
      </c>
    </row>
    <row r="2176" spans="2:13" ht="12.75">
      <c r="B2176" s="193">
        <v>3500</v>
      </c>
      <c r="C2176" s="1" t="s">
        <v>132</v>
      </c>
      <c r="D2176" s="12" t="s">
        <v>21</v>
      </c>
      <c r="E2176" s="1" t="s">
        <v>1151</v>
      </c>
      <c r="F2176" s="27" t="s">
        <v>1157</v>
      </c>
      <c r="G2176" s="27" t="s">
        <v>308</v>
      </c>
      <c r="H2176" s="5">
        <f t="shared" si="137"/>
        <v>-18025</v>
      </c>
      <c r="I2176" s="22">
        <f t="shared" si="136"/>
        <v>7</v>
      </c>
      <c r="K2176" t="s">
        <v>617</v>
      </c>
      <c r="M2176" s="2">
        <v>500</v>
      </c>
    </row>
    <row r="2177" spans="2:13" ht="12.75">
      <c r="B2177" s="193">
        <v>875</v>
      </c>
      <c r="C2177" s="1" t="s">
        <v>132</v>
      </c>
      <c r="D2177" s="12" t="s">
        <v>21</v>
      </c>
      <c r="E2177" s="1" t="s">
        <v>1151</v>
      </c>
      <c r="F2177" s="27" t="s">
        <v>1158</v>
      </c>
      <c r="G2177" s="27" t="s">
        <v>310</v>
      </c>
      <c r="H2177" s="5">
        <f t="shared" si="137"/>
        <v>-18900</v>
      </c>
      <c r="I2177" s="22">
        <f t="shared" si="136"/>
        <v>1.75</v>
      </c>
      <c r="K2177" t="s">
        <v>617</v>
      </c>
      <c r="M2177" s="2">
        <v>500</v>
      </c>
    </row>
    <row r="2178" spans="2:13" ht="12.75">
      <c r="B2178" s="193">
        <v>5000</v>
      </c>
      <c r="C2178" s="1" t="s">
        <v>132</v>
      </c>
      <c r="D2178" s="12" t="s">
        <v>21</v>
      </c>
      <c r="E2178" s="32" t="s">
        <v>1151</v>
      </c>
      <c r="F2178" s="27" t="s">
        <v>1159</v>
      </c>
      <c r="G2178" s="27" t="s">
        <v>386</v>
      </c>
      <c r="H2178" s="5">
        <f t="shared" si="137"/>
        <v>-23900</v>
      </c>
      <c r="I2178" s="22">
        <f t="shared" si="136"/>
        <v>10</v>
      </c>
      <c r="K2178" t="s">
        <v>617</v>
      </c>
      <c r="M2178" s="2">
        <v>500</v>
      </c>
    </row>
    <row r="2179" spans="2:13" ht="12.75">
      <c r="B2179" s="193">
        <v>1775</v>
      </c>
      <c r="C2179" s="1" t="s">
        <v>132</v>
      </c>
      <c r="D2179" s="12" t="s">
        <v>21</v>
      </c>
      <c r="E2179" s="32" t="s">
        <v>1151</v>
      </c>
      <c r="F2179" s="27" t="s">
        <v>1160</v>
      </c>
      <c r="G2179" s="27" t="s">
        <v>452</v>
      </c>
      <c r="H2179" s="5">
        <f t="shared" si="137"/>
        <v>-25675</v>
      </c>
      <c r="I2179" s="22">
        <f t="shared" si="136"/>
        <v>3.55</v>
      </c>
      <c r="K2179" t="s">
        <v>617</v>
      </c>
      <c r="M2179" s="2">
        <v>500</v>
      </c>
    </row>
    <row r="2180" spans="2:13" ht="12.75">
      <c r="B2180" s="193">
        <v>1175</v>
      </c>
      <c r="C2180" s="1" t="s">
        <v>132</v>
      </c>
      <c r="D2180" s="12" t="s">
        <v>21</v>
      </c>
      <c r="E2180" s="32" t="s">
        <v>1151</v>
      </c>
      <c r="F2180" s="27" t="s">
        <v>1161</v>
      </c>
      <c r="G2180" s="27" t="s">
        <v>452</v>
      </c>
      <c r="H2180" s="5">
        <f t="shared" si="137"/>
        <v>-26850</v>
      </c>
      <c r="I2180" s="22">
        <f t="shared" si="136"/>
        <v>2.35</v>
      </c>
      <c r="K2180" t="s">
        <v>617</v>
      </c>
      <c r="M2180" s="2">
        <v>500</v>
      </c>
    </row>
    <row r="2181" spans="2:13" ht="12.75">
      <c r="B2181" s="193">
        <v>1175</v>
      </c>
      <c r="C2181" s="12" t="s">
        <v>132</v>
      </c>
      <c r="D2181" s="12" t="s">
        <v>21</v>
      </c>
      <c r="E2181" s="32" t="s">
        <v>21</v>
      </c>
      <c r="F2181" s="27" t="s">
        <v>1162</v>
      </c>
      <c r="G2181" s="27" t="s">
        <v>452</v>
      </c>
      <c r="H2181" s="5">
        <v>-1776905</v>
      </c>
      <c r="I2181" s="22">
        <v>2.35</v>
      </c>
      <c r="K2181" t="s">
        <v>617</v>
      </c>
      <c r="M2181" s="2">
        <v>500</v>
      </c>
    </row>
    <row r="2182" spans="2:13" ht="12.75">
      <c r="B2182" s="193">
        <v>875</v>
      </c>
      <c r="C2182" s="12" t="s">
        <v>132</v>
      </c>
      <c r="D2182" s="12" t="s">
        <v>21</v>
      </c>
      <c r="E2182" s="32" t="s">
        <v>21</v>
      </c>
      <c r="F2182" s="27" t="s">
        <v>1163</v>
      </c>
      <c r="G2182" s="27" t="s">
        <v>452</v>
      </c>
      <c r="H2182" s="5">
        <v>-1777780</v>
      </c>
      <c r="I2182" s="22">
        <v>1.75</v>
      </c>
      <c r="K2182" t="s">
        <v>617</v>
      </c>
      <c r="M2182" s="2">
        <v>500</v>
      </c>
    </row>
    <row r="2183" spans="2:13" ht="12.75">
      <c r="B2183" s="193">
        <v>1475</v>
      </c>
      <c r="C2183" s="1" t="s">
        <v>132</v>
      </c>
      <c r="D2183" s="12" t="s">
        <v>21</v>
      </c>
      <c r="E2183" s="32" t="s">
        <v>1151</v>
      </c>
      <c r="F2183" s="27" t="s">
        <v>1164</v>
      </c>
      <c r="G2183" s="27" t="s">
        <v>456</v>
      </c>
      <c r="H2183" s="5">
        <f>H2180-B2183</f>
        <v>-28325</v>
      </c>
      <c r="I2183" s="22">
        <f aca="true" t="shared" si="138" ref="I2183:I2189">+B2183/M2183</f>
        <v>2.95</v>
      </c>
      <c r="K2183" t="s">
        <v>617</v>
      </c>
      <c r="M2183" s="2">
        <v>500</v>
      </c>
    </row>
    <row r="2184" spans="2:13" ht="12.75">
      <c r="B2184" s="193">
        <v>1200</v>
      </c>
      <c r="C2184" s="1" t="s">
        <v>132</v>
      </c>
      <c r="D2184" s="12" t="s">
        <v>21</v>
      </c>
      <c r="E2184" s="32" t="s">
        <v>1151</v>
      </c>
      <c r="F2184" s="27" t="s">
        <v>1165</v>
      </c>
      <c r="G2184" s="27" t="s">
        <v>456</v>
      </c>
      <c r="H2184" s="5">
        <f>H2183-B2184</f>
        <v>-29525</v>
      </c>
      <c r="I2184" s="22">
        <f t="shared" si="138"/>
        <v>2.4</v>
      </c>
      <c r="K2184" t="s">
        <v>617</v>
      </c>
      <c r="M2184" s="2">
        <v>500</v>
      </c>
    </row>
    <row r="2185" spans="2:13" ht="12.75">
      <c r="B2185" s="193">
        <v>2500</v>
      </c>
      <c r="C2185" s="1" t="s">
        <v>132</v>
      </c>
      <c r="D2185" s="12" t="s">
        <v>21</v>
      </c>
      <c r="E2185" s="32" t="s">
        <v>1151</v>
      </c>
      <c r="F2185" s="27" t="s">
        <v>1166</v>
      </c>
      <c r="G2185" s="27" t="s">
        <v>531</v>
      </c>
      <c r="H2185" s="5">
        <f>H2184-B2185</f>
        <v>-32025</v>
      </c>
      <c r="I2185" s="22">
        <f t="shared" si="138"/>
        <v>5</v>
      </c>
      <c r="K2185" t="s">
        <v>617</v>
      </c>
      <c r="M2185" s="2">
        <v>500</v>
      </c>
    </row>
    <row r="2186" spans="2:13" ht="12.75">
      <c r="B2186" s="193">
        <v>3100</v>
      </c>
      <c r="C2186" s="1" t="s">
        <v>132</v>
      </c>
      <c r="D2186" s="12" t="s">
        <v>21</v>
      </c>
      <c r="E2186" s="32" t="s">
        <v>1151</v>
      </c>
      <c r="F2186" s="27" t="s">
        <v>1167</v>
      </c>
      <c r="G2186" s="27" t="s">
        <v>531</v>
      </c>
      <c r="H2186" s="5">
        <f>H2185-B2186</f>
        <v>-35125</v>
      </c>
      <c r="I2186" s="22">
        <f t="shared" si="138"/>
        <v>6.2</v>
      </c>
      <c r="K2186" t="s">
        <v>617</v>
      </c>
      <c r="M2186" s="2">
        <v>500</v>
      </c>
    </row>
    <row r="2187" spans="1:13" ht="12.75">
      <c r="A2187" s="11"/>
      <c r="B2187" s="195">
        <f>SUM(B2170:B2186)</f>
        <v>37175</v>
      </c>
      <c r="C2187" s="11" t="s">
        <v>132</v>
      </c>
      <c r="D2187" s="11"/>
      <c r="E2187" s="11"/>
      <c r="F2187" s="18"/>
      <c r="G2187" s="18"/>
      <c r="H2187" s="82">
        <v>0</v>
      </c>
      <c r="I2187" s="83">
        <f t="shared" si="138"/>
        <v>74.35</v>
      </c>
      <c r="J2187" s="84"/>
      <c r="K2187" s="84"/>
      <c r="L2187" s="84"/>
      <c r="M2187" s="85">
        <v>500</v>
      </c>
    </row>
    <row r="2188" spans="8:13" ht="12.75">
      <c r="H2188" s="5">
        <f>H2187-B2188</f>
        <v>0</v>
      </c>
      <c r="I2188" s="22">
        <f t="shared" si="138"/>
        <v>0</v>
      </c>
      <c r="M2188" s="2">
        <v>500</v>
      </c>
    </row>
    <row r="2189" spans="8:13" ht="12.75">
      <c r="H2189" s="5">
        <f>H2188-B2189</f>
        <v>0</v>
      </c>
      <c r="I2189" s="22">
        <f t="shared" si="138"/>
        <v>0</v>
      </c>
      <c r="M2189" s="2">
        <v>500</v>
      </c>
    </row>
    <row r="2190" spans="1:13" s="80" customFormat="1" ht="12.75">
      <c r="A2190" s="32"/>
      <c r="B2190" s="196">
        <v>3578</v>
      </c>
      <c r="C2190" s="32" t="s">
        <v>133</v>
      </c>
      <c r="D2190" s="32" t="s">
        <v>21</v>
      </c>
      <c r="E2190" s="32" t="s">
        <v>1168</v>
      </c>
      <c r="F2190" s="51" t="s">
        <v>583</v>
      </c>
      <c r="G2190" s="99" t="s">
        <v>550</v>
      </c>
      <c r="H2190" s="36">
        <f>H2189-B2190</f>
        <v>-3578</v>
      </c>
      <c r="I2190" s="78">
        <f>+B2190/M2189</f>
        <v>7.156</v>
      </c>
      <c r="J2190" s="92"/>
      <c r="K2190" s="92"/>
      <c r="L2190" s="92"/>
      <c r="M2190" s="2">
        <v>525</v>
      </c>
    </row>
    <row r="2191" spans="1:13" s="80" customFormat="1" ht="12.75">
      <c r="A2191" s="32"/>
      <c r="B2191" s="196">
        <v>8944</v>
      </c>
      <c r="C2191" s="32" t="s">
        <v>133</v>
      </c>
      <c r="D2191" s="32" t="s">
        <v>21</v>
      </c>
      <c r="E2191" s="32" t="s">
        <v>1169</v>
      </c>
      <c r="F2191" s="51" t="s">
        <v>583</v>
      </c>
      <c r="G2191" s="99" t="s">
        <v>550</v>
      </c>
      <c r="H2191" s="36">
        <f>H2190-B2191</f>
        <v>-12522</v>
      </c>
      <c r="I2191" s="78">
        <f>+B2191/M2190</f>
        <v>17.036190476190477</v>
      </c>
      <c r="J2191" s="92"/>
      <c r="K2191" s="92"/>
      <c r="L2191" s="92"/>
      <c r="M2191" s="2">
        <v>525</v>
      </c>
    </row>
    <row r="2192" spans="1:13" s="92" customFormat="1" ht="12.75">
      <c r="A2192" s="95"/>
      <c r="B2192" s="197">
        <f>SUM(B2190:B2191)</f>
        <v>12522</v>
      </c>
      <c r="C2192" s="95" t="s">
        <v>133</v>
      </c>
      <c r="D2192" s="95"/>
      <c r="E2192" s="95"/>
      <c r="F2192" s="128"/>
      <c r="G2192" s="96"/>
      <c r="H2192" s="94">
        <v>0</v>
      </c>
      <c r="I2192" s="137">
        <f>+B2192/M2191</f>
        <v>23.85142857142857</v>
      </c>
      <c r="J2192" s="115"/>
      <c r="K2192" s="115"/>
      <c r="L2192" s="115"/>
      <c r="M2192" s="2">
        <v>525</v>
      </c>
    </row>
    <row r="2193" spans="2:13" ht="12.75">
      <c r="B2193" s="132"/>
      <c r="H2193" s="5">
        <f>H2192-B2193</f>
        <v>0</v>
      </c>
      <c r="I2193" s="22">
        <f>+B2193/M2193</f>
        <v>0</v>
      </c>
      <c r="M2193" s="2">
        <v>525</v>
      </c>
    </row>
    <row r="2194" spans="2:13" ht="12.75">
      <c r="B2194" s="132"/>
      <c r="H2194" s="5">
        <f>H2193-B2194</f>
        <v>0</v>
      </c>
      <c r="I2194" s="22">
        <f>+B2194/M2194</f>
        <v>0</v>
      </c>
      <c r="M2194" s="2">
        <v>525</v>
      </c>
    </row>
    <row r="2195" spans="1:13" s="15" customFormat="1" ht="12.75">
      <c r="A2195" s="12"/>
      <c r="B2195" s="196">
        <v>12216</v>
      </c>
      <c r="C2195" s="12" t="s">
        <v>1170</v>
      </c>
      <c r="D2195" s="12" t="s">
        <v>21</v>
      </c>
      <c r="E2195" s="12" t="s">
        <v>1171</v>
      </c>
      <c r="F2195" s="489" t="s">
        <v>1172</v>
      </c>
      <c r="G2195" s="30" t="s">
        <v>1173</v>
      </c>
      <c r="H2195" s="29">
        <f>H2194-B2195</f>
        <v>-12216</v>
      </c>
      <c r="I2195" s="53">
        <f>+B2195/M2195</f>
        <v>24.432</v>
      </c>
      <c r="K2195" s="15" t="s">
        <v>617</v>
      </c>
      <c r="M2195" s="35">
        <v>500</v>
      </c>
    </row>
    <row r="2196" spans="2:13" ht="12.75">
      <c r="B2196" s="132">
        <v>55744</v>
      </c>
      <c r="C2196" s="1" t="s">
        <v>1174</v>
      </c>
      <c r="D2196" s="12" t="s">
        <v>21</v>
      </c>
      <c r="E2196" s="1" t="s">
        <v>1171</v>
      </c>
      <c r="F2196" s="65" t="s">
        <v>1175</v>
      </c>
      <c r="G2196" s="27" t="s">
        <v>61</v>
      </c>
      <c r="H2196" s="5">
        <v>-64144</v>
      </c>
      <c r="I2196" s="22">
        <v>111.488</v>
      </c>
      <c r="K2196" t="s">
        <v>1052</v>
      </c>
      <c r="M2196" s="2">
        <v>500</v>
      </c>
    </row>
    <row r="2197" spans="1:13" s="84" customFormat="1" ht="12.75">
      <c r="A2197" s="1"/>
      <c r="B2197" s="132">
        <v>1200000</v>
      </c>
      <c r="C2197" s="1" t="s">
        <v>1176</v>
      </c>
      <c r="D2197" s="12" t="s">
        <v>21</v>
      </c>
      <c r="E2197" s="1" t="s">
        <v>134</v>
      </c>
      <c r="F2197" s="65" t="s">
        <v>1177</v>
      </c>
      <c r="G2197" s="27" t="s">
        <v>375</v>
      </c>
      <c r="H2197" s="5">
        <v>-1279144</v>
      </c>
      <c r="I2197" s="22">
        <v>2400</v>
      </c>
      <c r="J2197"/>
      <c r="K2197" t="s">
        <v>1052</v>
      </c>
      <c r="L2197"/>
      <c r="M2197" s="2">
        <v>500</v>
      </c>
    </row>
    <row r="2198" spans="1:13" ht="12.75">
      <c r="A2198" s="11"/>
      <c r="B2198" s="197">
        <f>SUM(B2195:B2197)</f>
        <v>1267960</v>
      </c>
      <c r="C2198" s="11"/>
      <c r="D2198" s="11"/>
      <c r="E2198" s="11" t="s">
        <v>134</v>
      </c>
      <c r="F2198" s="18"/>
      <c r="G2198" s="18"/>
      <c r="H2198" s="82">
        <v>0</v>
      </c>
      <c r="I2198" s="83">
        <f aca="true" t="shared" si="139" ref="I2198:I2229">+B2198/M2198</f>
        <v>2415.1619047619047</v>
      </c>
      <c r="J2198" s="84"/>
      <c r="K2198" s="84"/>
      <c r="L2198" s="84"/>
      <c r="M2198" s="2">
        <v>525</v>
      </c>
    </row>
    <row r="2199" spans="2:13" ht="12.75">
      <c r="B2199" s="36"/>
      <c r="H2199" s="5">
        <f aca="true" t="shared" si="140" ref="H2199:H2204">H2198-B2199</f>
        <v>0</v>
      </c>
      <c r="I2199" s="22">
        <f t="shared" si="139"/>
        <v>0</v>
      </c>
      <c r="M2199" s="2">
        <v>525</v>
      </c>
    </row>
    <row r="2200" spans="1:13" s="80" customFormat="1" ht="12.75">
      <c r="A2200" s="1"/>
      <c r="B2200" s="36"/>
      <c r="C2200" s="1"/>
      <c r="D2200" s="1"/>
      <c r="E2200" s="1"/>
      <c r="F2200" s="27"/>
      <c r="G2200" s="27"/>
      <c r="H2200" s="5">
        <f t="shared" si="140"/>
        <v>0</v>
      </c>
      <c r="I2200" s="22">
        <f t="shared" si="139"/>
        <v>0</v>
      </c>
      <c r="J2200"/>
      <c r="K2200"/>
      <c r="L2200"/>
      <c r="M2200" s="2">
        <v>525</v>
      </c>
    </row>
    <row r="2201" spans="1:13" s="80" customFormat="1" ht="12.75">
      <c r="A2201" s="32"/>
      <c r="B2201" s="167">
        <v>290000</v>
      </c>
      <c r="C2201" s="75" t="s">
        <v>1052</v>
      </c>
      <c r="D2201" s="75" t="s">
        <v>21</v>
      </c>
      <c r="E2201" s="75"/>
      <c r="F2201" s="76" t="s">
        <v>583</v>
      </c>
      <c r="G2201" s="99" t="s">
        <v>240</v>
      </c>
      <c r="H2201" s="5">
        <f t="shared" si="140"/>
        <v>-290000</v>
      </c>
      <c r="I2201" s="22">
        <f t="shared" si="139"/>
        <v>552.3809523809524</v>
      </c>
      <c r="M2201" s="2">
        <v>525</v>
      </c>
    </row>
    <row r="2202" spans="1:13" s="80" customFormat="1" ht="12.75">
      <c r="A2202" s="32"/>
      <c r="B2202" s="167">
        <v>37555</v>
      </c>
      <c r="C2202" s="75" t="s">
        <v>1052</v>
      </c>
      <c r="D2202" s="75" t="s">
        <v>21</v>
      </c>
      <c r="E2202" s="75" t="s">
        <v>584</v>
      </c>
      <c r="F2202" s="76"/>
      <c r="G2202" s="99" t="s">
        <v>240</v>
      </c>
      <c r="H2202" s="5">
        <f t="shared" si="140"/>
        <v>-327555</v>
      </c>
      <c r="I2202" s="22">
        <f t="shared" si="139"/>
        <v>71.53333333333333</v>
      </c>
      <c r="M2202" s="2">
        <v>525</v>
      </c>
    </row>
    <row r="2203" spans="1:13" s="80" customFormat="1" ht="12.75">
      <c r="A2203" s="32"/>
      <c r="B2203" s="167">
        <v>7000</v>
      </c>
      <c r="C2203" s="32" t="s">
        <v>1052</v>
      </c>
      <c r="D2203" s="75" t="s">
        <v>21</v>
      </c>
      <c r="E2203" s="75"/>
      <c r="F2203" s="76"/>
      <c r="G2203" s="99" t="s">
        <v>240</v>
      </c>
      <c r="H2203" s="5">
        <f t="shared" si="140"/>
        <v>-334555</v>
      </c>
      <c r="I2203" s="22">
        <f t="shared" si="139"/>
        <v>13.333333333333334</v>
      </c>
      <c r="M2203" s="2">
        <v>525</v>
      </c>
    </row>
    <row r="2204" spans="1:13" s="80" customFormat="1" ht="12.75">
      <c r="A2204" s="32"/>
      <c r="B2204" s="167">
        <v>290000</v>
      </c>
      <c r="C2204" s="75" t="s">
        <v>1052</v>
      </c>
      <c r="D2204" s="75" t="s">
        <v>21</v>
      </c>
      <c r="E2204" s="75" t="s">
        <v>855</v>
      </c>
      <c r="F2204" s="76" t="s">
        <v>583</v>
      </c>
      <c r="G2204" s="99" t="s">
        <v>240</v>
      </c>
      <c r="H2204" s="5">
        <f t="shared" si="140"/>
        <v>-624555</v>
      </c>
      <c r="I2204" s="22">
        <f t="shared" si="139"/>
        <v>552.3809523809524</v>
      </c>
      <c r="M2204" s="2">
        <v>525</v>
      </c>
    </row>
    <row r="2205" spans="1:13" s="80" customFormat="1" ht="12.75">
      <c r="A2205" s="32"/>
      <c r="B2205" s="167">
        <v>7250</v>
      </c>
      <c r="C2205" s="75" t="s">
        <v>1052</v>
      </c>
      <c r="D2205" s="75" t="s">
        <v>21</v>
      </c>
      <c r="E2205" s="75" t="s">
        <v>585</v>
      </c>
      <c r="F2205" s="76"/>
      <c r="G2205" s="99" t="s">
        <v>240</v>
      </c>
      <c r="H2205" s="5"/>
      <c r="I2205" s="22">
        <f t="shared" si="139"/>
        <v>13.80952380952381</v>
      </c>
      <c r="M2205" s="2">
        <v>525</v>
      </c>
    </row>
    <row r="2206" spans="1:13" s="80" customFormat="1" ht="12.75">
      <c r="A2206" s="32"/>
      <c r="B2206" s="167">
        <v>310000</v>
      </c>
      <c r="C2206" s="32" t="s">
        <v>617</v>
      </c>
      <c r="D2206" s="75" t="s">
        <v>21</v>
      </c>
      <c r="E2206" s="75"/>
      <c r="F2206" s="76" t="s">
        <v>583</v>
      </c>
      <c r="G2206" s="99" t="s">
        <v>240</v>
      </c>
      <c r="H2206" s="5">
        <f>H2204-B2206</f>
        <v>-934555</v>
      </c>
      <c r="I2206" s="22">
        <f t="shared" si="139"/>
        <v>590.4761904761905</v>
      </c>
      <c r="M2206" s="2">
        <v>525</v>
      </c>
    </row>
    <row r="2207" spans="1:13" s="80" customFormat="1" ht="12.75">
      <c r="A2207" s="32"/>
      <c r="B2207" s="167">
        <v>40145</v>
      </c>
      <c r="C2207" s="32" t="s">
        <v>617</v>
      </c>
      <c r="D2207" s="75" t="s">
        <v>21</v>
      </c>
      <c r="E2207" s="75" t="s">
        <v>584</v>
      </c>
      <c r="F2207" s="76"/>
      <c r="G2207" s="99" t="s">
        <v>240</v>
      </c>
      <c r="H2207" s="5">
        <f>H2206-B2207</f>
        <v>-974700</v>
      </c>
      <c r="I2207" s="22">
        <f t="shared" si="139"/>
        <v>76.46666666666667</v>
      </c>
      <c r="M2207" s="2">
        <v>525</v>
      </c>
    </row>
    <row r="2208" spans="1:13" s="80" customFormat="1" ht="12.75">
      <c r="A2208" s="32"/>
      <c r="B2208" s="167">
        <v>310000</v>
      </c>
      <c r="C2208" s="32" t="s">
        <v>617</v>
      </c>
      <c r="D2208" s="75" t="s">
        <v>21</v>
      </c>
      <c r="E2208" s="75" t="s">
        <v>855</v>
      </c>
      <c r="F2208" s="76" t="s">
        <v>583</v>
      </c>
      <c r="G2208" s="99" t="s">
        <v>240</v>
      </c>
      <c r="H2208" s="5">
        <f>H2207-B2208</f>
        <v>-1284700</v>
      </c>
      <c r="I2208" s="22">
        <f t="shared" si="139"/>
        <v>590.4761904761905</v>
      </c>
      <c r="M2208" s="2">
        <v>525</v>
      </c>
    </row>
    <row r="2209" spans="1:13" s="80" customFormat="1" ht="12.75">
      <c r="A2209" s="32"/>
      <c r="B2209" s="167">
        <v>49000</v>
      </c>
      <c r="C2209" s="32" t="s">
        <v>617</v>
      </c>
      <c r="D2209" s="75" t="s">
        <v>21</v>
      </c>
      <c r="E2209" s="75"/>
      <c r="F2209" s="76"/>
      <c r="G2209" s="99" t="s">
        <v>240</v>
      </c>
      <c r="H2209" s="5">
        <f>H2208-B2209</f>
        <v>-1333700</v>
      </c>
      <c r="I2209" s="22">
        <f t="shared" si="139"/>
        <v>93.33333333333333</v>
      </c>
      <c r="M2209" s="2">
        <v>525</v>
      </c>
    </row>
    <row r="2210" spans="1:13" s="80" customFormat="1" ht="12.75">
      <c r="A2210" s="32"/>
      <c r="B2210" s="167">
        <v>30000</v>
      </c>
      <c r="C2210" s="32" t="s">
        <v>617</v>
      </c>
      <c r="D2210" s="75" t="s">
        <v>21</v>
      </c>
      <c r="E2210" s="75"/>
      <c r="F2210" s="76"/>
      <c r="G2210" s="99" t="s">
        <v>240</v>
      </c>
      <c r="H2210" s="5">
        <f>H2209-B2210</f>
        <v>-1363700</v>
      </c>
      <c r="I2210" s="22">
        <f t="shared" si="139"/>
        <v>57.142857142857146</v>
      </c>
      <c r="M2210" s="2">
        <v>525</v>
      </c>
    </row>
    <row r="2211" spans="1:13" s="80" customFormat="1" ht="12.75">
      <c r="A2211" s="32"/>
      <c r="B2211" s="167">
        <v>7750</v>
      </c>
      <c r="C2211" s="32" t="s">
        <v>617</v>
      </c>
      <c r="D2211" s="75" t="s">
        <v>21</v>
      </c>
      <c r="E2211" s="75" t="s">
        <v>585</v>
      </c>
      <c r="F2211" s="76"/>
      <c r="G2211" s="99" t="s">
        <v>240</v>
      </c>
      <c r="H2211" s="5"/>
      <c r="I2211" s="22">
        <f t="shared" si="139"/>
        <v>14.761904761904763</v>
      </c>
      <c r="M2211" s="2">
        <v>525</v>
      </c>
    </row>
    <row r="2212" spans="2:13" ht="12.75">
      <c r="B2212" s="168">
        <v>25000</v>
      </c>
      <c r="C2212" s="1" t="s">
        <v>1178</v>
      </c>
      <c r="D2212" s="1" t="s">
        <v>21</v>
      </c>
      <c r="E2212" s="12"/>
      <c r="F2212" s="27" t="s">
        <v>586</v>
      </c>
      <c r="G2212" s="27" t="s">
        <v>240</v>
      </c>
      <c r="H2212" s="5" t="e">
        <f>#REF!-B2212</f>
        <v>#REF!</v>
      </c>
      <c r="I2212" s="22">
        <f t="shared" si="139"/>
        <v>50</v>
      </c>
      <c r="M2212" s="2">
        <v>500</v>
      </c>
    </row>
    <row r="2213" spans="1:13" ht="12.75">
      <c r="A2213" s="95"/>
      <c r="B2213" s="192">
        <f>SUM(B2201:B2212)</f>
        <v>1403700</v>
      </c>
      <c r="C2213" s="95" t="s">
        <v>111</v>
      </c>
      <c r="D2213" s="95"/>
      <c r="E2213" s="95"/>
      <c r="F2213" s="128"/>
      <c r="G2213" s="96"/>
      <c r="H2213" s="94">
        <v>0</v>
      </c>
      <c r="I2213" s="137">
        <f t="shared" si="139"/>
        <v>2673.714285714286</v>
      </c>
      <c r="J2213" s="115"/>
      <c r="K2213" s="115"/>
      <c r="L2213" s="115"/>
      <c r="M2213" s="2">
        <v>525</v>
      </c>
    </row>
    <row r="2214" spans="2:13" ht="12.75">
      <c r="B2214" s="36"/>
      <c r="H2214" s="5">
        <f>H2213-B2214</f>
        <v>0</v>
      </c>
      <c r="I2214" s="22">
        <f t="shared" si="139"/>
        <v>0</v>
      </c>
      <c r="M2214" s="2">
        <v>525</v>
      </c>
    </row>
    <row r="2215" spans="8:13" ht="12.75">
      <c r="H2215" s="5">
        <f>H2214-B2215</f>
        <v>0</v>
      </c>
      <c r="I2215" s="22">
        <f t="shared" si="139"/>
        <v>0</v>
      </c>
      <c r="M2215" s="2">
        <v>525</v>
      </c>
    </row>
    <row r="2216" spans="8:13" ht="12.75">
      <c r="H2216" s="5">
        <f>H2215-B2216</f>
        <v>0</v>
      </c>
      <c r="I2216" s="22">
        <f t="shared" si="139"/>
        <v>0</v>
      </c>
      <c r="M2216" s="2">
        <v>525</v>
      </c>
    </row>
    <row r="2217" spans="8:13" ht="12.75">
      <c r="H2217" s="5">
        <f>H2216-B2217</f>
        <v>0</v>
      </c>
      <c r="I2217" s="22">
        <f t="shared" si="139"/>
        <v>0</v>
      </c>
      <c r="M2217" s="2">
        <v>500</v>
      </c>
    </row>
    <row r="2218" spans="1:13" ht="13.5" thickBot="1">
      <c r="A2218" s="71"/>
      <c r="B2218" s="198">
        <f>+B2250+B2256</f>
        <v>525640</v>
      </c>
      <c r="C2218" s="71"/>
      <c r="D2218" s="70" t="s">
        <v>22</v>
      </c>
      <c r="E2218" s="138"/>
      <c r="F2218" s="138"/>
      <c r="G2218" s="72"/>
      <c r="H2218" s="139"/>
      <c r="I2218" s="140">
        <f t="shared" si="139"/>
        <v>1001.2190476190476</v>
      </c>
      <c r="J2218" s="131"/>
      <c r="K2218" s="131"/>
      <c r="L2218" s="131"/>
      <c r="M2218" s="2">
        <v>525</v>
      </c>
    </row>
    <row r="2219" spans="2:13" ht="12.75">
      <c r="B2219" s="132"/>
      <c r="H2219" s="5">
        <f aca="true" t="shared" si="141" ref="H2219:H2249">H2218-B2219</f>
        <v>0</v>
      </c>
      <c r="I2219" s="22">
        <f t="shared" si="139"/>
        <v>0</v>
      </c>
      <c r="M2219" s="2">
        <v>500</v>
      </c>
    </row>
    <row r="2220" spans="2:13" ht="12.75">
      <c r="B2220" s="132"/>
      <c r="H2220" s="5">
        <f t="shared" si="141"/>
        <v>0</v>
      </c>
      <c r="I2220" s="22">
        <f t="shared" si="139"/>
        <v>0</v>
      </c>
      <c r="M2220" s="2">
        <v>500</v>
      </c>
    </row>
    <row r="2221" spans="1:13" s="15" customFormat="1" ht="12.75">
      <c r="A2221" s="12"/>
      <c r="B2221" s="196">
        <v>76000</v>
      </c>
      <c r="C2221" s="12" t="s">
        <v>1179</v>
      </c>
      <c r="D2221" s="12" t="s">
        <v>16</v>
      </c>
      <c r="E2221" s="12" t="s">
        <v>153</v>
      </c>
      <c r="F2221" s="30" t="s">
        <v>1180</v>
      </c>
      <c r="G2221" s="30" t="s">
        <v>318</v>
      </c>
      <c r="H2221" s="5">
        <f t="shared" si="141"/>
        <v>-76000</v>
      </c>
      <c r="I2221" s="53">
        <f t="shared" si="139"/>
        <v>152</v>
      </c>
      <c r="K2221" s="15" t="s">
        <v>879</v>
      </c>
      <c r="M2221" s="35">
        <v>500</v>
      </c>
    </row>
    <row r="2222" spans="2:13" ht="12.75">
      <c r="B2222" s="132">
        <v>1500</v>
      </c>
      <c r="C2222" s="1" t="s">
        <v>1181</v>
      </c>
      <c r="D2222" s="12" t="s">
        <v>16</v>
      </c>
      <c r="E2222" s="12" t="s">
        <v>153</v>
      </c>
      <c r="F2222" s="27" t="s">
        <v>1182</v>
      </c>
      <c r="G2222" s="27" t="s">
        <v>281</v>
      </c>
      <c r="H2222" s="5">
        <f t="shared" si="141"/>
        <v>-77500</v>
      </c>
      <c r="I2222" s="22">
        <f t="shared" si="139"/>
        <v>3</v>
      </c>
      <c r="K2222" t="s">
        <v>879</v>
      </c>
      <c r="M2222" s="2">
        <v>500</v>
      </c>
    </row>
    <row r="2223" spans="2:13" ht="12.75">
      <c r="B2223" s="132">
        <v>1500</v>
      </c>
      <c r="C2223" s="1" t="s">
        <v>1183</v>
      </c>
      <c r="D2223" s="12" t="s">
        <v>16</v>
      </c>
      <c r="E2223" s="12" t="s">
        <v>153</v>
      </c>
      <c r="F2223" s="27" t="s">
        <v>1182</v>
      </c>
      <c r="G2223" s="27" t="s">
        <v>281</v>
      </c>
      <c r="H2223" s="5">
        <f t="shared" si="141"/>
        <v>-79000</v>
      </c>
      <c r="I2223" s="22">
        <f t="shared" si="139"/>
        <v>3</v>
      </c>
      <c r="K2223" t="s">
        <v>879</v>
      </c>
      <c r="M2223" s="2">
        <v>500</v>
      </c>
    </row>
    <row r="2224" spans="2:13" ht="12.75">
      <c r="B2224" s="132">
        <v>500</v>
      </c>
      <c r="C2224" s="1" t="s">
        <v>1184</v>
      </c>
      <c r="D2224" s="12" t="s">
        <v>16</v>
      </c>
      <c r="E2224" s="12" t="s">
        <v>153</v>
      </c>
      <c r="F2224" s="27" t="s">
        <v>1182</v>
      </c>
      <c r="G2224" s="27" t="s">
        <v>281</v>
      </c>
      <c r="H2224" s="5">
        <f t="shared" si="141"/>
        <v>-79500</v>
      </c>
      <c r="I2224" s="22">
        <f t="shared" si="139"/>
        <v>1</v>
      </c>
      <c r="K2224" t="s">
        <v>879</v>
      </c>
      <c r="M2224" s="2">
        <v>500</v>
      </c>
    </row>
    <row r="2225" spans="2:13" ht="12.75">
      <c r="B2225" s="132">
        <v>1000</v>
      </c>
      <c r="C2225" s="1" t="s">
        <v>1185</v>
      </c>
      <c r="D2225" s="12" t="s">
        <v>16</v>
      </c>
      <c r="E2225" s="12" t="s">
        <v>153</v>
      </c>
      <c r="F2225" s="27" t="s">
        <v>1186</v>
      </c>
      <c r="G2225" s="27" t="s">
        <v>281</v>
      </c>
      <c r="H2225" s="5">
        <f t="shared" si="141"/>
        <v>-80500</v>
      </c>
      <c r="I2225" s="22">
        <f t="shared" si="139"/>
        <v>2</v>
      </c>
      <c r="K2225" t="s">
        <v>879</v>
      </c>
      <c r="M2225" s="2">
        <v>500</v>
      </c>
    </row>
    <row r="2226" spans="2:13" ht="12.75">
      <c r="B2226" s="132">
        <v>7500</v>
      </c>
      <c r="C2226" s="1" t="s">
        <v>1187</v>
      </c>
      <c r="D2226" s="1" t="s">
        <v>16</v>
      </c>
      <c r="E2226" s="12" t="s">
        <v>153</v>
      </c>
      <c r="F2226" s="27" t="s">
        <v>1188</v>
      </c>
      <c r="G2226" s="27" t="s">
        <v>281</v>
      </c>
      <c r="H2226" s="5">
        <f t="shared" si="141"/>
        <v>-88000</v>
      </c>
      <c r="I2226" s="22">
        <f t="shared" si="139"/>
        <v>15</v>
      </c>
      <c r="K2226" t="s">
        <v>879</v>
      </c>
      <c r="M2226" s="2">
        <v>500</v>
      </c>
    </row>
    <row r="2227" spans="2:13" ht="12.75">
      <c r="B2227" s="132">
        <v>8000</v>
      </c>
      <c r="C2227" s="1" t="s">
        <v>1189</v>
      </c>
      <c r="D2227" s="1" t="s">
        <v>16</v>
      </c>
      <c r="E2227" s="12" t="s">
        <v>153</v>
      </c>
      <c r="F2227" s="27" t="s">
        <v>1188</v>
      </c>
      <c r="G2227" s="27" t="s">
        <v>281</v>
      </c>
      <c r="H2227" s="5">
        <f t="shared" si="141"/>
        <v>-96000</v>
      </c>
      <c r="I2227" s="22">
        <f t="shared" si="139"/>
        <v>16</v>
      </c>
      <c r="K2227" t="s">
        <v>879</v>
      </c>
      <c r="M2227" s="2">
        <v>500</v>
      </c>
    </row>
    <row r="2228" spans="2:13" ht="12.75">
      <c r="B2228" s="132">
        <v>12000</v>
      </c>
      <c r="C2228" s="1" t="s">
        <v>1190</v>
      </c>
      <c r="D2228" s="1" t="s">
        <v>16</v>
      </c>
      <c r="E2228" s="12" t="s">
        <v>153</v>
      </c>
      <c r="F2228" s="27" t="s">
        <v>1188</v>
      </c>
      <c r="G2228" s="27" t="s">
        <v>281</v>
      </c>
      <c r="H2228" s="5">
        <f t="shared" si="141"/>
        <v>-108000</v>
      </c>
      <c r="I2228" s="22">
        <f t="shared" si="139"/>
        <v>24</v>
      </c>
      <c r="K2228" t="s">
        <v>879</v>
      </c>
      <c r="M2228" s="2">
        <v>500</v>
      </c>
    </row>
    <row r="2229" spans="2:13" ht="12.75">
      <c r="B2229" s="132">
        <v>15000</v>
      </c>
      <c r="C2229" s="1" t="s">
        <v>1191</v>
      </c>
      <c r="D2229" s="1" t="s">
        <v>16</v>
      </c>
      <c r="E2229" s="12" t="s">
        <v>153</v>
      </c>
      <c r="F2229" s="27" t="s">
        <v>1192</v>
      </c>
      <c r="G2229" s="27" t="s">
        <v>281</v>
      </c>
      <c r="H2229" s="5">
        <f t="shared" si="141"/>
        <v>-123000</v>
      </c>
      <c r="I2229" s="22">
        <f t="shared" si="139"/>
        <v>30</v>
      </c>
      <c r="K2229" t="s">
        <v>879</v>
      </c>
      <c r="M2229" s="2">
        <v>500</v>
      </c>
    </row>
    <row r="2230" spans="2:13" ht="12.75">
      <c r="B2230" s="132">
        <v>10500</v>
      </c>
      <c r="C2230" s="1" t="s">
        <v>1193</v>
      </c>
      <c r="D2230" s="1" t="s">
        <v>16</v>
      </c>
      <c r="E2230" s="12" t="s">
        <v>153</v>
      </c>
      <c r="F2230" s="27" t="s">
        <v>1194</v>
      </c>
      <c r="G2230" s="27" t="s">
        <v>281</v>
      </c>
      <c r="H2230" s="5">
        <f t="shared" si="141"/>
        <v>-133500</v>
      </c>
      <c r="I2230" s="22">
        <f aca="true" t="shared" si="142" ref="I2230:I2259">+B2230/M2230</f>
        <v>21</v>
      </c>
      <c r="K2230" t="s">
        <v>879</v>
      </c>
      <c r="M2230" s="2">
        <v>500</v>
      </c>
    </row>
    <row r="2231" spans="2:13" ht="12.75">
      <c r="B2231" s="132">
        <v>3000</v>
      </c>
      <c r="C2231" s="1" t="s">
        <v>1195</v>
      </c>
      <c r="D2231" s="1" t="s">
        <v>16</v>
      </c>
      <c r="E2231" s="12" t="s">
        <v>153</v>
      </c>
      <c r="F2231" s="415" t="s">
        <v>1196</v>
      </c>
      <c r="G2231" s="27" t="s">
        <v>308</v>
      </c>
      <c r="H2231" s="5">
        <f t="shared" si="141"/>
        <v>-136500</v>
      </c>
      <c r="I2231" s="22">
        <f t="shared" si="142"/>
        <v>6</v>
      </c>
      <c r="K2231" t="s">
        <v>879</v>
      </c>
      <c r="M2231" s="2">
        <v>500</v>
      </c>
    </row>
    <row r="2232" spans="2:13" ht="12.75">
      <c r="B2232" s="132">
        <v>750</v>
      </c>
      <c r="C2232" s="1" t="s">
        <v>1197</v>
      </c>
      <c r="D2232" s="1" t="s">
        <v>16</v>
      </c>
      <c r="E2232" s="12" t="s">
        <v>153</v>
      </c>
      <c r="F2232" s="27" t="s">
        <v>1198</v>
      </c>
      <c r="G2232" s="27" t="s">
        <v>310</v>
      </c>
      <c r="H2232" s="5">
        <f t="shared" si="141"/>
        <v>-137250</v>
      </c>
      <c r="I2232" s="22">
        <f t="shared" si="142"/>
        <v>1.5</v>
      </c>
      <c r="K2232" t="s">
        <v>879</v>
      </c>
      <c r="M2232" s="2">
        <v>500</v>
      </c>
    </row>
    <row r="2233" spans="2:13" ht="12.75">
      <c r="B2233" s="132">
        <v>2700</v>
      </c>
      <c r="C2233" s="1" t="s">
        <v>1199</v>
      </c>
      <c r="D2233" s="1" t="s">
        <v>16</v>
      </c>
      <c r="E2233" s="12" t="s">
        <v>153</v>
      </c>
      <c r="F2233" s="27" t="s">
        <v>1198</v>
      </c>
      <c r="G2233" s="27" t="s">
        <v>310</v>
      </c>
      <c r="H2233" s="5">
        <f t="shared" si="141"/>
        <v>-139950</v>
      </c>
      <c r="I2233" s="22">
        <f t="shared" si="142"/>
        <v>5.4</v>
      </c>
      <c r="K2233" t="s">
        <v>879</v>
      </c>
      <c r="M2233" s="2">
        <v>500</v>
      </c>
    </row>
    <row r="2234" spans="2:13" ht="12.75">
      <c r="B2234" s="132">
        <v>500</v>
      </c>
      <c r="C2234" s="1" t="s">
        <v>229</v>
      </c>
      <c r="D2234" s="1" t="s">
        <v>16</v>
      </c>
      <c r="E2234" s="12" t="s">
        <v>153</v>
      </c>
      <c r="F2234" s="27" t="s">
        <v>1198</v>
      </c>
      <c r="G2234" s="27" t="s">
        <v>310</v>
      </c>
      <c r="H2234" s="5">
        <f t="shared" si="141"/>
        <v>-140450</v>
      </c>
      <c r="I2234" s="22">
        <f t="shared" si="142"/>
        <v>1</v>
      </c>
      <c r="K2234" t="s">
        <v>879</v>
      </c>
      <c r="M2234" s="2">
        <v>500</v>
      </c>
    </row>
    <row r="2235" spans="2:13" ht="12.75">
      <c r="B2235" s="132">
        <v>500</v>
      </c>
      <c r="C2235" s="1" t="s">
        <v>1184</v>
      </c>
      <c r="D2235" s="1" t="s">
        <v>16</v>
      </c>
      <c r="E2235" s="12" t="s">
        <v>153</v>
      </c>
      <c r="F2235" s="27" t="s">
        <v>1200</v>
      </c>
      <c r="G2235" s="27" t="s">
        <v>318</v>
      </c>
      <c r="H2235" s="5">
        <f t="shared" si="141"/>
        <v>-140950</v>
      </c>
      <c r="I2235" s="22">
        <f t="shared" si="142"/>
        <v>1</v>
      </c>
      <c r="K2235" t="s">
        <v>879</v>
      </c>
      <c r="M2235" s="2">
        <v>500</v>
      </c>
    </row>
    <row r="2236" spans="2:13" ht="12.75">
      <c r="B2236" s="132">
        <v>1500</v>
      </c>
      <c r="C2236" s="1" t="s">
        <v>1181</v>
      </c>
      <c r="D2236" s="1" t="s">
        <v>16</v>
      </c>
      <c r="E2236" s="12" t="s">
        <v>153</v>
      </c>
      <c r="F2236" s="27" t="s">
        <v>1201</v>
      </c>
      <c r="G2236" s="27" t="s">
        <v>318</v>
      </c>
      <c r="H2236" s="5">
        <f t="shared" si="141"/>
        <v>-142450</v>
      </c>
      <c r="I2236" s="22">
        <f t="shared" si="142"/>
        <v>3</v>
      </c>
      <c r="K2236" t="s">
        <v>879</v>
      </c>
      <c r="M2236" s="2">
        <v>500</v>
      </c>
    </row>
    <row r="2237" spans="2:13" ht="12.75">
      <c r="B2237" s="132">
        <v>1500</v>
      </c>
      <c r="C2237" s="1" t="s">
        <v>1183</v>
      </c>
      <c r="D2237" s="1" t="s">
        <v>16</v>
      </c>
      <c r="E2237" s="12" t="s">
        <v>153</v>
      </c>
      <c r="F2237" s="27" t="s">
        <v>1201</v>
      </c>
      <c r="G2237" s="27" t="s">
        <v>318</v>
      </c>
      <c r="H2237" s="5">
        <f t="shared" si="141"/>
        <v>-143950</v>
      </c>
      <c r="I2237" s="22">
        <f t="shared" si="142"/>
        <v>3</v>
      </c>
      <c r="K2237" t="s">
        <v>879</v>
      </c>
      <c r="M2237" s="2">
        <v>500</v>
      </c>
    </row>
    <row r="2238" spans="2:13" ht="12.75">
      <c r="B2238" s="132">
        <v>5600</v>
      </c>
      <c r="C2238" s="1" t="s">
        <v>1202</v>
      </c>
      <c r="D2238" s="1" t="s">
        <v>16</v>
      </c>
      <c r="E2238" s="12" t="s">
        <v>153</v>
      </c>
      <c r="F2238" s="27" t="s">
        <v>1203</v>
      </c>
      <c r="G2238" s="27" t="s">
        <v>318</v>
      </c>
      <c r="H2238" s="5">
        <f t="shared" si="141"/>
        <v>-149550</v>
      </c>
      <c r="I2238" s="22">
        <f t="shared" si="142"/>
        <v>11.2</v>
      </c>
      <c r="K2238" t="s">
        <v>879</v>
      </c>
      <c r="M2238" s="2">
        <v>500</v>
      </c>
    </row>
    <row r="2239" spans="2:13" ht="12.75">
      <c r="B2239" s="132">
        <v>3800</v>
      </c>
      <c r="C2239" s="1" t="s">
        <v>1204</v>
      </c>
      <c r="D2239" s="1" t="s">
        <v>16</v>
      </c>
      <c r="E2239" s="12" t="s">
        <v>153</v>
      </c>
      <c r="F2239" s="27" t="s">
        <v>1203</v>
      </c>
      <c r="G2239" s="27" t="s">
        <v>318</v>
      </c>
      <c r="H2239" s="5">
        <f t="shared" si="141"/>
        <v>-153350</v>
      </c>
      <c r="I2239" s="22">
        <f t="shared" si="142"/>
        <v>7.6</v>
      </c>
      <c r="K2239" t="s">
        <v>879</v>
      </c>
      <c r="M2239" s="2">
        <v>500</v>
      </c>
    </row>
    <row r="2240" spans="2:13" ht="12.75">
      <c r="B2240" s="132">
        <v>1125</v>
      </c>
      <c r="C2240" s="1" t="s">
        <v>1205</v>
      </c>
      <c r="D2240" s="1" t="s">
        <v>16</v>
      </c>
      <c r="E2240" s="12" t="s">
        <v>153</v>
      </c>
      <c r="F2240" s="27" t="s">
        <v>1203</v>
      </c>
      <c r="G2240" s="27" t="s">
        <v>318</v>
      </c>
      <c r="H2240" s="5">
        <f t="shared" si="141"/>
        <v>-154475</v>
      </c>
      <c r="I2240" s="22">
        <f t="shared" si="142"/>
        <v>2.25</v>
      </c>
      <c r="K2240" t="s">
        <v>879</v>
      </c>
      <c r="M2240" s="2">
        <v>500</v>
      </c>
    </row>
    <row r="2241" spans="2:13" ht="12.75">
      <c r="B2241" s="132">
        <v>3150</v>
      </c>
      <c r="C2241" s="1" t="s">
        <v>1206</v>
      </c>
      <c r="D2241" s="1" t="s">
        <v>16</v>
      </c>
      <c r="E2241" s="12" t="s">
        <v>153</v>
      </c>
      <c r="F2241" s="27" t="s">
        <v>1203</v>
      </c>
      <c r="G2241" s="27" t="s">
        <v>318</v>
      </c>
      <c r="H2241" s="5">
        <f t="shared" si="141"/>
        <v>-157625</v>
      </c>
      <c r="I2241" s="22">
        <f t="shared" si="142"/>
        <v>6.3</v>
      </c>
      <c r="K2241" t="s">
        <v>879</v>
      </c>
      <c r="M2241" s="2">
        <v>500</v>
      </c>
    </row>
    <row r="2242" spans="2:13" ht="12.75">
      <c r="B2242" s="132">
        <v>1995</v>
      </c>
      <c r="C2242" s="1" t="s">
        <v>1207</v>
      </c>
      <c r="D2242" s="1" t="s">
        <v>16</v>
      </c>
      <c r="E2242" s="12" t="s">
        <v>153</v>
      </c>
      <c r="F2242" s="27" t="s">
        <v>1203</v>
      </c>
      <c r="G2242" s="27" t="s">
        <v>318</v>
      </c>
      <c r="H2242" s="5">
        <f t="shared" si="141"/>
        <v>-159620</v>
      </c>
      <c r="I2242" s="22">
        <f t="shared" si="142"/>
        <v>3.99</v>
      </c>
      <c r="K2242" t="s">
        <v>879</v>
      </c>
      <c r="M2242" s="2">
        <v>500</v>
      </c>
    </row>
    <row r="2243" spans="2:13" ht="12.75">
      <c r="B2243" s="132">
        <v>1205</v>
      </c>
      <c r="C2243" s="1" t="s">
        <v>1208</v>
      </c>
      <c r="D2243" s="1" t="s">
        <v>16</v>
      </c>
      <c r="E2243" s="12" t="s">
        <v>153</v>
      </c>
      <c r="F2243" s="27" t="s">
        <v>1203</v>
      </c>
      <c r="G2243" s="27" t="s">
        <v>318</v>
      </c>
      <c r="H2243" s="5">
        <f t="shared" si="141"/>
        <v>-160825</v>
      </c>
      <c r="I2243" s="22">
        <f t="shared" si="142"/>
        <v>2.41</v>
      </c>
      <c r="K2243" t="s">
        <v>879</v>
      </c>
      <c r="M2243" s="2">
        <v>500</v>
      </c>
    </row>
    <row r="2244" spans="2:13" ht="12.75">
      <c r="B2244" s="132">
        <v>1170</v>
      </c>
      <c r="C2244" s="1" t="s">
        <v>1209</v>
      </c>
      <c r="D2244" s="1" t="s">
        <v>16</v>
      </c>
      <c r="E2244" s="12" t="s">
        <v>153</v>
      </c>
      <c r="F2244" s="27" t="s">
        <v>1203</v>
      </c>
      <c r="G2244" s="27" t="s">
        <v>318</v>
      </c>
      <c r="H2244" s="5">
        <f t="shared" si="141"/>
        <v>-161995</v>
      </c>
      <c r="I2244" s="22">
        <f t="shared" si="142"/>
        <v>2.34</v>
      </c>
      <c r="K2244" t="s">
        <v>879</v>
      </c>
      <c r="M2244" s="2">
        <v>500</v>
      </c>
    </row>
    <row r="2245" spans="2:13" ht="12.75">
      <c r="B2245" s="132">
        <v>1445</v>
      </c>
      <c r="C2245" s="1" t="s">
        <v>1210</v>
      </c>
      <c r="D2245" s="1" t="s">
        <v>16</v>
      </c>
      <c r="E2245" s="12" t="s">
        <v>153</v>
      </c>
      <c r="F2245" s="27" t="s">
        <v>1203</v>
      </c>
      <c r="G2245" s="27" t="s">
        <v>318</v>
      </c>
      <c r="H2245" s="5">
        <f t="shared" si="141"/>
        <v>-163440</v>
      </c>
      <c r="I2245" s="22">
        <f t="shared" si="142"/>
        <v>2.89</v>
      </c>
      <c r="K2245" t="s">
        <v>879</v>
      </c>
      <c r="M2245" s="2">
        <v>500</v>
      </c>
    </row>
    <row r="2246" spans="2:13" ht="12.75">
      <c r="B2246" s="132">
        <v>1200</v>
      </c>
      <c r="C2246" s="1" t="s">
        <v>1211</v>
      </c>
      <c r="D2246" s="1" t="s">
        <v>16</v>
      </c>
      <c r="E2246" s="12" t="s">
        <v>153</v>
      </c>
      <c r="F2246" s="27" t="s">
        <v>1203</v>
      </c>
      <c r="G2246" s="27" t="s">
        <v>318</v>
      </c>
      <c r="H2246" s="5">
        <f t="shared" si="141"/>
        <v>-164640</v>
      </c>
      <c r="I2246" s="22">
        <f t="shared" si="142"/>
        <v>2.4</v>
      </c>
      <c r="K2246" t="s">
        <v>879</v>
      </c>
      <c r="M2246" s="2">
        <v>500</v>
      </c>
    </row>
    <row r="2247" spans="2:13" ht="12.75">
      <c r="B2247" s="132">
        <v>7200</v>
      </c>
      <c r="C2247" s="1" t="s">
        <v>1212</v>
      </c>
      <c r="D2247" s="1" t="s">
        <v>16</v>
      </c>
      <c r="E2247" s="12" t="s">
        <v>153</v>
      </c>
      <c r="F2247" s="27" t="s">
        <v>1203</v>
      </c>
      <c r="G2247" s="27" t="s">
        <v>318</v>
      </c>
      <c r="H2247" s="5">
        <f t="shared" si="141"/>
        <v>-171840</v>
      </c>
      <c r="I2247" s="22">
        <f t="shared" si="142"/>
        <v>14.4</v>
      </c>
      <c r="K2247" t="s">
        <v>879</v>
      </c>
      <c r="M2247" s="2">
        <v>500</v>
      </c>
    </row>
    <row r="2248" spans="2:13" ht="12.75">
      <c r="B2248" s="132">
        <v>47500</v>
      </c>
      <c r="C2248" s="1" t="s">
        <v>1213</v>
      </c>
      <c r="D2248" s="1" t="s">
        <v>16</v>
      </c>
      <c r="E2248" s="12" t="s">
        <v>153</v>
      </c>
      <c r="F2248" s="27" t="s">
        <v>1214</v>
      </c>
      <c r="G2248" s="27" t="s">
        <v>1215</v>
      </c>
      <c r="H2248" s="5">
        <f t="shared" si="141"/>
        <v>-219340</v>
      </c>
      <c r="I2248" s="22">
        <f t="shared" si="142"/>
        <v>95</v>
      </c>
      <c r="K2248" t="s">
        <v>991</v>
      </c>
      <c r="M2248" s="35">
        <v>500</v>
      </c>
    </row>
    <row r="2249" spans="2:13" ht="12.75">
      <c r="B2249" s="132">
        <v>36300</v>
      </c>
      <c r="C2249" s="1" t="s">
        <v>1216</v>
      </c>
      <c r="D2249" s="1" t="s">
        <v>16</v>
      </c>
      <c r="E2249" s="12" t="s">
        <v>153</v>
      </c>
      <c r="F2249" s="27" t="s">
        <v>1217</v>
      </c>
      <c r="G2249" s="27" t="s">
        <v>1215</v>
      </c>
      <c r="H2249" s="5">
        <f t="shared" si="141"/>
        <v>-255640</v>
      </c>
      <c r="I2249" s="22">
        <f t="shared" si="142"/>
        <v>72.6</v>
      </c>
      <c r="K2249" t="s">
        <v>991</v>
      </c>
      <c r="M2249" s="35">
        <v>500</v>
      </c>
    </row>
    <row r="2250" spans="1:13" s="84" customFormat="1" ht="12.75">
      <c r="A2250" s="11"/>
      <c r="B2250" s="197">
        <f>SUM(B2221:B2249)</f>
        <v>255640</v>
      </c>
      <c r="C2250" s="11" t="s">
        <v>163</v>
      </c>
      <c r="D2250" s="11"/>
      <c r="E2250" s="11" t="s">
        <v>153</v>
      </c>
      <c r="F2250" s="18"/>
      <c r="G2250" s="18"/>
      <c r="H2250" s="82">
        <v>0</v>
      </c>
      <c r="I2250" s="83">
        <f t="shared" si="142"/>
        <v>511.28</v>
      </c>
      <c r="M2250" s="85">
        <v>500</v>
      </c>
    </row>
    <row r="2251" spans="2:13" ht="12.75">
      <c r="B2251" s="199"/>
      <c r="H2251" s="5">
        <f>H2250-B2251</f>
        <v>0</v>
      </c>
      <c r="I2251" s="22">
        <f t="shared" si="142"/>
        <v>0</v>
      </c>
      <c r="M2251" s="2">
        <v>500</v>
      </c>
    </row>
    <row r="2252" spans="2:13" ht="12.75">
      <c r="B2252" s="132"/>
      <c r="H2252" s="5">
        <f>H2251-B2252</f>
        <v>0</v>
      </c>
      <c r="I2252" s="22">
        <f t="shared" si="142"/>
        <v>0</v>
      </c>
      <c r="M2252" s="2">
        <v>500</v>
      </c>
    </row>
    <row r="2253" spans="2:13" ht="12.75">
      <c r="B2253" s="132"/>
      <c r="H2253" s="5" t="e">
        <f>#REF!-B2253</f>
        <v>#REF!</v>
      </c>
      <c r="I2253" s="22">
        <f t="shared" si="142"/>
        <v>0</v>
      </c>
      <c r="M2253" s="2">
        <v>500</v>
      </c>
    </row>
    <row r="2254" spans="2:13" ht="12.75">
      <c r="B2254" s="132">
        <v>130000</v>
      </c>
      <c r="C2254" s="32" t="s">
        <v>1218</v>
      </c>
      <c r="D2254" s="1" t="s">
        <v>13</v>
      </c>
      <c r="E2254" s="1" t="s">
        <v>153</v>
      </c>
      <c r="F2254" s="453" t="s">
        <v>1219</v>
      </c>
      <c r="G2254" s="27" t="s">
        <v>375</v>
      </c>
      <c r="H2254" s="5" t="e">
        <f>#REF!-B2254</f>
        <v>#REF!</v>
      </c>
      <c r="I2254" s="22">
        <f t="shared" si="142"/>
        <v>260</v>
      </c>
      <c r="K2254" s="80" t="s">
        <v>259</v>
      </c>
      <c r="L2254">
        <v>18</v>
      </c>
      <c r="M2254" s="2">
        <v>500</v>
      </c>
    </row>
    <row r="2255" spans="1:13" s="15" customFormat="1" ht="12.75">
      <c r="A2255" s="12"/>
      <c r="B2255" s="196">
        <v>140000</v>
      </c>
      <c r="C2255" s="32" t="s">
        <v>1218</v>
      </c>
      <c r="D2255" s="32" t="s">
        <v>15</v>
      </c>
      <c r="E2255" s="1" t="s">
        <v>153</v>
      </c>
      <c r="F2255" s="453" t="s">
        <v>1220</v>
      </c>
      <c r="G2255" s="99" t="s">
        <v>414</v>
      </c>
      <c r="H2255" s="36">
        <f>H1502-B2255</f>
        <v>-188725</v>
      </c>
      <c r="I2255" s="78">
        <f t="shared" si="142"/>
        <v>280</v>
      </c>
      <c r="J2255" s="29"/>
      <c r="K2255" s="92" t="s">
        <v>748</v>
      </c>
      <c r="M2255" s="35">
        <v>500</v>
      </c>
    </row>
    <row r="2256" spans="1:13" s="106" customFormat="1" ht="12.75">
      <c r="A2256" s="101"/>
      <c r="B2256" s="200">
        <f>SUM(B2254:B2255)</f>
        <v>270000</v>
      </c>
      <c r="C2256" s="101" t="s">
        <v>87</v>
      </c>
      <c r="D2256" s="101"/>
      <c r="E2256" s="101"/>
      <c r="F2256" s="104"/>
      <c r="G2256" s="104"/>
      <c r="H2256" s="102">
        <v>0</v>
      </c>
      <c r="I2256" s="105">
        <f t="shared" si="142"/>
        <v>540</v>
      </c>
      <c r="M2256" s="107">
        <v>500</v>
      </c>
    </row>
    <row r="2257" spans="8:13" ht="12.75">
      <c r="H2257" s="5" t="e">
        <f>#REF!-B2257</f>
        <v>#REF!</v>
      </c>
      <c r="I2257" s="22">
        <f t="shared" si="142"/>
        <v>0</v>
      </c>
      <c r="M2257" s="2">
        <v>500</v>
      </c>
    </row>
    <row r="2258" spans="8:13" ht="12.75">
      <c r="H2258" s="5" t="e">
        <f>H2257-B2258</f>
        <v>#REF!</v>
      </c>
      <c r="I2258" s="22">
        <f t="shared" si="142"/>
        <v>0</v>
      </c>
      <c r="M2258" s="2">
        <v>500</v>
      </c>
    </row>
    <row r="2259" spans="8:13" ht="12.75">
      <c r="H2259" s="5" t="e">
        <f>#REF!-B2259</f>
        <v>#REF!</v>
      </c>
      <c r="I2259" s="22">
        <f t="shared" si="142"/>
        <v>0</v>
      </c>
      <c r="M2259" s="2">
        <v>500</v>
      </c>
    </row>
    <row r="2260" spans="1:13" s="203" customFormat="1" ht="13.5" thickBot="1">
      <c r="A2260" s="58"/>
      <c r="B2260" s="56">
        <f>+B17</f>
        <v>19439087</v>
      </c>
      <c r="C2260" s="70" t="s">
        <v>209</v>
      </c>
      <c r="D2260" s="58"/>
      <c r="E2260" s="55"/>
      <c r="F2260" s="138"/>
      <c r="G2260" s="201"/>
      <c r="H2260" s="139"/>
      <c r="I2260" s="140"/>
      <c r="J2260" s="202"/>
      <c r="K2260" s="63"/>
      <c r="L2260" s="63"/>
      <c r="M2260" s="2">
        <v>500</v>
      </c>
    </row>
    <row r="2261" spans="1:13" s="203" customFormat="1" ht="12.75">
      <c r="A2261" s="1"/>
      <c r="B2261" s="31"/>
      <c r="C2261" s="12"/>
      <c r="D2261" s="12"/>
      <c r="E2261" s="33"/>
      <c r="F2261" s="76"/>
      <c r="G2261" s="204"/>
      <c r="H2261" s="5"/>
      <c r="I2261" s="22"/>
      <c r="J2261" s="22"/>
      <c r="K2261" s="2">
        <v>510</v>
      </c>
      <c r="L2261"/>
      <c r="M2261" s="2">
        <v>500</v>
      </c>
    </row>
    <row r="2262" spans="1:13" s="203" customFormat="1" ht="12.75">
      <c r="A2262" s="12"/>
      <c r="B2262" s="205" t="s">
        <v>166</v>
      </c>
      <c r="C2262" s="206" t="s">
        <v>167</v>
      </c>
      <c r="D2262" s="206"/>
      <c r="E2262" s="206"/>
      <c r="F2262" s="207"/>
      <c r="G2262" s="208"/>
      <c r="H2262" s="209"/>
      <c r="I2262" s="210" t="s">
        <v>168</v>
      </c>
      <c r="J2262" s="211"/>
      <c r="K2262" s="2">
        <v>510</v>
      </c>
      <c r="L2262"/>
      <c r="M2262" s="2">
        <v>500</v>
      </c>
    </row>
    <row r="2263" spans="1:13" s="84" customFormat="1" ht="12.75">
      <c r="A2263" s="212"/>
      <c r="B2263" s="213">
        <f>+B2213+B2127+B2093+B1991+B1961+B1945+B1664+B1660+B1509+B1494+B1436+B1408+B1342+B1287</f>
        <v>3707300</v>
      </c>
      <c r="C2263" s="214" t="s">
        <v>169</v>
      </c>
      <c r="D2263" s="214" t="s">
        <v>170</v>
      </c>
      <c r="E2263" s="214" t="s">
        <v>208</v>
      </c>
      <c r="F2263" s="207"/>
      <c r="G2263" s="215"/>
      <c r="H2263" s="209">
        <f>H2262-B2263</f>
        <v>-3707300</v>
      </c>
      <c r="I2263" s="210">
        <f aca="true" t="shared" si="143" ref="I2263:I2271">+B2263/M2263</f>
        <v>7414.6</v>
      </c>
      <c r="J2263" s="211"/>
      <c r="K2263" s="2">
        <v>500</v>
      </c>
      <c r="L2263"/>
      <c r="M2263" s="2">
        <v>500</v>
      </c>
    </row>
    <row r="2264" spans="1:13" s="224" customFormat="1" ht="12.75">
      <c r="A2264" s="216"/>
      <c r="B2264" s="217">
        <f>+B1835+B1824+B1814+B1803+B1794</f>
        <v>76500</v>
      </c>
      <c r="C2264" s="218" t="s">
        <v>171</v>
      </c>
      <c r="D2264" s="218" t="s">
        <v>170</v>
      </c>
      <c r="E2264" s="218" t="s">
        <v>208</v>
      </c>
      <c r="F2264" s="219"/>
      <c r="G2264" s="219"/>
      <c r="H2264" s="220">
        <f>H2263-B2264</f>
        <v>-3783800</v>
      </c>
      <c r="I2264" s="221">
        <f t="shared" si="143"/>
        <v>153</v>
      </c>
      <c r="J2264" s="222"/>
      <c r="K2264" s="2">
        <v>500</v>
      </c>
      <c r="L2264" s="223"/>
      <c r="M2264" s="2">
        <v>500</v>
      </c>
    </row>
    <row r="2265" spans="1:13" s="231" customFormat="1" ht="12.75">
      <c r="A2265" s="196"/>
      <c r="B2265" s="225">
        <f>+B2218+B2198+B2192+B1516</f>
        <v>2466122</v>
      </c>
      <c r="C2265" s="226" t="s">
        <v>172</v>
      </c>
      <c r="D2265" s="226" t="s">
        <v>170</v>
      </c>
      <c r="E2265" s="226" t="s">
        <v>208</v>
      </c>
      <c r="F2265" s="227"/>
      <c r="G2265" s="227"/>
      <c r="H2265" s="228">
        <f>H2264-B2265</f>
        <v>-6249922</v>
      </c>
      <c r="I2265" s="229">
        <f t="shared" si="143"/>
        <v>4932.244</v>
      </c>
      <c r="J2265" s="230"/>
      <c r="K2265" s="2">
        <v>500</v>
      </c>
      <c r="M2265" s="2">
        <v>500</v>
      </c>
    </row>
    <row r="2266" spans="1:13" s="238" customFormat="1" ht="12.75">
      <c r="A2266" s="176"/>
      <c r="B2266" s="232">
        <f>+B1986+B1981+B1786+B1774+B1768+B1761+B1716+B1682+B1677+B1671+B1614</f>
        <v>4669657.5</v>
      </c>
      <c r="C2266" s="233" t="s">
        <v>173</v>
      </c>
      <c r="D2266" s="233" t="s">
        <v>170</v>
      </c>
      <c r="E2266" s="233" t="s">
        <v>208</v>
      </c>
      <c r="F2266" s="234"/>
      <c r="G2266" s="234"/>
      <c r="H2266" s="235">
        <f>H2265-B2266</f>
        <v>-10919579.5</v>
      </c>
      <c r="I2266" s="236">
        <f t="shared" si="143"/>
        <v>9339.315</v>
      </c>
      <c r="J2266" s="237"/>
      <c r="K2266" s="2">
        <v>500</v>
      </c>
      <c r="M2266" s="2">
        <v>500</v>
      </c>
    </row>
    <row r="2267" spans="1:13" s="244" customFormat="1" ht="12.75">
      <c r="A2267" s="186"/>
      <c r="B2267" s="239">
        <f>+B1850</f>
        <v>714950</v>
      </c>
      <c r="C2267" s="240" t="s">
        <v>174</v>
      </c>
      <c r="D2267" s="240" t="s">
        <v>170</v>
      </c>
      <c r="E2267" s="240" t="s">
        <v>208</v>
      </c>
      <c r="F2267" s="241"/>
      <c r="G2267" s="241"/>
      <c r="H2267" s="228">
        <f>H2266-B2267</f>
        <v>-11634529.5</v>
      </c>
      <c r="I2267" s="242">
        <f t="shared" si="143"/>
        <v>1429.9</v>
      </c>
      <c r="J2267" s="243"/>
      <c r="K2267" s="2">
        <v>500</v>
      </c>
      <c r="M2267" s="2">
        <v>500</v>
      </c>
    </row>
    <row r="2268" spans="1:13" s="252" customFormat="1" ht="12.75">
      <c r="A2268" s="245"/>
      <c r="B2268" s="246">
        <f>+B1071-B1089-B1081</f>
        <v>281000</v>
      </c>
      <c r="C2268" s="247" t="s">
        <v>175</v>
      </c>
      <c r="D2268" s="247" t="s">
        <v>170</v>
      </c>
      <c r="E2268" s="247" t="s">
        <v>208</v>
      </c>
      <c r="F2268" s="248"/>
      <c r="G2268" s="248"/>
      <c r="H2268" s="249">
        <f>H2266-B2268</f>
        <v>-11200579.5</v>
      </c>
      <c r="I2268" s="250">
        <f t="shared" si="143"/>
        <v>562</v>
      </c>
      <c r="J2268" s="251"/>
      <c r="K2268" s="2">
        <v>500</v>
      </c>
      <c r="M2268" s="2">
        <v>500</v>
      </c>
    </row>
    <row r="2269" spans="1:13" s="260" customFormat="1" ht="12.75">
      <c r="A2269" s="253"/>
      <c r="B2269" s="254">
        <f>+B1081+B1089+B1107+B1132+B1170+B1212</f>
        <v>1504500</v>
      </c>
      <c r="C2269" s="255" t="s">
        <v>176</v>
      </c>
      <c r="D2269" s="255" t="s">
        <v>170</v>
      </c>
      <c r="E2269" s="255" t="s">
        <v>208</v>
      </c>
      <c r="F2269" s="256"/>
      <c r="G2269" s="256"/>
      <c r="H2269" s="257">
        <f>H2266-B2269</f>
        <v>-12424079.5</v>
      </c>
      <c r="I2269" s="258">
        <f t="shared" si="143"/>
        <v>3009</v>
      </c>
      <c r="J2269" s="259"/>
      <c r="K2269" s="2">
        <v>500</v>
      </c>
      <c r="M2269" s="2">
        <v>500</v>
      </c>
    </row>
    <row r="2270" spans="1:13" s="267" customFormat="1" ht="12.75">
      <c r="A2270" s="171"/>
      <c r="B2270" s="261">
        <f>+B2187+B2167+B1974+B1968+B1720+B1519+B22</f>
        <v>6019057.5</v>
      </c>
      <c r="C2270" s="262" t="s">
        <v>177</v>
      </c>
      <c r="D2270" s="262" t="s">
        <v>170</v>
      </c>
      <c r="E2270" s="262" t="s">
        <v>208</v>
      </c>
      <c r="F2270" s="263"/>
      <c r="G2270" s="263"/>
      <c r="H2270" s="264">
        <f>H2267-B2270</f>
        <v>-17653587</v>
      </c>
      <c r="I2270" s="265">
        <f t="shared" si="143"/>
        <v>12038.115</v>
      </c>
      <c r="J2270" s="266"/>
      <c r="K2270" s="2">
        <v>500</v>
      </c>
      <c r="M2270" s="2">
        <v>500</v>
      </c>
    </row>
    <row r="2271" spans="1:13" ht="12.75">
      <c r="A2271" s="12"/>
      <c r="B2271" s="47">
        <f>SUM(B2263:B2270)</f>
        <v>19439087</v>
      </c>
      <c r="C2271" s="268" t="s">
        <v>178</v>
      </c>
      <c r="D2271" s="269"/>
      <c r="E2271" s="269"/>
      <c r="F2271" s="207"/>
      <c r="G2271" s="270"/>
      <c r="H2271" s="264">
        <f>H2268-B2271</f>
        <v>-30639666.5</v>
      </c>
      <c r="I2271" s="265">
        <f t="shared" si="143"/>
        <v>38878.174</v>
      </c>
      <c r="J2271" s="271"/>
      <c r="K2271" s="2">
        <v>500</v>
      </c>
      <c r="M2271" s="2">
        <v>500</v>
      </c>
    </row>
    <row r="2272" spans="1:13" ht="12.75">
      <c r="A2272" s="12"/>
      <c r="B2272" s="150"/>
      <c r="C2272" s="272"/>
      <c r="D2272" s="273"/>
      <c r="E2272" s="273"/>
      <c r="F2272" s="152"/>
      <c r="G2272" s="274"/>
      <c r="H2272" s="275"/>
      <c r="I2272" s="211"/>
      <c r="J2272" s="271"/>
      <c r="K2272" s="35"/>
      <c r="M2272" s="2">
        <v>500</v>
      </c>
    </row>
    <row r="2273" spans="1:13" ht="12.75">
      <c r="A2273" s="12"/>
      <c r="B2273" s="150"/>
      <c r="C2273" s="272"/>
      <c r="D2273" s="273"/>
      <c r="E2273" s="273"/>
      <c r="F2273" s="152"/>
      <c r="G2273" s="274"/>
      <c r="H2273" s="275"/>
      <c r="I2273" s="211"/>
      <c r="J2273" s="271"/>
      <c r="K2273" s="2"/>
      <c r="M2273" s="2">
        <v>500</v>
      </c>
    </row>
    <row r="2274" spans="2:13" ht="12.75">
      <c r="B2274" s="36"/>
      <c r="F2274" s="65"/>
      <c r="G2274" s="65"/>
      <c r="H2274" s="276"/>
      <c r="I2274" s="211"/>
      <c r="K2274" s="2"/>
      <c r="M2274" s="2">
        <v>500</v>
      </c>
    </row>
    <row r="2275" spans="8:13" ht="12.75">
      <c r="H2275" s="5">
        <f aca="true" t="shared" si="144" ref="H2275:H2288">H2274-B2275</f>
        <v>0</v>
      </c>
      <c r="I2275" s="22">
        <f aca="true" t="shared" si="145" ref="I2275:I2289">+B2275/M2275</f>
        <v>0</v>
      </c>
      <c r="M2275" s="2">
        <v>500</v>
      </c>
    </row>
    <row r="2276" spans="1:13" s="282" customFormat="1" ht="12.75">
      <c r="A2276" s="277"/>
      <c r="B2276" s="168">
        <v>-45498577</v>
      </c>
      <c r="C2276" s="278" t="s">
        <v>179</v>
      </c>
      <c r="D2276" s="278" t="s">
        <v>180</v>
      </c>
      <c r="E2276" s="277"/>
      <c r="F2276" s="279"/>
      <c r="G2276" s="279"/>
      <c r="H2276" s="276">
        <f t="shared" si="144"/>
        <v>45498577</v>
      </c>
      <c r="I2276" s="280">
        <f t="shared" si="145"/>
        <v>-90997.154</v>
      </c>
      <c r="J2276" s="281"/>
      <c r="K2276" s="2">
        <v>500</v>
      </c>
      <c r="M2276" s="2">
        <v>500</v>
      </c>
    </row>
    <row r="2277" spans="1:13" s="15" customFormat="1" ht="12.75">
      <c r="A2277" s="12"/>
      <c r="B2277" s="167">
        <v>2284420</v>
      </c>
      <c r="C2277" s="277" t="s">
        <v>179</v>
      </c>
      <c r="D2277" s="277" t="s">
        <v>181</v>
      </c>
      <c r="E2277" s="283"/>
      <c r="F2277" s="51"/>
      <c r="G2277" s="284"/>
      <c r="H2277" s="276">
        <f t="shared" si="144"/>
        <v>43214157</v>
      </c>
      <c r="I2277" s="280">
        <f t="shared" si="145"/>
        <v>4568.84</v>
      </c>
      <c r="J2277" s="53"/>
      <c r="K2277" s="2">
        <v>500</v>
      </c>
      <c r="M2277" s="2">
        <v>500</v>
      </c>
    </row>
    <row r="2278" spans="1:13" s="15" customFormat="1" ht="12.75">
      <c r="A2278" s="12"/>
      <c r="B2278" s="167">
        <v>4054070</v>
      </c>
      <c r="C2278" s="277" t="s">
        <v>179</v>
      </c>
      <c r="D2278" s="277" t="s">
        <v>182</v>
      </c>
      <c r="E2278" s="283"/>
      <c r="F2278" s="51"/>
      <c r="G2278" s="284"/>
      <c r="H2278" s="276">
        <f t="shared" si="144"/>
        <v>39160087</v>
      </c>
      <c r="I2278" s="280">
        <f t="shared" si="145"/>
        <v>8190.040404040404</v>
      </c>
      <c r="J2278" s="53"/>
      <c r="K2278" s="35">
        <v>495</v>
      </c>
      <c r="M2278" s="35">
        <v>495</v>
      </c>
    </row>
    <row r="2279" spans="1:13" s="15" customFormat="1" ht="12.75">
      <c r="A2279" s="12"/>
      <c r="B2279" s="167">
        <v>1909530</v>
      </c>
      <c r="C2279" s="277" t="s">
        <v>179</v>
      </c>
      <c r="D2279" s="277" t="s">
        <v>183</v>
      </c>
      <c r="E2279" s="283"/>
      <c r="F2279" s="51"/>
      <c r="G2279" s="284"/>
      <c r="H2279" s="276">
        <f t="shared" si="144"/>
        <v>37250557</v>
      </c>
      <c r="I2279" s="280">
        <f t="shared" si="145"/>
        <v>3857.6363636363635</v>
      </c>
      <c r="J2279" s="53"/>
      <c r="K2279" s="35">
        <v>495</v>
      </c>
      <c r="M2279" s="35">
        <v>495</v>
      </c>
    </row>
    <row r="2280" spans="1:13" s="15" customFormat="1" ht="12.75">
      <c r="A2280" s="12"/>
      <c r="B2280" s="167">
        <v>1363300</v>
      </c>
      <c r="C2280" s="277" t="s">
        <v>179</v>
      </c>
      <c r="D2280" s="277" t="s">
        <v>184</v>
      </c>
      <c r="E2280" s="283"/>
      <c r="F2280" s="51"/>
      <c r="G2280" s="284"/>
      <c r="H2280" s="276">
        <f t="shared" si="144"/>
        <v>35887257</v>
      </c>
      <c r="I2280" s="280">
        <f t="shared" si="145"/>
        <v>2726.6</v>
      </c>
      <c r="J2280" s="53"/>
      <c r="K2280" s="35">
        <v>500</v>
      </c>
      <c r="M2280" s="35">
        <v>500</v>
      </c>
    </row>
    <row r="2281" spans="1:13" s="15" customFormat="1" ht="12.75">
      <c r="A2281" s="12"/>
      <c r="B2281" s="167">
        <v>1926430</v>
      </c>
      <c r="C2281" s="277" t="s">
        <v>179</v>
      </c>
      <c r="D2281" s="277" t="s">
        <v>185</v>
      </c>
      <c r="E2281" s="283"/>
      <c r="F2281" s="51"/>
      <c r="G2281" s="284"/>
      <c r="H2281" s="276">
        <f t="shared" si="144"/>
        <v>33960827</v>
      </c>
      <c r="I2281" s="280">
        <f t="shared" si="145"/>
        <v>3669.390476190476</v>
      </c>
      <c r="J2281" s="53"/>
      <c r="K2281" s="35">
        <v>525</v>
      </c>
      <c r="M2281" s="35">
        <v>525</v>
      </c>
    </row>
    <row r="2282" spans="1:13" s="15" customFormat="1" ht="12.75">
      <c r="A2282" s="12"/>
      <c r="B2282" s="167">
        <v>1221523</v>
      </c>
      <c r="C2282" s="277" t="s">
        <v>179</v>
      </c>
      <c r="D2282" s="277" t="s">
        <v>186</v>
      </c>
      <c r="E2282" s="283"/>
      <c r="F2282" s="51"/>
      <c r="G2282" s="284"/>
      <c r="H2282" s="276">
        <f t="shared" si="144"/>
        <v>32739304</v>
      </c>
      <c r="I2282" s="280">
        <f t="shared" si="145"/>
        <v>2326.710476190476</v>
      </c>
      <c r="J2282" s="53"/>
      <c r="K2282" s="35">
        <v>525</v>
      </c>
      <c r="M2282" s="35">
        <v>525</v>
      </c>
    </row>
    <row r="2283" spans="1:13" s="15" customFormat="1" ht="12.75">
      <c r="A2283" s="12"/>
      <c r="B2283" s="167">
        <v>2894380</v>
      </c>
      <c r="C2283" s="277" t="s">
        <v>179</v>
      </c>
      <c r="D2283" s="277" t="s">
        <v>187</v>
      </c>
      <c r="E2283" s="283"/>
      <c r="F2283" s="51"/>
      <c r="G2283" s="284"/>
      <c r="H2283" s="276">
        <f t="shared" si="144"/>
        <v>29844924</v>
      </c>
      <c r="I2283" s="280">
        <f t="shared" si="145"/>
        <v>5410.056074766355</v>
      </c>
      <c r="J2283" s="53"/>
      <c r="K2283" s="35">
        <v>535</v>
      </c>
      <c r="M2283" s="35">
        <v>535</v>
      </c>
    </row>
    <row r="2284" spans="1:13" s="15" customFormat="1" ht="12.75">
      <c r="A2284" s="12"/>
      <c r="B2284" s="167">
        <v>2659145</v>
      </c>
      <c r="C2284" s="277" t="s">
        <v>179</v>
      </c>
      <c r="D2284" s="277" t="s">
        <v>188</v>
      </c>
      <c r="E2284" s="283"/>
      <c r="F2284" s="51"/>
      <c r="G2284" s="284"/>
      <c r="H2284" s="276">
        <f t="shared" si="144"/>
        <v>27185779</v>
      </c>
      <c r="I2284" s="280">
        <f t="shared" si="145"/>
        <v>5017.254716981132</v>
      </c>
      <c r="J2284" s="53"/>
      <c r="K2284" s="35">
        <v>530</v>
      </c>
      <c r="M2284" s="35">
        <v>530</v>
      </c>
    </row>
    <row r="2285" spans="1:13" s="15" customFormat="1" ht="12.75">
      <c r="A2285" s="12"/>
      <c r="B2285" s="167">
        <v>3014290</v>
      </c>
      <c r="C2285" s="277" t="s">
        <v>179</v>
      </c>
      <c r="D2285" s="277" t="s">
        <v>189</v>
      </c>
      <c r="E2285" s="283"/>
      <c r="F2285" s="51"/>
      <c r="G2285" s="284"/>
      <c r="H2285" s="276">
        <f t="shared" si="144"/>
        <v>24171489</v>
      </c>
      <c r="I2285" s="280">
        <f t="shared" si="145"/>
        <v>5796.711538461538</v>
      </c>
      <c r="J2285" s="53"/>
      <c r="K2285" s="35">
        <v>505</v>
      </c>
      <c r="M2285" s="35">
        <v>520</v>
      </c>
    </row>
    <row r="2286" spans="1:13" s="15" customFormat="1" ht="12.75">
      <c r="A2286" s="12"/>
      <c r="B2286" s="167">
        <v>2674570</v>
      </c>
      <c r="C2286" s="277" t="s">
        <v>179</v>
      </c>
      <c r="D2286" s="277" t="s">
        <v>190</v>
      </c>
      <c r="E2286" s="283"/>
      <c r="F2286" s="51"/>
      <c r="G2286" s="284"/>
      <c r="H2286" s="276">
        <f t="shared" si="144"/>
        <v>21496919</v>
      </c>
      <c r="I2286" s="280">
        <f t="shared" si="145"/>
        <v>5296.178217821782</v>
      </c>
      <c r="J2286" s="53"/>
      <c r="K2286" s="35">
        <v>505</v>
      </c>
      <c r="M2286" s="35">
        <v>505</v>
      </c>
    </row>
    <row r="2287" spans="1:13" s="15" customFormat="1" ht="12.75">
      <c r="A2287" s="12"/>
      <c r="B2287" s="167">
        <f>+B2263</f>
        <v>3707300</v>
      </c>
      <c r="C2287" s="277" t="s">
        <v>179</v>
      </c>
      <c r="D2287" s="277" t="s">
        <v>191</v>
      </c>
      <c r="E2287" s="283"/>
      <c r="F2287" s="51"/>
      <c r="G2287" s="284"/>
      <c r="H2287" s="276">
        <f t="shared" si="144"/>
        <v>17789619</v>
      </c>
      <c r="I2287" s="280">
        <f t="shared" si="145"/>
        <v>7269.21568627451</v>
      </c>
      <c r="J2287" s="53"/>
      <c r="K2287" s="35">
        <v>510</v>
      </c>
      <c r="M2287" s="35">
        <v>510</v>
      </c>
    </row>
    <row r="2288" spans="1:13" s="15" customFormat="1" ht="12.75">
      <c r="A2288" s="12"/>
      <c r="B2288" s="167">
        <f>+B2263</f>
        <v>3707300</v>
      </c>
      <c r="C2288" s="277" t="s">
        <v>179</v>
      </c>
      <c r="D2288" s="277" t="s">
        <v>210</v>
      </c>
      <c r="E2288" s="283"/>
      <c r="F2288" s="51"/>
      <c r="G2288" s="284"/>
      <c r="H2288" s="276">
        <f t="shared" si="144"/>
        <v>14082319</v>
      </c>
      <c r="I2288" s="280">
        <f t="shared" si="145"/>
        <v>7414.6</v>
      </c>
      <c r="J2288" s="53"/>
      <c r="K2288" s="35">
        <v>500</v>
      </c>
      <c r="M2288" s="35">
        <v>500</v>
      </c>
    </row>
    <row r="2289" spans="1:13" s="15" customFormat="1" ht="12.75">
      <c r="A2289" s="11"/>
      <c r="B2289" s="285">
        <f>SUM(B2276:B2288)</f>
        <v>-14082319</v>
      </c>
      <c r="C2289" s="286" t="s">
        <v>179</v>
      </c>
      <c r="D2289" s="286" t="s">
        <v>211</v>
      </c>
      <c r="E2289" s="287"/>
      <c r="F2289" s="128"/>
      <c r="G2289" s="288"/>
      <c r="H2289" s="289">
        <f>H2277-B2289</f>
        <v>57296476</v>
      </c>
      <c r="I2289" s="290">
        <f t="shared" si="145"/>
        <v>-28164.638</v>
      </c>
      <c r="J2289" s="291"/>
      <c r="K2289" s="292">
        <v>500</v>
      </c>
      <c r="L2289" s="292"/>
      <c r="M2289" s="35">
        <v>500</v>
      </c>
    </row>
    <row r="2290" spans="1:13" s="15" customFormat="1" ht="12.75">
      <c r="A2290" s="12"/>
      <c r="B2290" s="31"/>
      <c r="C2290" s="293"/>
      <c r="D2290" s="293"/>
      <c r="E2290" s="293"/>
      <c r="F2290" s="51"/>
      <c r="G2290" s="294"/>
      <c r="H2290" s="29"/>
      <c r="I2290" s="53"/>
      <c r="J2290" s="53"/>
      <c r="K2290" s="35"/>
      <c r="M2290" s="35"/>
    </row>
    <row r="2291" spans="1:13" s="15" customFormat="1" ht="12.75">
      <c r="A2291" s="12"/>
      <c r="B2291" s="31"/>
      <c r="C2291" s="293"/>
      <c r="D2291" s="293"/>
      <c r="E2291" s="293"/>
      <c r="F2291" s="51"/>
      <c r="G2291" s="294"/>
      <c r="H2291" s="29"/>
      <c r="I2291" s="53"/>
      <c r="J2291" s="53"/>
      <c r="K2291" s="35"/>
      <c r="M2291" s="2"/>
    </row>
    <row r="2292" spans="2:13" ht="12.75">
      <c r="B2292" s="36"/>
      <c r="F2292" s="76"/>
      <c r="G2292" s="65"/>
      <c r="M2292" s="2"/>
    </row>
    <row r="2293" spans="1:13" s="300" customFormat="1" ht="12.75">
      <c r="A2293" s="295"/>
      <c r="B2293" s="296">
        <v>-19197023.1</v>
      </c>
      <c r="C2293" s="295" t="s">
        <v>192</v>
      </c>
      <c r="D2293" s="295" t="s">
        <v>180</v>
      </c>
      <c r="E2293" s="295"/>
      <c r="F2293" s="297"/>
      <c r="G2293" s="297"/>
      <c r="H2293" s="276">
        <f aca="true" t="shared" si="146" ref="H2293:H2303">H2292-B2293</f>
        <v>19197023.1</v>
      </c>
      <c r="I2293" s="280">
        <f aca="true" t="shared" si="147" ref="I2293:I2306">+B2293/M2293</f>
        <v>-38394.046200000004</v>
      </c>
      <c r="J2293" s="298"/>
      <c r="K2293" s="299">
        <v>500</v>
      </c>
      <c r="M2293" s="299">
        <v>500</v>
      </c>
    </row>
    <row r="2294" spans="1:13" s="300" customFormat="1" ht="12.75">
      <c r="A2294" s="295"/>
      <c r="B2294" s="296">
        <v>375535</v>
      </c>
      <c r="C2294" s="295" t="s">
        <v>192</v>
      </c>
      <c r="D2294" s="216" t="s">
        <v>193</v>
      </c>
      <c r="E2294" s="295"/>
      <c r="F2294" s="297"/>
      <c r="G2294" s="297"/>
      <c r="H2294" s="276">
        <f t="shared" si="146"/>
        <v>18821488.1</v>
      </c>
      <c r="I2294" s="280">
        <f t="shared" si="147"/>
        <v>751.07</v>
      </c>
      <c r="J2294" s="298"/>
      <c r="K2294" s="299">
        <v>500</v>
      </c>
      <c r="M2294" s="299">
        <v>500</v>
      </c>
    </row>
    <row r="2295" spans="1:13" s="300" customFormat="1" ht="12.75">
      <c r="A2295" s="295"/>
      <c r="B2295" s="296">
        <v>518000</v>
      </c>
      <c r="C2295" s="295" t="s">
        <v>192</v>
      </c>
      <c r="D2295" s="216" t="s">
        <v>182</v>
      </c>
      <c r="E2295" s="295"/>
      <c r="F2295" s="297"/>
      <c r="G2295" s="297"/>
      <c r="H2295" s="276">
        <f t="shared" si="146"/>
        <v>18303488.1</v>
      </c>
      <c r="I2295" s="280">
        <f t="shared" si="147"/>
        <v>1046.4646464646464</v>
      </c>
      <c r="J2295" s="298"/>
      <c r="K2295" s="299">
        <v>495</v>
      </c>
      <c r="M2295" s="299">
        <v>495</v>
      </c>
    </row>
    <row r="2296" spans="1:13" s="300" customFormat="1" ht="12.75">
      <c r="A2296" s="295"/>
      <c r="B2296" s="296">
        <v>199400</v>
      </c>
      <c r="C2296" s="295" t="s">
        <v>192</v>
      </c>
      <c r="D2296" s="216" t="s">
        <v>183</v>
      </c>
      <c r="E2296" s="295"/>
      <c r="F2296" s="297"/>
      <c r="G2296" s="297"/>
      <c r="H2296" s="276">
        <f t="shared" si="146"/>
        <v>18104088.1</v>
      </c>
      <c r="I2296" s="280">
        <f t="shared" si="147"/>
        <v>402.82828282828285</v>
      </c>
      <c r="J2296" s="298"/>
      <c r="K2296" s="299">
        <v>495</v>
      </c>
      <c r="M2296" s="299">
        <v>495</v>
      </c>
    </row>
    <row r="2297" spans="1:13" s="300" customFormat="1" ht="12.75">
      <c r="A2297" s="295"/>
      <c r="B2297" s="296">
        <v>289600</v>
      </c>
      <c r="C2297" s="295" t="s">
        <v>192</v>
      </c>
      <c r="D2297" s="216" t="s">
        <v>184</v>
      </c>
      <c r="E2297" s="295"/>
      <c r="F2297" s="297"/>
      <c r="G2297" s="297"/>
      <c r="H2297" s="276">
        <f t="shared" si="146"/>
        <v>17814488.1</v>
      </c>
      <c r="I2297" s="280">
        <f t="shared" si="147"/>
        <v>579.2</v>
      </c>
      <c r="J2297" s="298"/>
      <c r="K2297" s="299">
        <v>500</v>
      </c>
      <c r="M2297" s="299">
        <v>500</v>
      </c>
    </row>
    <row r="2298" spans="1:13" s="300" customFormat="1" ht="12.75">
      <c r="A2298" s="295"/>
      <c r="B2298" s="296">
        <v>115900</v>
      </c>
      <c r="C2298" s="295" t="s">
        <v>192</v>
      </c>
      <c r="D2298" s="216" t="s">
        <v>185</v>
      </c>
      <c r="E2298" s="295"/>
      <c r="F2298" s="297"/>
      <c r="G2298" s="297"/>
      <c r="H2298" s="276">
        <f t="shared" si="146"/>
        <v>17698588.1</v>
      </c>
      <c r="I2298" s="280">
        <f t="shared" si="147"/>
        <v>220.76190476190476</v>
      </c>
      <c r="J2298" s="298"/>
      <c r="K2298" s="299">
        <v>525</v>
      </c>
      <c r="M2298" s="299">
        <v>525</v>
      </c>
    </row>
    <row r="2299" spans="1:13" s="300" customFormat="1" ht="12.75">
      <c r="A2299" s="295"/>
      <c r="B2299" s="296">
        <v>1189218</v>
      </c>
      <c r="C2299" s="295" t="s">
        <v>192</v>
      </c>
      <c r="D2299" s="216" t="s">
        <v>186</v>
      </c>
      <c r="E2299" s="295"/>
      <c r="F2299" s="297"/>
      <c r="G2299" s="297"/>
      <c r="H2299" s="276">
        <f t="shared" si="146"/>
        <v>16509370.100000001</v>
      </c>
      <c r="I2299" s="280">
        <f t="shared" si="147"/>
        <v>2265.177142857143</v>
      </c>
      <c r="J2299" s="298"/>
      <c r="K2299" s="299">
        <v>525</v>
      </c>
      <c r="M2299" s="299">
        <v>525</v>
      </c>
    </row>
    <row r="2300" spans="1:13" s="300" customFormat="1" ht="12.75">
      <c r="A2300" s="295"/>
      <c r="B2300" s="296">
        <v>246374</v>
      </c>
      <c r="C2300" s="295" t="s">
        <v>192</v>
      </c>
      <c r="D2300" s="216" t="s">
        <v>187</v>
      </c>
      <c r="E2300" s="295"/>
      <c r="F2300" s="297"/>
      <c r="G2300" s="297"/>
      <c r="H2300" s="276">
        <f t="shared" si="146"/>
        <v>16262996.100000001</v>
      </c>
      <c r="I2300" s="280">
        <f t="shared" si="147"/>
        <v>460.5121495327103</v>
      </c>
      <c r="J2300" s="298"/>
      <c r="K2300" s="299">
        <v>535</v>
      </c>
      <c r="M2300" s="299">
        <v>535</v>
      </c>
    </row>
    <row r="2301" spans="1:13" s="300" customFormat="1" ht="12.75">
      <c r="A2301" s="295"/>
      <c r="B2301" s="296">
        <v>511600</v>
      </c>
      <c r="C2301" s="295" t="s">
        <v>192</v>
      </c>
      <c r="D2301" s="216" t="s">
        <v>188</v>
      </c>
      <c r="E2301" s="295"/>
      <c r="F2301" s="297"/>
      <c r="G2301" s="297"/>
      <c r="H2301" s="276">
        <f t="shared" si="146"/>
        <v>15751396.100000001</v>
      </c>
      <c r="I2301" s="280">
        <f t="shared" si="147"/>
        <v>965.2830188679245</v>
      </c>
      <c r="J2301" s="298"/>
      <c r="K2301" s="299">
        <v>530</v>
      </c>
      <c r="M2301" s="299">
        <v>530</v>
      </c>
    </row>
    <row r="2302" spans="1:13" s="300" customFormat="1" ht="12.75">
      <c r="A2302" s="295"/>
      <c r="B2302" s="296">
        <v>271002</v>
      </c>
      <c r="C2302" s="295" t="s">
        <v>192</v>
      </c>
      <c r="D2302" s="216" t="s">
        <v>189</v>
      </c>
      <c r="E2302" s="295"/>
      <c r="F2302" s="297"/>
      <c r="G2302" s="297"/>
      <c r="H2302" s="276">
        <f t="shared" si="146"/>
        <v>15480394.100000001</v>
      </c>
      <c r="I2302" s="280">
        <f t="shared" si="147"/>
        <v>521.1576923076923</v>
      </c>
      <c r="J2302" s="298"/>
      <c r="K2302" s="299">
        <v>520</v>
      </c>
      <c r="M2302" s="299">
        <v>520</v>
      </c>
    </row>
    <row r="2303" spans="1:13" s="300" customFormat="1" ht="12.75">
      <c r="A2303" s="295"/>
      <c r="B2303" s="296">
        <v>604570</v>
      </c>
      <c r="C2303" s="295" t="s">
        <v>192</v>
      </c>
      <c r="D2303" s="216" t="s">
        <v>190</v>
      </c>
      <c r="E2303" s="295"/>
      <c r="F2303" s="297"/>
      <c r="G2303" s="297"/>
      <c r="H2303" s="276">
        <f t="shared" si="146"/>
        <v>14875824.100000001</v>
      </c>
      <c r="I2303" s="280">
        <f t="shared" si="147"/>
        <v>1197.1683168316831</v>
      </c>
      <c r="J2303" s="298"/>
      <c r="K2303" s="299">
        <v>505</v>
      </c>
      <c r="M2303" s="299">
        <v>505</v>
      </c>
    </row>
    <row r="2304" spans="1:13" s="300" customFormat="1" ht="12.75">
      <c r="A2304" s="295"/>
      <c r="B2304" s="296">
        <v>1124200</v>
      </c>
      <c r="C2304" s="295" t="s">
        <v>192</v>
      </c>
      <c r="D2304" s="216" t="s">
        <v>191</v>
      </c>
      <c r="E2304" s="295"/>
      <c r="F2304" s="297"/>
      <c r="G2304" s="297"/>
      <c r="H2304" s="276">
        <f>H2302-B2304</f>
        <v>14356194.100000001</v>
      </c>
      <c r="I2304" s="280">
        <f t="shared" si="147"/>
        <v>2204.3137254901962</v>
      </c>
      <c r="J2304" s="298"/>
      <c r="K2304" s="299">
        <v>510</v>
      </c>
      <c r="M2304" s="299">
        <v>510</v>
      </c>
    </row>
    <row r="2305" spans="1:13" s="300" customFormat="1" ht="12.75">
      <c r="A2305" s="295"/>
      <c r="B2305" s="296">
        <f>+B2264</f>
        <v>76500</v>
      </c>
      <c r="C2305" s="295" t="s">
        <v>192</v>
      </c>
      <c r="D2305" s="216" t="s">
        <v>210</v>
      </c>
      <c r="E2305" s="295"/>
      <c r="F2305" s="297"/>
      <c r="G2305" s="297"/>
      <c r="H2305" s="276">
        <f>H2303-B2305</f>
        <v>14799324.100000001</v>
      </c>
      <c r="I2305" s="280">
        <f t="shared" si="147"/>
        <v>153</v>
      </c>
      <c r="J2305" s="298"/>
      <c r="K2305" s="299">
        <v>500</v>
      </c>
      <c r="M2305" s="299">
        <v>500</v>
      </c>
    </row>
    <row r="2306" spans="1:13" s="300" customFormat="1" ht="12.75">
      <c r="A2306" s="301"/>
      <c r="B2306" s="302">
        <f>SUM(B2293:B2305)</f>
        <v>-13675124.100000001</v>
      </c>
      <c r="C2306" s="301" t="s">
        <v>192</v>
      </c>
      <c r="D2306" s="301" t="s">
        <v>211</v>
      </c>
      <c r="E2306" s="301"/>
      <c r="F2306" s="303"/>
      <c r="G2306" s="303"/>
      <c r="H2306" s="289">
        <f>H2294-B2306</f>
        <v>32496612.200000003</v>
      </c>
      <c r="I2306" s="290">
        <f t="shared" si="147"/>
        <v>-27350.2482</v>
      </c>
      <c r="J2306" s="290"/>
      <c r="K2306" s="304">
        <v>500</v>
      </c>
      <c r="L2306" s="304"/>
      <c r="M2306" s="304">
        <v>500</v>
      </c>
    </row>
    <row r="2307" spans="2:13" ht="12.75">
      <c r="B2307" s="36"/>
      <c r="F2307" s="76"/>
      <c r="G2307" s="65"/>
      <c r="M2307" s="2"/>
    </row>
    <row r="2308" spans="2:13" ht="12.75">
      <c r="B2308" s="36"/>
      <c r="F2308" s="76"/>
      <c r="G2308" s="65"/>
      <c r="M2308" s="2"/>
    </row>
    <row r="2309" spans="1:13" s="300" customFormat="1" ht="12.75" hidden="1">
      <c r="A2309" s="295"/>
      <c r="B2309" s="296"/>
      <c r="C2309" s="295"/>
      <c r="D2309" s="295"/>
      <c r="E2309" s="295"/>
      <c r="F2309" s="297"/>
      <c r="G2309" s="297"/>
      <c r="H2309" s="296"/>
      <c r="I2309" s="280"/>
      <c r="K2309" s="35"/>
      <c r="L2309" s="15"/>
      <c r="M2309" s="2"/>
    </row>
    <row r="2310" spans="1:13" s="300" customFormat="1" ht="12.75" hidden="1">
      <c r="A2310" s="295"/>
      <c r="B2310" s="296"/>
      <c r="C2310" s="295"/>
      <c r="D2310" s="295"/>
      <c r="E2310" s="295"/>
      <c r="F2310" s="297"/>
      <c r="G2310" s="297"/>
      <c r="H2310" s="296"/>
      <c r="I2310" s="280"/>
      <c r="K2310" s="35"/>
      <c r="L2310" s="15"/>
      <c r="M2310" s="2"/>
    </row>
    <row r="2311" spans="1:13" ht="12.75" hidden="1">
      <c r="A2311" s="12"/>
      <c r="B2311" s="7"/>
      <c r="F2311" s="65"/>
      <c r="G2311" s="65"/>
      <c r="H2311" s="296"/>
      <c r="I2311" s="22" t="e">
        <f aca="true" t="shared" si="148" ref="I2311:I2342">+B2311/M2311</f>
        <v>#DIV/0!</v>
      </c>
      <c r="M2311" s="2"/>
    </row>
    <row r="2312" spans="1:13" ht="12.75" hidden="1">
      <c r="A2312" s="12"/>
      <c r="B2312" s="7"/>
      <c r="F2312" s="65"/>
      <c r="G2312" s="65"/>
      <c r="H2312" s="296"/>
      <c r="I2312" s="22" t="e">
        <f t="shared" si="148"/>
        <v>#DIV/0!</v>
      </c>
      <c r="M2312" s="2"/>
    </row>
    <row r="2313" spans="1:13" ht="12.75" hidden="1">
      <c r="A2313" s="12"/>
      <c r="B2313" s="7"/>
      <c r="F2313" s="65"/>
      <c r="G2313" s="65"/>
      <c r="H2313" s="5">
        <f aca="true" t="shared" si="149" ref="H2313:H2344">H2312-B2313</f>
        <v>0</v>
      </c>
      <c r="I2313" s="22" t="e">
        <f t="shared" si="148"/>
        <v>#DIV/0!</v>
      </c>
      <c r="M2313" s="2"/>
    </row>
    <row r="2314" spans="1:13" ht="12.75" hidden="1">
      <c r="A2314" s="12"/>
      <c r="B2314" s="7"/>
      <c r="F2314" s="65"/>
      <c r="G2314" s="65"/>
      <c r="H2314" s="5">
        <f t="shared" si="149"/>
        <v>0</v>
      </c>
      <c r="I2314" s="22" t="e">
        <f t="shared" si="148"/>
        <v>#DIV/0!</v>
      </c>
      <c r="M2314" s="2"/>
    </row>
    <row r="2315" spans="1:13" ht="12.75" hidden="1">
      <c r="A2315" s="12"/>
      <c r="B2315" s="7"/>
      <c r="F2315" s="65"/>
      <c r="G2315" s="65"/>
      <c r="H2315" s="5">
        <f t="shared" si="149"/>
        <v>0</v>
      </c>
      <c r="I2315" s="22" t="e">
        <f t="shared" si="148"/>
        <v>#DIV/0!</v>
      </c>
      <c r="M2315" s="2"/>
    </row>
    <row r="2316" spans="1:13" ht="12.75" hidden="1">
      <c r="A2316" s="12"/>
      <c r="B2316" s="7"/>
      <c r="F2316" s="65"/>
      <c r="G2316" s="65"/>
      <c r="H2316" s="5">
        <f t="shared" si="149"/>
        <v>0</v>
      </c>
      <c r="I2316" s="22" t="e">
        <f t="shared" si="148"/>
        <v>#DIV/0!</v>
      </c>
      <c r="M2316" s="2"/>
    </row>
    <row r="2317" spans="1:13" ht="12.75" hidden="1">
      <c r="A2317" s="12"/>
      <c r="B2317" s="7"/>
      <c r="F2317" s="65"/>
      <c r="G2317" s="65"/>
      <c r="H2317" s="5">
        <f t="shared" si="149"/>
        <v>0</v>
      </c>
      <c r="I2317" s="22" t="e">
        <f t="shared" si="148"/>
        <v>#DIV/0!</v>
      </c>
      <c r="M2317" s="2"/>
    </row>
    <row r="2318" spans="1:13" ht="12.75" hidden="1">
      <c r="A2318" s="12"/>
      <c r="B2318" s="7"/>
      <c r="F2318" s="65"/>
      <c r="G2318" s="65"/>
      <c r="H2318" s="5">
        <f t="shared" si="149"/>
        <v>0</v>
      </c>
      <c r="I2318" s="22" t="e">
        <f t="shared" si="148"/>
        <v>#DIV/0!</v>
      </c>
      <c r="M2318" s="2"/>
    </row>
    <row r="2319" spans="1:13" ht="12.75" hidden="1">
      <c r="A2319" s="12"/>
      <c r="B2319" s="7"/>
      <c r="F2319" s="65"/>
      <c r="G2319" s="65"/>
      <c r="H2319" s="5">
        <f t="shared" si="149"/>
        <v>0</v>
      </c>
      <c r="I2319" s="22" t="e">
        <f t="shared" si="148"/>
        <v>#DIV/0!</v>
      </c>
      <c r="M2319" s="2"/>
    </row>
    <row r="2320" spans="1:13" ht="12.75" hidden="1">
      <c r="A2320" s="12"/>
      <c r="B2320" s="7"/>
      <c r="F2320" s="65"/>
      <c r="G2320" s="65"/>
      <c r="H2320" s="5">
        <f t="shared" si="149"/>
        <v>0</v>
      </c>
      <c r="I2320" s="22" t="e">
        <f t="shared" si="148"/>
        <v>#DIV/0!</v>
      </c>
      <c r="M2320" s="2"/>
    </row>
    <row r="2321" spans="1:13" ht="12.75" hidden="1">
      <c r="A2321" s="12"/>
      <c r="B2321" s="7"/>
      <c r="F2321" s="65"/>
      <c r="G2321" s="65"/>
      <c r="H2321" s="5">
        <f t="shared" si="149"/>
        <v>0</v>
      </c>
      <c r="I2321" s="22" t="e">
        <f t="shared" si="148"/>
        <v>#DIV/0!</v>
      </c>
      <c r="M2321" s="2"/>
    </row>
    <row r="2322" spans="1:13" ht="12.75" hidden="1">
      <c r="A2322" s="12"/>
      <c r="B2322" s="7"/>
      <c r="F2322" s="65"/>
      <c r="G2322" s="65"/>
      <c r="H2322" s="5">
        <f t="shared" si="149"/>
        <v>0</v>
      </c>
      <c r="I2322" s="22" t="e">
        <f t="shared" si="148"/>
        <v>#DIV/0!</v>
      </c>
      <c r="M2322" s="2"/>
    </row>
    <row r="2323" spans="1:13" ht="12.75" hidden="1">
      <c r="A2323" s="12"/>
      <c r="B2323" s="7"/>
      <c r="F2323" s="65"/>
      <c r="G2323" s="65"/>
      <c r="H2323" s="5">
        <f t="shared" si="149"/>
        <v>0</v>
      </c>
      <c r="I2323" s="22" t="e">
        <f t="shared" si="148"/>
        <v>#DIV/0!</v>
      </c>
      <c r="M2323" s="2"/>
    </row>
    <row r="2324" spans="1:13" ht="12.75" hidden="1">
      <c r="A2324" s="12"/>
      <c r="B2324" s="7"/>
      <c r="F2324" s="65"/>
      <c r="G2324" s="65"/>
      <c r="H2324" s="5">
        <f t="shared" si="149"/>
        <v>0</v>
      </c>
      <c r="I2324" s="22" t="e">
        <f t="shared" si="148"/>
        <v>#DIV/0!</v>
      </c>
      <c r="M2324" s="2"/>
    </row>
    <row r="2325" spans="1:13" ht="12.75" hidden="1">
      <c r="A2325" s="12"/>
      <c r="F2325" s="65"/>
      <c r="G2325" s="65"/>
      <c r="H2325" s="5">
        <f t="shared" si="149"/>
        <v>0</v>
      </c>
      <c r="I2325" s="22" t="e">
        <f t="shared" si="148"/>
        <v>#DIV/0!</v>
      </c>
      <c r="M2325" s="2"/>
    </row>
    <row r="2326" spans="1:13" ht="12.75" hidden="1">
      <c r="A2326" s="12"/>
      <c r="B2326" s="6"/>
      <c r="F2326" s="65"/>
      <c r="G2326" s="65"/>
      <c r="H2326" s="5">
        <f t="shared" si="149"/>
        <v>0</v>
      </c>
      <c r="I2326" s="22" t="e">
        <f t="shared" si="148"/>
        <v>#DIV/0!</v>
      </c>
      <c r="M2326" s="2"/>
    </row>
    <row r="2327" spans="1:13" ht="12.75" hidden="1">
      <c r="A2327" s="12"/>
      <c r="F2327" s="65"/>
      <c r="G2327" s="65"/>
      <c r="H2327" s="5">
        <f t="shared" si="149"/>
        <v>0</v>
      </c>
      <c r="I2327" s="22" t="e">
        <f t="shared" si="148"/>
        <v>#DIV/0!</v>
      </c>
      <c r="M2327" s="2"/>
    </row>
    <row r="2328" spans="1:13" ht="12.75" hidden="1">
      <c r="A2328" s="12"/>
      <c r="F2328" s="65"/>
      <c r="G2328" s="65"/>
      <c r="H2328" s="5">
        <f t="shared" si="149"/>
        <v>0</v>
      </c>
      <c r="I2328" s="22" t="e">
        <f t="shared" si="148"/>
        <v>#DIV/0!</v>
      </c>
      <c r="M2328" s="2"/>
    </row>
    <row r="2329" spans="1:13" ht="12.75" hidden="1">
      <c r="A2329" s="12"/>
      <c r="F2329" s="65"/>
      <c r="G2329" s="65"/>
      <c r="H2329" s="5">
        <f t="shared" si="149"/>
        <v>0</v>
      </c>
      <c r="I2329" s="22" t="e">
        <f t="shared" si="148"/>
        <v>#DIV/0!</v>
      </c>
      <c r="M2329" s="2"/>
    </row>
    <row r="2330" spans="1:13" ht="12.75" hidden="1">
      <c r="A2330" s="12"/>
      <c r="F2330" s="65"/>
      <c r="G2330" s="65"/>
      <c r="H2330" s="5">
        <f t="shared" si="149"/>
        <v>0</v>
      </c>
      <c r="I2330" s="22" t="e">
        <f t="shared" si="148"/>
        <v>#DIV/0!</v>
      </c>
      <c r="M2330" s="2"/>
    </row>
    <row r="2331" spans="1:13" ht="12.75" hidden="1">
      <c r="A2331" s="12"/>
      <c r="F2331" s="65"/>
      <c r="G2331" s="65"/>
      <c r="H2331" s="5">
        <f t="shared" si="149"/>
        <v>0</v>
      </c>
      <c r="I2331" s="22" t="e">
        <f t="shared" si="148"/>
        <v>#DIV/0!</v>
      </c>
      <c r="M2331" s="2"/>
    </row>
    <row r="2332" spans="1:13" ht="12.75" hidden="1">
      <c r="A2332" s="12"/>
      <c r="F2332" s="65"/>
      <c r="G2332" s="65"/>
      <c r="H2332" s="5">
        <f t="shared" si="149"/>
        <v>0</v>
      </c>
      <c r="I2332" s="22" t="e">
        <f t="shared" si="148"/>
        <v>#DIV/0!</v>
      </c>
      <c r="M2332" s="2"/>
    </row>
    <row r="2333" spans="1:13" ht="12.75" hidden="1">
      <c r="A2333" s="12"/>
      <c r="F2333" s="65"/>
      <c r="G2333" s="65"/>
      <c r="H2333" s="5">
        <f t="shared" si="149"/>
        <v>0</v>
      </c>
      <c r="I2333" s="22" t="e">
        <f t="shared" si="148"/>
        <v>#DIV/0!</v>
      </c>
      <c r="M2333" s="2"/>
    </row>
    <row r="2334" spans="1:13" ht="12.75" hidden="1">
      <c r="A2334" s="12"/>
      <c r="F2334" s="65"/>
      <c r="G2334" s="65"/>
      <c r="H2334" s="5">
        <f t="shared" si="149"/>
        <v>0</v>
      </c>
      <c r="I2334" s="22" t="e">
        <f t="shared" si="148"/>
        <v>#DIV/0!</v>
      </c>
      <c r="M2334" s="2"/>
    </row>
    <row r="2335" spans="1:13" ht="12.75" hidden="1">
      <c r="A2335" s="12"/>
      <c r="F2335" s="65"/>
      <c r="G2335" s="65"/>
      <c r="H2335" s="5">
        <f t="shared" si="149"/>
        <v>0</v>
      </c>
      <c r="I2335" s="22" t="e">
        <f t="shared" si="148"/>
        <v>#DIV/0!</v>
      </c>
      <c r="M2335" s="2"/>
    </row>
    <row r="2336" spans="1:13" ht="12.75" hidden="1">
      <c r="A2336" s="12"/>
      <c r="F2336" s="65"/>
      <c r="G2336" s="65"/>
      <c r="H2336" s="5">
        <f t="shared" si="149"/>
        <v>0</v>
      </c>
      <c r="I2336" s="22" t="e">
        <f t="shared" si="148"/>
        <v>#DIV/0!</v>
      </c>
      <c r="M2336" s="2"/>
    </row>
    <row r="2337" spans="1:13" ht="12.75" hidden="1">
      <c r="A2337" s="12"/>
      <c r="F2337" s="65"/>
      <c r="G2337" s="65"/>
      <c r="H2337" s="5">
        <f t="shared" si="149"/>
        <v>0</v>
      </c>
      <c r="I2337" s="22" t="e">
        <f t="shared" si="148"/>
        <v>#DIV/0!</v>
      </c>
      <c r="M2337" s="2"/>
    </row>
    <row r="2338" spans="1:13" ht="12.75" hidden="1">
      <c r="A2338" s="12"/>
      <c r="F2338" s="65"/>
      <c r="G2338" s="65"/>
      <c r="H2338" s="5">
        <f t="shared" si="149"/>
        <v>0</v>
      </c>
      <c r="I2338" s="22" t="e">
        <f t="shared" si="148"/>
        <v>#DIV/0!</v>
      </c>
      <c r="M2338" s="2"/>
    </row>
    <row r="2339" spans="1:13" ht="12.75" hidden="1">
      <c r="A2339" s="12"/>
      <c r="F2339" s="65"/>
      <c r="G2339" s="65"/>
      <c r="H2339" s="5">
        <f t="shared" si="149"/>
        <v>0</v>
      </c>
      <c r="I2339" s="22" t="e">
        <f t="shared" si="148"/>
        <v>#DIV/0!</v>
      </c>
      <c r="M2339" s="2"/>
    </row>
    <row r="2340" spans="1:13" ht="12.75" hidden="1">
      <c r="A2340" s="12"/>
      <c r="F2340" s="65"/>
      <c r="G2340" s="65"/>
      <c r="H2340" s="5">
        <f t="shared" si="149"/>
        <v>0</v>
      </c>
      <c r="I2340" s="22" t="e">
        <f t="shared" si="148"/>
        <v>#DIV/0!</v>
      </c>
      <c r="M2340" s="2"/>
    </row>
    <row r="2341" spans="1:13" ht="12.75" hidden="1">
      <c r="A2341" s="12"/>
      <c r="F2341" s="65"/>
      <c r="G2341" s="65"/>
      <c r="H2341" s="5">
        <f t="shared" si="149"/>
        <v>0</v>
      </c>
      <c r="I2341" s="22" t="e">
        <f t="shared" si="148"/>
        <v>#DIV/0!</v>
      </c>
      <c r="M2341" s="2"/>
    </row>
    <row r="2342" spans="1:13" ht="12.75" hidden="1">
      <c r="A2342" s="12"/>
      <c r="F2342" s="65"/>
      <c r="G2342" s="65"/>
      <c r="H2342" s="5">
        <f t="shared" si="149"/>
        <v>0</v>
      </c>
      <c r="I2342" s="22" t="e">
        <f t="shared" si="148"/>
        <v>#DIV/0!</v>
      </c>
      <c r="M2342" s="2"/>
    </row>
    <row r="2343" spans="1:13" ht="12.75" hidden="1">
      <c r="A2343" s="12"/>
      <c r="F2343" s="65"/>
      <c r="G2343" s="65"/>
      <c r="H2343" s="5">
        <f t="shared" si="149"/>
        <v>0</v>
      </c>
      <c r="I2343" s="22" t="e">
        <f aca="true" t="shared" si="150" ref="I2343:I2374">+B2343/M2343</f>
        <v>#DIV/0!</v>
      </c>
      <c r="M2343" s="2"/>
    </row>
    <row r="2344" spans="1:13" ht="12.75" hidden="1">
      <c r="A2344" s="12"/>
      <c r="F2344" s="65"/>
      <c r="G2344" s="65"/>
      <c r="H2344" s="5">
        <f t="shared" si="149"/>
        <v>0</v>
      </c>
      <c r="I2344" s="22" t="e">
        <f t="shared" si="150"/>
        <v>#DIV/0!</v>
      </c>
      <c r="M2344" s="2"/>
    </row>
    <row r="2345" spans="1:13" ht="12.75" hidden="1">
      <c r="A2345" s="12"/>
      <c r="F2345" s="65"/>
      <c r="G2345" s="65"/>
      <c r="H2345" s="5">
        <f aca="true" t="shared" si="151" ref="H2345:H2376">H2344-B2345</f>
        <v>0</v>
      </c>
      <c r="I2345" s="22" t="e">
        <f t="shared" si="150"/>
        <v>#DIV/0!</v>
      </c>
      <c r="M2345" s="2"/>
    </row>
    <row r="2346" spans="1:13" ht="12.75" hidden="1">
      <c r="A2346" s="12"/>
      <c r="F2346" s="65"/>
      <c r="G2346" s="65"/>
      <c r="H2346" s="5">
        <f t="shared" si="151"/>
        <v>0</v>
      </c>
      <c r="I2346" s="22" t="e">
        <f t="shared" si="150"/>
        <v>#DIV/0!</v>
      </c>
      <c r="M2346" s="2"/>
    </row>
    <row r="2347" spans="1:13" ht="12.75" hidden="1">
      <c r="A2347" s="12"/>
      <c r="F2347" s="65"/>
      <c r="G2347" s="65"/>
      <c r="H2347" s="5">
        <f t="shared" si="151"/>
        <v>0</v>
      </c>
      <c r="I2347" s="22" t="e">
        <f t="shared" si="150"/>
        <v>#DIV/0!</v>
      </c>
      <c r="M2347" s="2"/>
    </row>
    <row r="2348" spans="1:13" ht="12.75" hidden="1">
      <c r="A2348" s="12"/>
      <c r="F2348" s="65"/>
      <c r="G2348" s="65"/>
      <c r="H2348" s="5">
        <f t="shared" si="151"/>
        <v>0</v>
      </c>
      <c r="I2348" s="22" t="e">
        <f t="shared" si="150"/>
        <v>#DIV/0!</v>
      </c>
      <c r="M2348" s="2"/>
    </row>
    <row r="2349" spans="1:13" ht="12.75" hidden="1">
      <c r="A2349" s="12"/>
      <c r="F2349" s="65"/>
      <c r="G2349" s="65"/>
      <c r="H2349" s="5">
        <f t="shared" si="151"/>
        <v>0</v>
      </c>
      <c r="I2349" s="22" t="e">
        <f t="shared" si="150"/>
        <v>#DIV/0!</v>
      </c>
      <c r="M2349" s="2"/>
    </row>
    <row r="2350" spans="1:13" ht="12.75" hidden="1">
      <c r="A2350" s="12"/>
      <c r="F2350" s="65"/>
      <c r="G2350" s="65"/>
      <c r="H2350" s="5">
        <f t="shared" si="151"/>
        <v>0</v>
      </c>
      <c r="I2350" s="22" t="e">
        <f t="shared" si="150"/>
        <v>#DIV/0!</v>
      </c>
      <c r="M2350" s="2"/>
    </row>
    <row r="2351" spans="1:13" ht="12.75" hidden="1">
      <c r="A2351" s="12"/>
      <c r="F2351" s="65"/>
      <c r="G2351" s="65"/>
      <c r="H2351" s="5">
        <f t="shared" si="151"/>
        <v>0</v>
      </c>
      <c r="I2351" s="22" t="e">
        <f t="shared" si="150"/>
        <v>#DIV/0!</v>
      </c>
      <c r="M2351" s="2"/>
    </row>
    <row r="2352" spans="1:13" ht="12.75" hidden="1">
      <c r="A2352" s="12"/>
      <c r="F2352" s="65"/>
      <c r="G2352" s="65"/>
      <c r="H2352" s="5">
        <f t="shared" si="151"/>
        <v>0</v>
      </c>
      <c r="I2352" s="22" t="e">
        <f t="shared" si="150"/>
        <v>#DIV/0!</v>
      </c>
      <c r="M2352" s="2"/>
    </row>
    <row r="2353" spans="1:13" ht="12.75" hidden="1">
      <c r="A2353" s="12"/>
      <c r="F2353" s="65"/>
      <c r="G2353" s="65"/>
      <c r="H2353" s="5">
        <f t="shared" si="151"/>
        <v>0</v>
      </c>
      <c r="I2353" s="22" t="e">
        <f t="shared" si="150"/>
        <v>#DIV/0!</v>
      </c>
      <c r="M2353" s="2"/>
    </row>
    <row r="2354" spans="1:13" ht="12.75" hidden="1">
      <c r="A2354" s="12"/>
      <c r="F2354" s="65"/>
      <c r="G2354" s="65"/>
      <c r="H2354" s="5">
        <f t="shared" si="151"/>
        <v>0</v>
      </c>
      <c r="I2354" s="22" t="e">
        <f t="shared" si="150"/>
        <v>#DIV/0!</v>
      </c>
      <c r="M2354" s="2"/>
    </row>
    <row r="2355" spans="1:13" ht="12.75" hidden="1">
      <c r="A2355" s="12"/>
      <c r="F2355" s="65"/>
      <c r="G2355" s="65"/>
      <c r="H2355" s="5">
        <f t="shared" si="151"/>
        <v>0</v>
      </c>
      <c r="I2355" s="22" t="e">
        <f t="shared" si="150"/>
        <v>#DIV/0!</v>
      </c>
      <c r="M2355" s="2"/>
    </row>
    <row r="2356" spans="1:13" ht="12.75" hidden="1">
      <c r="A2356" s="12"/>
      <c r="F2356" s="65"/>
      <c r="G2356" s="65"/>
      <c r="H2356" s="5">
        <f t="shared" si="151"/>
        <v>0</v>
      </c>
      <c r="I2356" s="22" t="e">
        <f t="shared" si="150"/>
        <v>#DIV/0!</v>
      </c>
      <c r="M2356" s="2"/>
    </row>
    <row r="2357" spans="1:13" ht="12.75" hidden="1">
      <c r="A2357" s="12"/>
      <c r="F2357" s="65"/>
      <c r="G2357" s="65"/>
      <c r="H2357" s="5">
        <f t="shared" si="151"/>
        <v>0</v>
      </c>
      <c r="I2357" s="22" t="e">
        <f t="shared" si="150"/>
        <v>#DIV/0!</v>
      </c>
      <c r="M2357" s="2"/>
    </row>
    <row r="2358" spans="1:13" ht="12.75" hidden="1">
      <c r="A2358" s="12"/>
      <c r="F2358" s="65"/>
      <c r="G2358" s="65"/>
      <c r="H2358" s="5">
        <f t="shared" si="151"/>
        <v>0</v>
      </c>
      <c r="I2358" s="22" t="e">
        <f t="shared" si="150"/>
        <v>#DIV/0!</v>
      </c>
      <c r="M2358" s="2"/>
    </row>
    <row r="2359" spans="1:13" ht="12.75" hidden="1">
      <c r="A2359" s="12"/>
      <c r="F2359" s="65"/>
      <c r="G2359" s="65"/>
      <c r="H2359" s="5">
        <f t="shared" si="151"/>
        <v>0</v>
      </c>
      <c r="I2359" s="22" t="e">
        <f t="shared" si="150"/>
        <v>#DIV/0!</v>
      </c>
      <c r="M2359" s="2"/>
    </row>
    <row r="2360" spans="1:13" ht="12.75" hidden="1">
      <c r="A2360" s="12"/>
      <c r="F2360" s="65"/>
      <c r="G2360" s="65"/>
      <c r="H2360" s="5">
        <f t="shared" si="151"/>
        <v>0</v>
      </c>
      <c r="I2360" s="22" t="e">
        <f t="shared" si="150"/>
        <v>#DIV/0!</v>
      </c>
      <c r="M2360" s="2"/>
    </row>
    <row r="2361" spans="1:13" ht="12.75" hidden="1">
      <c r="A2361" s="12"/>
      <c r="F2361" s="65"/>
      <c r="G2361" s="65"/>
      <c r="H2361" s="5">
        <f t="shared" si="151"/>
        <v>0</v>
      </c>
      <c r="I2361" s="22" t="e">
        <f t="shared" si="150"/>
        <v>#DIV/0!</v>
      </c>
      <c r="M2361" s="2"/>
    </row>
    <row r="2362" spans="1:13" ht="12.75" hidden="1">
      <c r="A2362" s="12"/>
      <c r="F2362" s="65"/>
      <c r="G2362" s="65"/>
      <c r="H2362" s="5">
        <f t="shared" si="151"/>
        <v>0</v>
      </c>
      <c r="I2362" s="22" t="e">
        <f t="shared" si="150"/>
        <v>#DIV/0!</v>
      </c>
      <c r="M2362" s="2"/>
    </row>
    <row r="2363" spans="1:13" ht="12.75" hidden="1">
      <c r="A2363" s="12"/>
      <c r="F2363" s="65"/>
      <c r="G2363" s="65"/>
      <c r="H2363" s="5">
        <f t="shared" si="151"/>
        <v>0</v>
      </c>
      <c r="I2363" s="22" t="e">
        <f t="shared" si="150"/>
        <v>#DIV/0!</v>
      </c>
      <c r="M2363" s="2"/>
    </row>
    <row r="2364" spans="1:13" ht="12.75" hidden="1">
      <c r="A2364" s="12"/>
      <c r="F2364" s="65"/>
      <c r="G2364" s="65"/>
      <c r="H2364" s="5">
        <f t="shared" si="151"/>
        <v>0</v>
      </c>
      <c r="I2364" s="22" t="e">
        <f t="shared" si="150"/>
        <v>#DIV/0!</v>
      </c>
      <c r="M2364" s="2"/>
    </row>
    <row r="2365" spans="1:13" ht="12.75" hidden="1">
      <c r="A2365" s="12"/>
      <c r="F2365" s="65"/>
      <c r="G2365" s="65"/>
      <c r="H2365" s="5">
        <f t="shared" si="151"/>
        <v>0</v>
      </c>
      <c r="I2365" s="22" t="e">
        <f t="shared" si="150"/>
        <v>#DIV/0!</v>
      </c>
      <c r="M2365" s="2"/>
    </row>
    <row r="2366" spans="1:13" ht="12.75" hidden="1">
      <c r="A2366" s="12"/>
      <c r="F2366" s="65"/>
      <c r="G2366" s="65"/>
      <c r="H2366" s="5">
        <f t="shared" si="151"/>
        <v>0</v>
      </c>
      <c r="I2366" s="22" t="e">
        <f t="shared" si="150"/>
        <v>#DIV/0!</v>
      </c>
      <c r="M2366" s="2"/>
    </row>
    <row r="2367" spans="1:13" ht="12.75" hidden="1">
      <c r="A2367" s="12"/>
      <c r="F2367" s="65"/>
      <c r="G2367" s="65"/>
      <c r="H2367" s="5">
        <f t="shared" si="151"/>
        <v>0</v>
      </c>
      <c r="I2367" s="22" t="e">
        <f t="shared" si="150"/>
        <v>#DIV/0!</v>
      </c>
      <c r="M2367" s="2"/>
    </row>
    <row r="2368" spans="1:13" ht="12.75" hidden="1">
      <c r="A2368" s="12"/>
      <c r="F2368" s="65"/>
      <c r="G2368" s="65"/>
      <c r="H2368" s="5">
        <f t="shared" si="151"/>
        <v>0</v>
      </c>
      <c r="I2368" s="22" t="e">
        <f t="shared" si="150"/>
        <v>#DIV/0!</v>
      </c>
      <c r="M2368" s="2"/>
    </row>
    <row r="2369" spans="1:13" ht="12.75" hidden="1">
      <c r="A2369" s="12"/>
      <c r="F2369" s="65"/>
      <c r="G2369" s="65"/>
      <c r="H2369" s="5">
        <f t="shared" si="151"/>
        <v>0</v>
      </c>
      <c r="I2369" s="22" t="e">
        <f t="shared" si="150"/>
        <v>#DIV/0!</v>
      </c>
      <c r="M2369" s="2"/>
    </row>
    <row r="2370" spans="1:13" ht="12.75" hidden="1">
      <c r="A2370" s="12"/>
      <c r="F2370" s="65"/>
      <c r="G2370" s="65"/>
      <c r="H2370" s="5">
        <f t="shared" si="151"/>
        <v>0</v>
      </c>
      <c r="I2370" s="22" t="e">
        <f t="shared" si="150"/>
        <v>#DIV/0!</v>
      </c>
      <c r="M2370" s="2"/>
    </row>
    <row r="2371" spans="1:13" ht="12.75" hidden="1">
      <c r="A2371" s="12"/>
      <c r="F2371" s="65"/>
      <c r="G2371" s="65"/>
      <c r="H2371" s="5">
        <f t="shared" si="151"/>
        <v>0</v>
      </c>
      <c r="I2371" s="22" t="e">
        <f t="shared" si="150"/>
        <v>#DIV/0!</v>
      </c>
      <c r="M2371" s="2"/>
    </row>
    <row r="2372" spans="1:13" ht="12.75" hidden="1">
      <c r="A2372" s="12"/>
      <c r="F2372" s="65"/>
      <c r="G2372" s="65"/>
      <c r="H2372" s="5">
        <f t="shared" si="151"/>
        <v>0</v>
      </c>
      <c r="I2372" s="22" t="e">
        <f t="shared" si="150"/>
        <v>#DIV/0!</v>
      </c>
      <c r="M2372" s="2"/>
    </row>
    <row r="2373" spans="1:13" ht="12.75" hidden="1">
      <c r="A2373" s="12"/>
      <c r="F2373" s="65"/>
      <c r="G2373" s="65"/>
      <c r="H2373" s="5">
        <f t="shared" si="151"/>
        <v>0</v>
      </c>
      <c r="I2373" s="22" t="e">
        <f t="shared" si="150"/>
        <v>#DIV/0!</v>
      </c>
      <c r="M2373" s="2"/>
    </row>
    <row r="2374" spans="1:13" ht="12.75" hidden="1">
      <c r="A2374" s="12"/>
      <c r="F2374" s="65"/>
      <c r="G2374" s="65"/>
      <c r="H2374" s="5">
        <f t="shared" si="151"/>
        <v>0</v>
      </c>
      <c r="I2374" s="22" t="e">
        <f t="shared" si="150"/>
        <v>#DIV/0!</v>
      </c>
      <c r="M2374" s="2"/>
    </row>
    <row r="2375" spans="1:13" ht="12.75" hidden="1">
      <c r="A2375" s="12"/>
      <c r="F2375" s="65"/>
      <c r="G2375" s="65"/>
      <c r="H2375" s="5">
        <f t="shared" si="151"/>
        <v>0</v>
      </c>
      <c r="I2375" s="22" t="e">
        <f aca="true" t="shared" si="152" ref="I2375:I2406">+B2375/M2375</f>
        <v>#DIV/0!</v>
      </c>
      <c r="M2375" s="2"/>
    </row>
    <row r="2376" spans="1:13" ht="12.75" hidden="1">
      <c r="A2376" s="12"/>
      <c r="F2376" s="65"/>
      <c r="G2376" s="65"/>
      <c r="H2376" s="5">
        <f t="shared" si="151"/>
        <v>0</v>
      </c>
      <c r="I2376" s="22" t="e">
        <f t="shared" si="152"/>
        <v>#DIV/0!</v>
      </c>
      <c r="M2376" s="2"/>
    </row>
    <row r="2377" spans="1:13" ht="12.75" hidden="1">
      <c r="A2377" s="12"/>
      <c r="F2377" s="65"/>
      <c r="G2377" s="65"/>
      <c r="H2377" s="5">
        <f aca="true" t="shared" si="153" ref="H2377:H2408">H2376-B2377</f>
        <v>0</v>
      </c>
      <c r="I2377" s="22" t="e">
        <f t="shared" si="152"/>
        <v>#DIV/0!</v>
      </c>
      <c r="M2377" s="2"/>
    </row>
    <row r="2378" spans="1:13" ht="12.75" hidden="1">
      <c r="A2378" s="12"/>
      <c r="F2378" s="65"/>
      <c r="G2378" s="65"/>
      <c r="H2378" s="5">
        <f t="shared" si="153"/>
        <v>0</v>
      </c>
      <c r="I2378" s="22" t="e">
        <f t="shared" si="152"/>
        <v>#DIV/0!</v>
      </c>
      <c r="M2378" s="2"/>
    </row>
    <row r="2379" spans="1:13" ht="12.75" hidden="1">
      <c r="A2379" s="12"/>
      <c r="F2379" s="65"/>
      <c r="G2379" s="65"/>
      <c r="H2379" s="5">
        <f t="shared" si="153"/>
        <v>0</v>
      </c>
      <c r="I2379" s="22" t="e">
        <f t="shared" si="152"/>
        <v>#DIV/0!</v>
      </c>
      <c r="M2379" s="2"/>
    </row>
    <row r="2380" spans="1:13" ht="12.75" hidden="1">
      <c r="A2380" s="12"/>
      <c r="F2380" s="65"/>
      <c r="G2380" s="65"/>
      <c r="H2380" s="5">
        <f t="shared" si="153"/>
        <v>0</v>
      </c>
      <c r="I2380" s="22" t="e">
        <f t="shared" si="152"/>
        <v>#DIV/0!</v>
      </c>
      <c r="M2380" s="2"/>
    </row>
    <row r="2381" spans="1:13" ht="12.75" hidden="1">
      <c r="A2381" s="12"/>
      <c r="F2381" s="65"/>
      <c r="G2381" s="65"/>
      <c r="H2381" s="5">
        <f t="shared" si="153"/>
        <v>0</v>
      </c>
      <c r="I2381" s="22" t="e">
        <f t="shared" si="152"/>
        <v>#DIV/0!</v>
      </c>
      <c r="M2381" s="2"/>
    </row>
    <row r="2382" spans="1:13" ht="12.75" hidden="1">
      <c r="A2382" s="12"/>
      <c r="F2382" s="65"/>
      <c r="G2382" s="65"/>
      <c r="H2382" s="5">
        <f t="shared" si="153"/>
        <v>0</v>
      </c>
      <c r="I2382" s="22" t="e">
        <f t="shared" si="152"/>
        <v>#DIV/0!</v>
      </c>
      <c r="M2382" s="2"/>
    </row>
    <row r="2383" spans="1:13" ht="12.75" hidden="1">
      <c r="A2383" s="12"/>
      <c r="F2383" s="65"/>
      <c r="G2383" s="65"/>
      <c r="H2383" s="5">
        <f t="shared" si="153"/>
        <v>0</v>
      </c>
      <c r="I2383" s="22" t="e">
        <f t="shared" si="152"/>
        <v>#DIV/0!</v>
      </c>
      <c r="M2383" s="2"/>
    </row>
    <row r="2384" spans="1:13" ht="12.75" hidden="1">
      <c r="A2384" s="12"/>
      <c r="F2384" s="65"/>
      <c r="G2384" s="65"/>
      <c r="H2384" s="5">
        <f t="shared" si="153"/>
        <v>0</v>
      </c>
      <c r="I2384" s="22" t="e">
        <f t="shared" si="152"/>
        <v>#DIV/0!</v>
      </c>
      <c r="M2384" s="2"/>
    </row>
    <row r="2385" spans="1:13" ht="12.75" hidden="1">
      <c r="A2385" s="12"/>
      <c r="F2385" s="65"/>
      <c r="G2385" s="65"/>
      <c r="H2385" s="5">
        <f t="shared" si="153"/>
        <v>0</v>
      </c>
      <c r="I2385" s="22" t="e">
        <f t="shared" si="152"/>
        <v>#DIV/0!</v>
      </c>
      <c r="M2385" s="2"/>
    </row>
    <row r="2386" spans="1:13" ht="12.75" hidden="1">
      <c r="A2386" s="12"/>
      <c r="F2386" s="65"/>
      <c r="G2386" s="65"/>
      <c r="H2386" s="5">
        <f t="shared" si="153"/>
        <v>0</v>
      </c>
      <c r="I2386" s="22" t="e">
        <f t="shared" si="152"/>
        <v>#DIV/0!</v>
      </c>
      <c r="M2386" s="2"/>
    </row>
    <row r="2387" spans="1:13" ht="12.75" hidden="1">
      <c r="A2387" s="12"/>
      <c r="F2387" s="65"/>
      <c r="G2387" s="65"/>
      <c r="H2387" s="5">
        <f t="shared" si="153"/>
        <v>0</v>
      </c>
      <c r="I2387" s="22" t="e">
        <f t="shared" si="152"/>
        <v>#DIV/0!</v>
      </c>
      <c r="M2387" s="2"/>
    </row>
    <row r="2388" spans="1:13" ht="12.75" hidden="1">
      <c r="A2388" s="12"/>
      <c r="F2388" s="65"/>
      <c r="G2388" s="65"/>
      <c r="H2388" s="5">
        <f t="shared" si="153"/>
        <v>0</v>
      </c>
      <c r="I2388" s="22" t="e">
        <f t="shared" si="152"/>
        <v>#DIV/0!</v>
      </c>
      <c r="M2388" s="2"/>
    </row>
    <row r="2389" spans="1:13" ht="12.75" hidden="1">
      <c r="A2389" s="12"/>
      <c r="F2389" s="65"/>
      <c r="G2389" s="65"/>
      <c r="H2389" s="5">
        <f t="shared" si="153"/>
        <v>0</v>
      </c>
      <c r="I2389" s="22" t="e">
        <f t="shared" si="152"/>
        <v>#DIV/0!</v>
      </c>
      <c r="M2389" s="2"/>
    </row>
    <row r="2390" spans="1:13" ht="12.75" hidden="1">
      <c r="A2390" s="12"/>
      <c r="F2390" s="65"/>
      <c r="G2390" s="65"/>
      <c r="H2390" s="5">
        <f t="shared" si="153"/>
        <v>0</v>
      </c>
      <c r="I2390" s="22" t="e">
        <f t="shared" si="152"/>
        <v>#DIV/0!</v>
      </c>
      <c r="M2390" s="2"/>
    </row>
    <row r="2391" spans="1:13" ht="12.75" hidden="1">
      <c r="A2391" s="12"/>
      <c r="F2391" s="65"/>
      <c r="G2391" s="65"/>
      <c r="H2391" s="5">
        <f t="shared" si="153"/>
        <v>0</v>
      </c>
      <c r="I2391" s="22" t="e">
        <f t="shared" si="152"/>
        <v>#DIV/0!</v>
      </c>
      <c r="M2391" s="2"/>
    </row>
    <row r="2392" spans="1:13" ht="12.75" hidden="1">
      <c r="A2392" s="12"/>
      <c r="F2392" s="65"/>
      <c r="G2392" s="65"/>
      <c r="H2392" s="5">
        <f t="shared" si="153"/>
        <v>0</v>
      </c>
      <c r="I2392" s="22" t="e">
        <f t="shared" si="152"/>
        <v>#DIV/0!</v>
      </c>
      <c r="M2392" s="2"/>
    </row>
    <row r="2393" spans="1:13" ht="12.75" hidden="1">
      <c r="A2393" s="12"/>
      <c r="F2393" s="65"/>
      <c r="G2393" s="65"/>
      <c r="H2393" s="5">
        <f t="shared" si="153"/>
        <v>0</v>
      </c>
      <c r="I2393" s="22" t="e">
        <f t="shared" si="152"/>
        <v>#DIV/0!</v>
      </c>
      <c r="M2393" s="2"/>
    </row>
    <row r="2394" spans="1:13" ht="12.75" hidden="1">
      <c r="A2394" s="12"/>
      <c r="F2394" s="65"/>
      <c r="G2394" s="65"/>
      <c r="H2394" s="5">
        <f t="shared" si="153"/>
        <v>0</v>
      </c>
      <c r="I2394" s="22" t="e">
        <f t="shared" si="152"/>
        <v>#DIV/0!</v>
      </c>
      <c r="M2394" s="2"/>
    </row>
    <row r="2395" spans="1:13" ht="12.75" hidden="1">
      <c r="A2395" s="12"/>
      <c r="F2395" s="65"/>
      <c r="G2395" s="65"/>
      <c r="H2395" s="5">
        <f t="shared" si="153"/>
        <v>0</v>
      </c>
      <c r="I2395" s="22" t="e">
        <f t="shared" si="152"/>
        <v>#DIV/0!</v>
      </c>
      <c r="M2395" s="2"/>
    </row>
    <row r="2396" spans="1:13" ht="12.75" hidden="1">
      <c r="A2396" s="12"/>
      <c r="F2396" s="65"/>
      <c r="G2396" s="65"/>
      <c r="H2396" s="5">
        <f t="shared" si="153"/>
        <v>0</v>
      </c>
      <c r="I2396" s="22" t="e">
        <f t="shared" si="152"/>
        <v>#DIV/0!</v>
      </c>
      <c r="M2396" s="2"/>
    </row>
    <row r="2397" spans="1:13" ht="12.75" hidden="1">
      <c r="A2397" s="12"/>
      <c r="F2397" s="65"/>
      <c r="G2397" s="65"/>
      <c r="H2397" s="5">
        <f t="shared" si="153"/>
        <v>0</v>
      </c>
      <c r="I2397" s="22" t="e">
        <f t="shared" si="152"/>
        <v>#DIV/0!</v>
      </c>
      <c r="M2397" s="2"/>
    </row>
    <row r="2398" spans="1:13" ht="12.75" hidden="1">
      <c r="A2398" s="12"/>
      <c r="F2398" s="65"/>
      <c r="G2398" s="65"/>
      <c r="H2398" s="5">
        <f t="shared" si="153"/>
        <v>0</v>
      </c>
      <c r="I2398" s="22" t="e">
        <f t="shared" si="152"/>
        <v>#DIV/0!</v>
      </c>
      <c r="M2398" s="2"/>
    </row>
    <row r="2399" spans="1:13" ht="12.75" hidden="1">
      <c r="A2399" s="12"/>
      <c r="F2399" s="65"/>
      <c r="G2399" s="65"/>
      <c r="H2399" s="5">
        <f t="shared" si="153"/>
        <v>0</v>
      </c>
      <c r="I2399" s="22" t="e">
        <f t="shared" si="152"/>
        <v>#DIV/0!</v>
      </c>
      <c r="M2399" s="2"/>
    </row>
    <row r="2400" spans="1:13" ht="12.75" hidden="1">
      <c r="A2400" s="12"/>
      <c r="F2400" s="65"/>
      <c r="G2400" s="65"/>
      <c r="H2400" s="5">
        <f t="shared" si="153"/>
        <v>0</v>
      </c>
      <c r="I2400" s="22" t="e">
        <f t="shared" si="152"/>
        <v>#DIV/0!</v>
      </c>
      <c r="M2400" s="2"/>
    </row>
    <row r="2401" spans="1:13" ht="12.75" hidden="1">
      <c r="A2401" s="12"/>
      <c r="F2401" s="65"/>
      <c r="G2401" s="65"/>
      <c r="H2401" s="5">
        <f t="shared" si="153"/>
        <v>0</v>
      </c>
      <c r="I2401" s="22" t="e">
        <f t="shared" si="152"/>
        <v>#DIV/0!</v>
      </c>
      <c r="M2401" s="2"/>
    </row>
    <row r="2402" spans="1:13" ht="12.75" hidden="1">
      <c r="A2402" s="12"/>
      <c r="F2402" s="65"/>
      <c r="G2402" s="65"/>
      <c r="H2402" s="5">
        <f t="shared" si="153"/>
        <v>0</v>
      </c>
      <c r="I2402" s="22" t="e">
        <f t="shared" si="152"/>
        <v>#DIV/0!</v>
      </c>
      <c r="M2402" s="2"/>
    </row>
    <row r="2403" spans="1:13" ht="12.75" hidden="1">
      <c r="A2403" s="12"/>
      <c r="F2403" s="65"/>
      <c r="G2403" s="65"/>
      <c r="H2403" s="5">
        <f t="shared" si="153"/>
        <v>0</v>
      </c>
      <c r="I2403" s="22" t="e">
        <f t="shared" si="152"/>
        <v>#DIV/0!</v>
      </c>
      <c r="M2403" s="2"/>
    </row>
    <row r="2404" spans="1:13" ht="12.75" hidden="1">
      <c r="A2404" s="12"/>
      <c r="F2404" s="65"/>
      <c r="G2404" s="65"/>
      <c r="H2404" s="5">
        <f t="shared" si="153"/>
        <v>0</v>
      </c>
      <c r="I2404" s="22" t="e">
        <f t="shared" si="152"/>
        <v>#DIV/0!</v>
      </c>
      <c r="M2404" s="2"/>
    </row>
    <row r="2405" spans="1:13" ht="12.75" hidden="1">
      <c r="A2405" s="12"/>
      <c r="F2405" s="65"/>
      <c r="G2405" s="65"/>
      <c r="H2405" s="5">
        <f t="shared" si="153"/>
        <v>0</v>
      </c>
      <c r="I2405" s="22" t="e">
        <f t="shared" si="152"/>
        <v>#DIV/0!</v>
      </c>
      <c r="M2405" s="2"/>
    </row>
    <row r="2406" spans="1:13" ht="12.75" hidden="1">
      <c r="A2406" s="12"/>
      <c r="F2406" s="65"/>
      <c r="G2406" s="65"/>
      <c r="H2406" s="5">
        <f t="shared" si="153"/>
        <v>0</v>
      </c>
      <c r="I2406" s="22" t="e">
        <f t="shared" si="152"/>
        <v>#DIV/0!</v>
      </c>
      <c r="M2406" s="2"/>
    </row>
    <row r="2407" spans="1:13" ht="12.75" hidden="1">
      <c r="A2407" s="12"/>
      <c r="F2407" s="65"/>
      <c r="G2407" s="65"/>
      <c r="H2407" s="5">
        <f t="shared" si="153"/>
        <v>0</v>
      </c>
      <c r="I2407" s="22" t="e">
        <f aca="true" t="shared" si="154" ref="I2407:I2438">+B2407/M2407</f>
        <v>#DIV/0!</v>
      </c>
      <c r="M2407" s="2"/>
    </row>
    <row r="2408" spans="1:13" ht="12.75" hidden="1">
      <c r="A2408" s="12"/>
      <c r="F2408" s="65"/>
      <c r="G2408" s="65"/>
      <c r="H2408" s="5">
        <f t="shared" si="153"/>
        <v>0</v>
      </c>
      <c r="I2408" s="22" t="e">
        <f t="shared" si="154"/>
        <v>#DIV/0!</v>
      </c>
      <c r="M2408" s="2"/>
    </row>
    <row r="2409" spans="1:13" ht="12.75" hidden="1">
      <c r="A2409" s="12"/>
      <c r="F2409" s="65"/>
      <c r="G2409" s="65"/>
      <c r="H2409" s="5">
        <f aca="true" t="shared" si="155" ref="H2409:H2440">H2408-B2409</f>
        <v>0</v>
      </c>
      <c r="I2409" s="22" t="e">
        <f t="shared" si="154"/>
        <v>#DIV/0!</v>
      </c>
      <c r="M2409" s="2"/>
    </row>
    <row r="2410" spans="1:13" ht="12.75" hidden="1">
      <c r="A2410" s="12"/>
      <c r="F2410" s="65"/>
      <c r="G2410" s="65"/>
      <c r="H2410" s="5">
        <f t="shared" si="155"/>
        <v>0</v>
      </c>
      <c r="I2410" s="22" t="e">
        <f t="shared" si="154"/>
        <v>#DIV/0!</v>
      </c>
      <c r="M2410" s="2"/>
    </row>
    <row r="2411" spans="1:13" ht="12.75" hidden="1">
      <c r="A2411" s="12"/>
      <c r="F2411" s="65"/>
      <c r="G2411" s="65"/>
      <c r="H2411" s="5">
        <f t="shared" si="155"/>
        <v>0</v>
      </c>
      <c r="I2411" s="22" t="e">
        <f t="shared" si="154"/>
        <v>#DIV/0!</v>
      </c>
      <c r="M2411" s="2"/>
    </row>
    <row r="2412" spans="1:13" ht="12.75" hidden="1">
      <c r="A2412" s="12"/>
      <c r="F2412" s="65"/>
      <c r="G2412" s="65"/>
      <c r="H2412" s="5">
        <f t="shared" si="155"/>
        <v>0</v>
      </c>
      <c r="I2412" s="22" t="e">
        <f t="shared" si="154"/>
        <v>#DIV/0!</v>
      </c>
      <c r="M2412" s="2"/>
    </row>
    <row r="2413" spans="1:13" ht="12.75" hidden="1">
      <c r="A2413" s="12"/>
      <c r="F2413" s="65"/>
      <c r="G2413" s="65"/>
      <c r="H2413" s="5">
        <f t="shared" si="155"/>
        <v>0</v>
      </c>
      <c r="I2413" s="22" t="e">
        <f t="shared" si="154"/>
        <v>#DIV/0!</v>
      </c>
      <c r="M2413" s="2"/>
    </row>
    <row r="2414" spans="1:13" ht="12.75" hidden="1">
      <c r="A2414" s="12"/>
      <c r="F2414" s="65"/>
      <c r="G2414" s="65"/>
      <c r="H2414" s="5">
        <f t="shared" si="155"/>
        <v>0</v>
      </c>
      <c r="I2414" s="22" t="e">
        <f t="shared" si="154"/>
        <v>#DIV/0!</v>
      </c>
      <c r="M2414" s="2"/>
    </row>
    <row r="2415" spans="1:13" ht="12.75" hidden="1">
      <c r="A2415" s="12"/>
      <c r="F2415" s="65"/>
      <c r="G2415" s="65"/>
      <c r="H2415" s="5">
        <f t="shared" si="155"/>
        <v>0</v>
      </c>
      <c r="I2415" s="22" t="e">
        <f t="shared" si="154"/>
        <v>#DIV/0!</v>
      </c>
      <c r="M2415" s="2"/>
    </row>
    <row r="2416" spans="1:13" ht="12.75" hidden="1">
      <c r="A2416" s="12"/>
      <c r="F2416" s="65"/>
      <c r="G2416" s="65"/>
      <c r="H2416" s="5">
        <f t="shared" si="155"/>
        <v>0</v>
      </c>
      <c r="I2416" s="22" t="e">
        <f t="shared" si="154"/>
        <v>#DIV/0!</v>
      </c>
      <c r="M2416" s="2"/>
    </row>
    <row r="2417" spans="1:13" ht="12.75" hidden="1">
      <c r="A2417" s="12"/>
      <c r="F2417" s="65"/>
      <c r="G2417" s="65"/>
      <c r="H2417" s="5">
        <f t="shared" si="155"/>
        <v>0</v>
      </c>
      <c r="I2417" s="22" t="e">
        <f t="shared" si="154"/>
        <v>#DIV/0!</v>
      </c>
      <c r="M2417" s="2"/>
    </row>
    <row r="2418" spans="1:13" ht="12.75" hidden="1">
      <c r="A2418" s="12"/>
      <c r="F2418" s="65"/>
      <c r="G2418" s="65"/>
      <c r="H2418" s="5">
        <f t="shared" si="155"/>
        <v>0</v>
      </c>
      <c r="I2418" s="22" t="e">
        <f t="shared" si="154"/>
        <v>#DIV/0!</v>
      </c>
      <c r="M2418" s="2"/>
    </row>
    <row r="2419" spans="1:13" ht="12.75" hidden="1">
      <c r="A2419" s="12"/>
      <c r="F2419" s="65"/>
      <c r="G2419" s="65"/>
      <c r="H2419" s="5">
        <f t="shared" si="155"/>
        <v>0</v>
      </c>
      <c r="I2419" s="22" t="e">
        <f t="shared" si="154"/>
        <v>#DIV/0!</v>
      </c>
      <c r="M2419" s="2"/>
    </row>
    <row r="2420" spans="1:13" ht="12.75" hidden="1">
      <c r="A2420" s="12"/>
      <c r="F2420" s="65"/>
      <c r="G2420" s="65"/>
      <c r="H2420" s="5">
        <f t="shared" si="155"/>
        <v>0</v>
      </c>
      <c r="I2420" s="22" t="e">
        <f t="shared" si="154"/>
        <v>#DIV/0!</v>
      </c>
      <c r="M2420" s="2"/>
    </row>
    <row r="2421" spans="1:13" ht="12.75" hidden="1">
      <c r="A2421" s="12"/>
      <c r="F2421" s="65"/>
      <c r="G2421" s="65"/>
      <c r="H2421" s="5">
        <f t="shared" si="155"/>
        <v>0</v>
      </c>
      <c r="I2421" s="22" t="e">
        <f t="shared" si="154"/>
        <v>#DIV/0!</v>
      </c>
      <c r="M2421" s="2"/>
    </row>
    <row r="2422" spans="1:13" ht="12.75" hidden="1">
      <c r="A2422" s="12"/>
      <c r="F2422" s="65"/>
      <c r="G2422" s="65"/>
      <c r="H2422" s="5">
        <f t="shared" si="155"/>
        <v>0</v>
      </c>
      <c r="I2422" s="22" t="e">
        <f t="shared" si="154"/>
        <v>#DIV/0!</v>
      </c>
      <c r="M2422" s="2"/>
    </row>
    <row r="2423" spans="1:13" ht="12.75" hidden="1">
      <c r="A2423" s="12"/>
      <c r="F2423" s="65"/>
      <c r="G2423" s="65"/>
      <c r="H2423" s="5">
        <f t="shared" si="155"/>
        <v>0</v>
      </c>
      <c r="I2423" s="22" t="e">
        <f t="shared" si="154"/>
        <v>#DIV/0!</v>
      </c>
      <c r="M2423" s="2"/>
    </row>
    <row r="2424" spans="1:13" ht="12.75" hidden="1">
      <c r="A2424" s="12"/>
      <c r="F2424" s="65"/>
      <c r="G2424" s="65"/>
      <c r="H2424" s="5">
        <f t="shared" si="155"/>
        <v>0</v>
      </c>
      <c r="I2424" s="22" t="e">
        <f t="shared" si="154"/>
        <v>#DIV/0!</v>
      </c>
      <c r="M2424" s="2"/>
    </row>
    <row r="2425" spans="1:13" ht="12.75" hidden="1">
      <c r="A2425" s="12"/>
      <c r="F2425" s="65"/>
      <c r="G2425" s="65"/>
      <c r="H2425" s="5">
        <f t="shared" si="155"/>
        <v>0</v>
      </c>
      <c r="I2425" s="22" t="e">
        <f t="shared" si="154"/>
        <v>#DIV/0!</v>
      </c>
      <c r="M2425" s="2"/>
    </row>
    <row r="2426" spans="1:13" ht="12.75" hidden="1">
      <c r="A2426" s="12"/>
      <c r="F2426" s="65"/>
      <c r="G2426" s="65"/>
      <c r="H2426" s="5">
        <f t="shared" si="155"/>
        <v>0</v>
      </c>
      <c r="I2426" s="22" t="e">
        <f t="shared" si="154"/>
        <v>#DIV/0!</v>
      </c>
      <c r="M2426" s="2"/>
    </row>
    <row r="2427" spans="1:13" ht="12.75" hidden="1">
      <c r="A2427" s="12"/>
      <c r="F2427" s="65"/>
      <c r="G2427" s="65"/>
      <c r="H2427" s="5">
        <f t="shared" si="155"/>
        <v>0</v>
      </c>
      <c r="I2427" s="22" t="e">
        <f t="shared" si="154"/>
        <v>#DIV/0!</v>
      </c>
      <c r="M2427" s="2"/>
    </row>
    <row r="2428" spans="1:13" ht="12.75" hidden="1">
      <c r="A2428" s="12"/>
      <c r="F2428" s="65"/>
      <c r="G2428" s="65"/>
      <c r="H2428" s="5">
        <f t="shared" si="155"/>
        <v>0</v>
      </c>
      <c r="I2428" s="22" t="e">
        <f t="shared" si="154"/>
        <v>#DIV/0!</v>
      </c>
      <c r="M2428" s="2"/>
    </row>
    <row r="2429" spans="1:13" ht="12.75" hidden="1">
      <c r="A2429" s="12"/>
      <c r="F2429" s="65"/>
      <c r="G2429" s="65"/>
      <c r="H2429" s="5">
        <f t="shared" si="155"/>
        <v>0</v>
      </c>
      <c r="I2429" s="22" t="e">
        <f t="shared" si="154"/>
        <v>#DIV/0!</v>
      </c>
      <c r="M2429" s="2"/>
    </row>
    <row r="2430" spans="1:13" ht="12.75" hidden="1">
      <c r="A2430" s="12"/>
      <c r="F2430" s="65"/>
      <c r="G2430" s="65"/>
      <c r="H2430" s="5">
        <f t="shared" si="155"/>
        <v>0</v>
      </c>
      <c r="I2430" s="22" t="e">
        <f t="shared" si="154"/>
        <v>#DIV/0!</v>
      </c>
      <c r="M2430" s="2"/>
    </row>
    <row r="2431" spans="1:13" ht="12.75" hidden="1">
      <c r="A2431" s="12"/>
      <c r="F2431" s="65"/>
      <c r="G2431" s="65"/>
      <c r="H2431" s="5">
        <f t="shared" si="155"/>
        <v>0</v>
      </c>
      <c r="I2431" s="22" t="e">
        <f t="shared" si="154"/>
        <v>#DIV/0!</v>
      </c>
      <c r="M2431" s="2"/>
    </row>
    <row r="2432" spans="1:13" ht="12.75" hidden="1">
      <c r="A2432" s="12"/>
      <c r="F2432" s="65"/>
      <c r="G2432" s="65"/>
      <c r="H2432" s="5">
        <f t="shared" si="155"/>
        <v>0</v>
      </c>
      <c r="I2432" s="22" t="e">
        <f t="shared" si="154"/>
        <v>#DIV/0!</v>
      </c>
      <c r="M2432" s="2"/>
    </row>
    <row r="2433" spans="1:13" ht="12.75" hidden="1">
      <c r="A2433" s="12"/>
      <c r="F2433" s="65"/>
      <c r="G2433" s="65"/>
      <c r="H2433" s="5">
        <f t="shared" si="155"/>
        <v>0</v>
      </c>
      <c r="I2433" s="22" t="e">
        <f t="shared" si="154"/>
        <v>#DIV/0!</v>
      </c>
      <c r="M2433" s="2"/>
    </row>
    <row r="2434" spans="1:13" ht="12.75" hidden="1">
      <c r="A2434" s="12"/>
      <c r="F2434" s="65"/>
      <c r="G2434" s="65"/>
      <c r="H2434" s="5">
        <f t="shared" si="155"/>
        <v>0</v>
      </c>
      <c r="I2434" s="22" t="e">
        <f t="shared" si="154"/>
        <v>#DIV/0!</v>
      </c>
      <c r="M2434" s="2"/>
    </row>
    <row r="2435" spans="1:13" ht="12.75" hidden="1">
      <c r="A2435" s="12"/>
      <c r="F2435" s="65"/>
      <c r="G2435" s="65"/>
      <c r="H2435" s="5">
        <f t="shared" si="155"/>
        <v>0</v>
      </c>
      <c r="I2435" s="22" t="e">
        <f t="shared" si="154"/>
        <v>#DIV/0!</v>
      </c>
      <c r="M2435" s="2"/>
    </row>
    <row r="2436" spans="1:13" ht="12.75" hidden="1">
      <c r="A2436" s="12"/>
      <c r="F2436" s="65"/>
      <c r="G2436" s="65"/>
      <c r="H2436" s="5">
        <f t="shared" si="155"/>
        <v>0</v>
      </c>
      <c r="I2436" s="22" t="e">
        <f t="shared" si="154"/>
        <v>#DIV/0!</v>
      </c>
      <c r="M2436" s="2"/>
    </row>
    <row r="2437" spans="1:13" ht="12.75" hidden="1">
      <c r="A2437" s="12"/>
      <c r="F2437" s="65"/>
      <c r="G2437" s="65"/>
      <c r="H2437" s="5">
        <f t="shared" si="155"/>
        <v>0</v>
      </c>
      <c r="I2437" s="22" t="e">
        <f t="shared" si="154"/>
        <v>#DIV/0!</v>
      </c>
      <c r="M2437" s="2"/>
    </row>
    <row r="2438" spans="1:13" ht="12.75" hidden="1">
      <c r="A2438" s="12"/>
      <c r="F2438" s="65"/>
      <c r="G2438" s="65"/>
      <c r="H2438" s="5">
        <f t="shared" si="155"/>
        <v>0</v>
      </c>
      <c r="I2438" s="22" t="e">
        <f t="shared" si="154"/>
        <v>#DIV/0!</v>
      </c>
      <c r="M2438" s="2"/>
    </row>
    <row r="2439" spans="1:13" ht="12.75" hidden="1">
      <c r="A2439" s="12"/>
      <c r="F2439" s="65"/>
      <c r="G2439" s="65"/>
      <c r="H2439" s="5">
        <f t="shared" si="155"/>
        <v>0</v>
      </c>
      <c r="I2439" s="22" t="e">
        <f aca="true" t="shared" si="156" ref="I2439:I2470">+B2439/M2439</f>
        <v>#DIV/0!</v>
      </c>
      <c r="M2439" s="2"/>
    </row>
    <row r="2440" spans="1:13" ht="12.75" hidden="1">
      <c r="A2440" s="12"/>
      <c r="F2440" s="65"/>
      <c r="G2440" s="65"/>
      <c r="H2440" s="5">
        <f t="shared" si="155"/>
        <v>0</v>
      </c>
      <c r="I2440" s="22" t="e">
        <f t="shared" si="156"/>
        <v>#DIV/0!</v>
      </c>
      <c r="M2440" s="2"/>
    </row>
    <row r="2441" spans="1:13" ht="12.75" hidden="1">
      <c r="A2441" s="12"/>
      <c r="F2441" s="65"/>
      <c r="G2441" s="65"/>
      <c r="H2441" s="5">
        <f aca="true" t="shared" si="157" ref="H2441:H2472">H2440-B2441</f>
        <v>0</v>
      </c>
      <c r="I2441" s="22" t="e">
        <f t="shared" si="156"/>
        <v>#DIV/0!</v>
      </c>
      <c r="M2441" s="2"/>
    </row>
    <row r="2442" spans="1:13" ht="12.75" hidden="1">
      <c r="A2442" s="12"/>
      <c r="F2442" s="65"/>
      <c r="G2442" s="65"/>
      <c r="H2442" s="5">
        <f t="shared" si="157"/>
        <v>0</v>
      </c>
      <c r="I2442" s="22" t="e">
        <f t="shared" si="156"/>
        <v>#DIV/0!</v>
      </c>
      <c r="M2442" s="2"/>
    </row>
    <row r="2443" spans="1:13" ht="12.75" hidden="1">
      <c r="A2443" s="12"/>
      <c r="F2443" s="65"/>
      <c r="G2443" s="65"/>
      <c r="H2443" s="5">
        <f t="shared" si="157"/>
        <v>0</v>
      </c>
      <c r="I2443" s="22" t="e">
        <f t="shared" si="156"/>
        <v>#DIV/0!</v>
      </c>
      <c r="M2443" s="2"/>
    </row>
    <row r="2444" spans="1:13" ht="12.75" hidden="1">
      <c r="A2444" s="12"/>
      <c r="F2444" s="65"/>
      <c r="G2444" s="65"/>
      <c r="H2444" s="5">
        <f t="shared" si="157"/>
        <v>0</v>
      </c>
      <c r="I2444" s="22" t="e">
        <f t="shared" si="156"/>
        <v>#DIV/0!</v>
      </c>
      <c r="M2444" s="2"/>
    </row>
    <row r="2445" spans="1:13" ht="12.75" hidden="1">
      <c r="A2445" s="12"/>
      <c r="F2445" s="65"/>
      <c r="G2445" s="65"/>
      <c r="H2445" s="5">
        <f t="shared" si="157"/>
        <v>0</v>
      </c>
      <c r="I2445" s="22" t="e">
        <f t="shared" si="156"/>
        <v>#DIV/0!</v>
      </c>
      <c r="M2445" s="2"/>
    </row>
    <row r="2446" spans="1:13" ht="12.75" hidden="1">
      <c r="A2446" s="12"/>
      <c r="F2446" s="65"/>
      <c r="G2446" s="65"/>
      <c r="H2446" s="5">
        <f t="shared" si="157"/>
        <v>0</v>
      </c>
      <c r="I2446" s="22" t="e">
        <f t="shared" si="156"/>
        <v>#DIV/0!</v>
      </c>
      <c r="M2446" s="2"/>
    </row>
    <row r="2447" spans="1:13" ht="12.75" hidden="1">
      <c r="A2447" s="12"/>
      <c r="F2447" s="65"/>
      <c r="G2447" s="65"/>
      <c r="H2447" s="5">
        <f t="shared" si="157"/>
        <v>0</v>
      </c>
      <c r="I2447" s="22" t="e">
        <f t="shared" si="156"/>
        <v>#DIV/0!</v>
      </c>
      <c r="M2447" s="2"/>
    </row>
    <row r="2448" spans="1:13" ht="12.75" hidden="1">
      <c r="A2448" s="12"/>
      <c r="F2448" s="65"/>
      <c r="G2448" s="65"/>
      <c r="H2448" s="5">
        <f t="shared" si="157"/>
        <v>0</v>
      </c>
      <c r="I2448" s="22" t="e">
        <f t="shared" si="156"/>
        <v>#DIV/0!</v>
      </c>
      <c r="M2448" s="2"/>
    </row>
    <row r="2449" spans="1:13" ht="12.75" hidden="1">
      <c r="A2449" s="12"/>
      <c r="F2449" s="65"/>
      <c r="G2449" s="65"/>
      <c r="H2449" s="5">
        <f t="shared" si="157"/>
        <v>0</v>
      </c>
      <c r="I2449" s="22" t="e">
        <f t="shared" si="156"/>
        <v>#DIV/0!</v>
      </c>
      <c r="M2449" s="2"/>
    </row>
    <row r="2450" spans="1:13" ht="12.75" hidden="1">
      <c r="A2450" s="12"/>
      <c r="F2450" s="65"/>
      <c r="G2450" s="65"/>
      <c r="H2450" s="5">
        <f t="shared" si="157"/>
        <v>0</v>
      </c>
      <c r="I2450" s="22" t="e">
        <f t="shared" si="156"/>
        <v>#DIV/0!</v>
      </c>
      <c r="M2450" s="2"/>
    </row>
    <row r="2451" spans="1:13" ht="12.75" hidden="1">
      <c r="A2451" s="12"/>
      <c r="F2451" s="65"/>
      <c r="G2451" s="65"/>
      <c r="H2451" s="5">
        <f t="shared" si="157"/>
        <v>0</v>
      </c>
      <c r="I2451" s="22" t="e">
        <f t="shared" si="156"/>
        <v>#DIV/0!</v>
      </c>
      <c r="M2451" s="2"/>
    </row>
    <row r="2452" spans="1:13" ht="12.75" hidden="1">
      <c r="A2452" s="12"/>
      <c r="F2452" s="65"/>
      <c r="G2452" s="65"/>
      <c r="H2452" s="5">
        <f t="shared" si="157"/>
        <v>0</v>
      </c>
      <c r="I2452" s="22" t="e">
        <f t="shared" si="156"/>
        <v>#DIV/0!</v>
      </c>
      <c r="M2452" s="2"/>
    </row>
    <row r="2453" spans="1:13" ht="12.75" hidden="1">
      <c r="A2453" s="12"/>
      <c r="F2453" s="65"/>
      <c r="G2453" s="65"/>
      <c r="H2453" s="5">
        <f t="shared" si="157"/>
        <v>0</v>
      </c>
      <c r="I2453" s="22" t="e">
        <f t="shared" si="156"/>
        <v>#DIV/0!</v>
      </c>
      <c r="M2453" s="2"/>
    </row>
    <row r="2454" spans="1:13" ht="12.75" hidden="1">
      <c r="A2454" s="12"/>
      <c r="F2454" s="65"/>
      <c r="G2454" s="65"/>
      <c r="H2454" s="5">
        <f t="shared" si="157"/>
        <v>0</v>
      </c>
      <c r="I2454" s="22" t="e">
        <f t="shared" si="156"/>
        <v>#DIV/0!</v>
      </c>
      <c r="M2454" s="2"/>
    </row>
    <row r="2455" spans="1:13" ht="12.75" hidden="1">
      <c r="A2455" s="12"/>
      <c r="F2455" s="65"/>
      <c r="G2455" s="65"/>
      <c r="H2455" s="5">
        <f t="shared" si="157"/>
        <v>0</v>
      </c>
      <c r="I2455" s="22" t="e">
        <f t="shared" si="156"/>
        <v>#DIV/0!</v>
      </c>
      <c r="M2455" s="2"/>
    </row>
    <row r="2456" spans="1:13" ht="12.75" hidden="1">
      <c r="A2456" s="12"/>
      <c r="F2456" s="65"/>
      <c r="G2456" s="65"/>
      <c r="H2456" s="5">
        <f t="shared" si="157"/>
        <v>0</v>
      </c>
      <c r="I2456" s="22" t="e">
        <f t="shared" si="156"/>
        <v>#DIV/0!</v>
      </c>
      <c r="M2456" s="2"/>
    </row>
    <row r="2457" spans="1:13" ht="12.75" hidden="1">
      <c r="A2457" s="12"/>
      <c r="F2457" s="65"/>
      <c r="G2457" s="65"/>
      <c r="H2457" s="5">
        <f t="shared" si="157"/>
        <v>0</v>
      </c>
      <c r="I2457" s="22" t="e">
        <f t="shared" si="156"/>
        <v>#DIV/0!</v>
      </c>
      <c r="M2457" s="2"/>
    </row>
    <row r="2458" spans="1:13" ht="12.75" hidden="1">
      <c r="A2458" s="12"/>
      <c r="F2458" s="65"/>
      <c r="G2458" s="65"/>
      <c r="H2458" s="5">
        <f t="shared" si="157"/>
        <v>0</v>
      </c>
      <c r="I2458" s="22" t="e">
        <f t="shared" si="156"/>
        <v>#DIV/0!</v>
      </c>
      <c r="M2458" s="2"/>
    </row>
    <row r="2459" spans="1:13" ht="12.75" hidden="1">
      <c r="A2459" s="12"/>
      <c r="F2459" s="65"/>
      <c r="G2459" s="65"/>
      <c r="H2459" s="5">
        <f t="shared" si="157"/>
        <v>0</v>
      </c>
      <c r="I2459" s="22" t="e">
        <f t="shared" si="156"/>
        <v>#DIV/0!</v>
      </c>
      <c r="M2459" s="2"/>
    </row>
    <row r="2460" spans="1:13" ht="12.75" hidden="1">
      <c r="A2460" s="12"/>
      <c r="F2460" s="65"/>
      <c r="G2460" s="65"/>
      <c r="H2460" s="5">
        <f t="shared" si="157"/>
        <v>0</v>
      </c>
      <c r="I2460" s="22" t="e">
        <f t="shared" si="156"/>
        <v>#DIV/0!</v>
      </c>
      <c r="M2460" s="2"/>
    </row>
    <row r="2461" spans="1:13" ht="12.75" hidden="1">
      <c r="A2461" s="12"/>
      <c r="F2461" s="65"/>
      <c r="G2461" s="65"/>
      <c r="H2461" s="5">
        <f t="shared" si="157"/>
        <v>0</v>
      </c>
      <c r="I2461" s="22" t="e">
        <f t="shared" si="156"/>
        <v>#DIV/0!</v>
      </c>
      <c r="M2461" s="2"/>
    </row>
    <row r="2462" spans="1:13" ht="12.75" hidden="1">
      <c r="A2462" s="12"/>
      <c r="F2462" s="65"/>
      <c r="G2462" s="65"/>
      <c r="H2462" s="5">
        <f t="shared" si="157"/>
        <v>0</v>
      </c>
      <c r="I2462" s="22" t="e">
        <f t="shared" si="156"/>
        <v>#DIV/0!</v>
      </c>
      <c r="M2462" s="2"/>
    </row>
    <row r="2463" spans="1:13" ht="12.75" hidden="1">
      <c r="A2463" s="12"/>
      <c r="F2463" s="65"/>
      <c r="G2463" s="65"/>
      <c r="H2463" s="5">
        <f t="shared" si="157"/>
        <v>0</v>
      </c>
      <c r="I2463" s="22" t="e">
        <f t="shared" si="156"/>
        <v>#DIV/0!</v>
      </c>
      <c r="M2463" s="2"/>
    </row>
    <row r="2464" spans="1:13" ht="12.75" hidden="1">
      <c r="A2464" s="12"/>
      <c r="F2464" s="65"/>
      <c r="G2464" s="65"/>
      <c r="H2464" s="5">
        <f t="shared" si="157"/>
        <v>0</v>
      </c>
      <c r="I2464" s="22" t="e">
        <f t="shared" si="156"/>
        <v>#DIV/0!</v>
      </c>
      <c r="M2464" s="2"/>
    </row>
    <row r="2465" spans="1:13" ht="12.75" hidden="1">
      <c r="A2465" s="12"/>
      <c r="F2465" s="65"/>
      <c r="G2465" s="65"/>
      <c r="H2465" s="5">
        <f t="shared" si="157"/>
        <v>0</v>
      </c>
      <c r="I2465" s="22" t="e">
        <f t="shared" si="156"/>
        <v>#DIV/0!</v>
      </c>
      <c r="M2465" s="2"/>
    </row>
    <row r="2466" spans="1:13" ht="12.75" hidden="1">
      <c r="A2466" s="12"/>
      <c r="F2466" s="65"/>
      <c r="G2466" s="65"/>
      <c r="H2466" s="5">
        <f t="shared" si="157"/>
        <v>0</v>
      </c>
      <c r="I2466" s="22" t="e">
        <f t="shared" si="156"/>
        <v>#DIV/0!</v>
      </c>
      <c r="M2466" s="2"/>
    </row>
    <row r="2467" spans="1:13" ht="12.75" hidden="1">
      <c r="A2467" s="12"/>
      <c r="F2467" s="65"/>
      <c r="G2467" s="65"/>
      <c r="H2467" s="5">
        <f t="shared" si="157"/>
        <v>0</v>
      </c>
      <c r="I2467" s="22" t="e">
        <f t="shared" si="156"/>
        <v>#DIV/0!</v>
      </c>
      <c r="M2467" s="2"/>
    </row>
    <row r="2468" spans="1:13" ht="12.75" hidden="1">
      <c r="A2468" s="12"/>
      <c r="F2468" s="65"/>
      <c r="G2468" s="65"/>
      <c r="H2468" s="5">
        <f t="shared" si="157"/>
        <v>0</v>
      </c>
      <c r="I2468" s="22" t="e">
        <f t="shared" si="156"/>
        <v>#DIV/0!</v>
      </c>
      <c r="M2468" s="2"/>
    </row>
    <row r="2469" spans="1:13" ht="12.75" hidden="1">
      <c r="A2469" s="12"/>
      <c r="F2469" s="65"/>
      <c r="G2469" s="65"/>
      <c r="H2469" s="5">
        <f t="shared" si="157"/>
        <v>0</v>
      </c>
      <c r="I2469" s="22" t="e">
        <f t="shared" si="156"/>
        <v>#DIV/0!</v>
      </c>
      <c r="M2469" s="2"/>
    </row>
    <row r="2470" spans="1:13" ht="12.75" hidden="1">
      <c r="A2470" s="12"/>
      <c r="F2470" s="65"/>
      <c r="G2470" s="65"/>
      <c r="H2470" s="5">
        <f t="shared" si="157"/>
        <v>0</v>
      </c>
      <c r="I2470" s="22" t="e">
        <f t="shared" si="156"/>
        <v>#DIV/0!</v>
      </c>
      <c r="M2470" s="2"/>
    </row>
    <row r="2471" spans="1:13" ht="12.75" hidden="1">
      <c r="A2471" s="12"/>
      <c r="F2471" s="65"/>
      <c r="G2471" s="65"/>
      <c r="H2471" s="5">
        <f t="shared" si="157"/>
        <v>0</v>
      </c>
      <c r="I2471" s="22" t="e">
        <f aca="true" t="shared" si="158" ref="I2471:I2493">+B2471/M2471</f>
        <v>#DIV/0!</v>
      </c>
      <c r="M2471" s="2"/>
    </row>
    <row r="2472" spans="1:13" ht="12.75" hidden="1">
      <c r="A2472" s="12"/>
      <c r="F2472" s="65"/>
      <c r="G2472" s="65"/>
      <c r="H2472" s="5">
        <f t="shared" si="157"/>
        <v>0</v>
      </c>
      <c r="I2472" s="22" t="e">
        <f t="shared" si="158"/>
        <v>#DIV/0!</v>
      </c>
      <c r="M2472" s="2"/>
    </row>
    <row r="2473" spans="1:13" ht="12.75" hidden="1">
      <c r="A2473" s="12"/>
      <c r="F2473" s="65"/>
      <c r="G2473" s="65"/>
      <c r="H2473" s="5">
        <f aca="true" t="shared" si="159" ref="H2473:H2493">H2472-B2473</f>
        <v>0</v>
      </c>
      <c r="I2473" s="22" t="e">
        <f t="shared" si="158"/>
        <v>#DIV/0!</v>
      </c>
      <c r="M2473" s="2"/>
    </row>
    <row r="2474" spans="1:13" ht="12.75" hidden="1">
      <c r="A2474" s="12"/>
      <c r="F2474" s="65"/>
      <c r="G2474" s="65"/>
      <c r="H2474" s="5">
        <f t="shared" si="159"/>
        <v>0</v>
      </c>
      <c r="I2474" s="22" t="e">
        <f t="shared" si="158"/>
        <v>#DIV/0!</v>
      </c>
      <c r="M2474" s="2"/>
    </row>
    <row r="2475" spans="1:13" ht="12.75" hidden="1">
      <c r="A2475" s="12"/>
      <c r="F2475" s="65"/>
      <c r="G2475" s="65"/>
      <c r="H2475" s="5">
        <f t="shared" si="159"/>
        <v>0</v>
      </c>
      <c r="I2475" s="22" t="e">
        <f t="shared" si="158"/>
        <v>#DIV/0!</v>
      </c>
      <c r="M2475" s="2"/>
    </row>
    <row r="2476" spans="1:13" ht="12.75" hidden="1">
      <c r="A2476" s="12"/>
      <c r="F2476" s="65"/>
      <c r="G2476" s="65"/>
      <c r="H2476" s="5">
        <f t="shared" si="159"/>
        <v>0</v>
      </c>
      <c r="I2476" s="22" t="e">
        <f t="shared" si="158"/>
        <v>#DIV/0!</v>
      </c>
      <c r="M2476" s="2"/>
    </row>
    <row r="2477" spans="1:13" ht="12.75" hidden="1">
      <c r="A2477" s="12"/>
      <c r="F2477" s="65"/>
      <c r="G2477" s="65"/>
      <c r="H2477" s="5">
        <f t="shared" si="159"/>
        <v>0</v>
      </c>
      <c r="I2477" s="22" t="e">
        <f t="shared" si="158"/>
        <v>#DIV/0!</v>
      </c>
      <c r="M2477" s="2"/>
    </row>
    <row r="2478" spans="1:13" ht="12.75" hidden="1">
      <c r="A2478" s="12"/>
      <c r="F2478" s="65"/>
      <c r="G2478" s="65"/>
      <c r="H2478" s="5">
        <f t="shared" si="159"/>
        <v>0</v>
      </c>
      <c r="I2478" s="22" t="e">
        <f t="shared" si="158"/>
        <v>#DIV/0!</v>
      </c>
      <c r="M2478" s="2"/>
    </row>
    <row r="2479" spans="1:13" ht="12.75" hidden="1">
      <c r="A2479" s="12"/>
      <c r="F2479" s="65"/>
      <c r="G2479" s="65"/>
      <c r="H2479" s="5">
        <f t="shared" si="159"/>
        <v>0</v>
      </c>
      <c r="I2479" s="22" t="e">
        <f t="shared" si="158"/>
        <v>#DIV/0!</v>
      </c>
      <c r="M2479" s="2"/>
    </row>
    <row r="2480" spans="1:13" ht="12.75" hidden="1">
      <c r="A2480" s="12"/>
      <c r="F2480" s="65"/>
      <c r="G2480" s="65"/>
      <c r="H2480" s="5">
        <f t="shared" si="159"/>
        <v>0</v>
      </c>
      <c r="I2480" s="22" t="e">
        <f t="shared" si="158"/>
        <v>#DIV/0!</v>
      </c>
      <c r="M2480" s="2"/>
    </row>
    <row r="2481" spans="1:13" ht="12.75" hidden="1">
      <c r="A2481" s="12"/>
      <c r="F2481" s="65"/>
      <c r="G2481" s="65"/>
      <c r="H2481" s="5">
        <f t="shared" si="159"/>
        <v>0</v>
      </c>
      <c r="I2481" s="22" t="e">
        <f t="shared" si="158"/>
        <v>#DIV/0!</v>
      </c>
      <c r="M2481" s="2"/>
    </row>
    <row r="2482" spans="1:13" ht="12.75" hidden="1">
      <c r="A2482" s="12"/>
      <c r="F2482" s="65"/>
      <c r="G2482" s="65"/>
      <c r="H2482" s="5">
        <f t="shared" si="159"/>
        <v>0</v>
      </c>
      <c r="I2482" s="22" t="e">
        <f t="shared" si="158"/>
        <v>#DIV/0!</v>
      </c>
      <c r="M2482" s="2"/>
    </row>
    <row r="2483" spans="1:13" ht="12.75" hidden="1">
      <c r="A2483" s="12"/>
      <c r="F2483" s="65"/>
      <c r="G2483" s="65"/>
      <c r="H2483" s="5">
        <f t="shared" si="159"/>
        <v>0</v>
      </c>
      <c r="I2483" s="22" t="e">
        <f t="shared" si="158"/>
        <v>#DIV/0!</v>
      </c>
      <c r="M2483" s="2"/>
    </row>
    <row r="2484" spans="1:13" ht="12.75" hidden="1">
      <c r="A2484" s="12"/>
      <c r="F2484" s="65"/>
      <c r="G2484" s="65"/>
      <c r="H2484" s="5">
        <f t="shared" si="159"/>
        <v>0</v>
      </c>
      <c r="I2484" s="22" t="e">
        <f t="shared" si="158"/>
        <v>#DIV/0!</v>
      </c>
      <c r="M2484" s="2"/>
    </row>
    <row r="2485" spans="1:13" ht="12.75" hidden="1">
      <c r="A2485" s="12"/>
      <c r="F2485" s="65"/>
      <c r="G2485" s="65"/>
      <c r="H2485" s="5">
        <f t="shared" si="159"/>
        <v>0</v>
      </c>
      <c r="I2485" s="22" t="e">
        <f t="shared" si="158"/>
        <v>#DIV/0!</v>
      </c>
      <c r="M2485" s="2"/>
    </row>
    <row r="2486" spans="1:13" ht="12.75" hidden="1">
      <c r="A2486" s="12"/>
      <c r="F2486" s="65"/>
      <c r="G2486" s="65"/>
      <c r="H2486" s="5">
        <f t="shared" si="159"/>
        <v>0</v>
      </c>
      <c r="I2486" s="22" t="e">
        <f t="shared" si="158"/>
        <v>#DIV/0!</v>
      </c>
      <c r="M2486" s="2"/>
    </row>
    <row r="2487" spans="1:13" ht="12.75" hidden="1">
      <c r="A2487" s="12"/>
      <c r="F2487" s="65"/>
      <c r="G2487" s="65"/>
      <c r="H2487" s="5">
        <f t="shared" si="159"/>
        <v>0</v>
      </c>
      <c r="I2487" s="22" t="e">
        <f t="shared" si="158"/>
        <v>#DIV/0!</v>
      </c>
      <c r="M2487" s="2"/>
    </row>
    <row r="2488" spans="1:13" ht="12.75" hidden="1">
      <c r="A2488" s="12"/>
      <c r="F2488" s="65"/>
      <c r="G2488" s="65"/>
      <c r="H2488" s="5">
        <f t="shared" si="159"/>
        <v>0</v>
      </c>
      <c r="I2488" s="22" t="e">
        <f t="shared" si="158"/>
        <v>#DIV/0!</v>
      </c>
      <c r="M2488" s="2"/>
    </row>
    <row r="2489" spans="1:13" ht="12.75" hidden="1">
      <c r="A2489" s="12"/>
      <c r="F2489" s="65"/>
      <c r="G2489" s="65"/>
      <c r="H2489" s="5">
        <f t="shared" si="159"/>
        <v>0</v>
      </c>
      <c r="I2489" s="22" t="e">
        <f t="shared" si="158"/>
        <v>#DIV/0!</v>
      </c>
      <c r="M2489" s="2"/>
    </row>
    <row r="2490" spans="1:13" ht="12.75" hidden="1">
      <c r="A2490" s="12"/>
      <c r="F2490" s="65"/>
      <c r="G2490" s="65"/>
      <c r="H2490" s="5">
        <f t="shared" si="159"/>
        <v>0</v>
      </c>
      <c r="I2490" s="22" t="e">
        <f t="shared" si="158"/>
        <v>#DIV/0!</v>
      </c>
      <c r="M2490" s="2"/>
    </row>
    <row r="2491" spans="1:13" ht="12.75" hidden="1">
      <c r="A2491" s="12"/>
      <c r="F2491" s="65"/>
      <c r="G2491" s="65"/>
      <c r="H2491" s="5">
        <f t="shared" si="159"/>
        <v>0</v>
      </c>
      <c r="I2491" s="22" t="e">
        <f t="shared" si="158"/>
        <v>#DIV/0!</v>
      </c>
      <c r="M2491" s="2"/>
    </row>
    <row r="2492" spans="1:13" ht="12.75" hidden="1">
      <c r="A2492" s="12"/>
      <c r="F2492" s="65"/>
      <c r="G2492" s="65"/>
      <c r="H2492" s="5">
        <f t="shared" si="159"/>
        <v>0</v>
      </c>
      <c r="I2492" s="22" t="e">
        <f t="shared" si="158"/>
        <v>#DIV/0!</v>
      </c>
      <c r="M2492" s="2"/>
    </row>
    <row r="2493" spans="1:13" ht="12.75" hidden="1">
      <c r="A2493" s="12"/>
      <c r="F2493" s="65"/>
      <c r="G2493" s="65"/>
      <c r="H2493" s="5">
        <f t="shared" si="159"/>
        <v>0</v>
      </c>
      <c r="I2493" s="22" t="e">
        <f t="shared" si="158"/>
        <v>#DIV/0!</v>
      </c>
      <c r="M2493" s="2"/>
    </row>
    <row r="2494" spans="1:13" ht="12.75" hidden="1">
      <c r="A2494" s="12"/>
      <c r="F2494" s="65"/>
      <c r="G2494" s="65"/>
      <c r="M2494" s="2"/>
    </row>
    <row r="2495" spans="1:13" ht="12.75" hidden="1">
      <c r="A2495" s="12"/>
      <c r="F2495" s="65"/>
      <c r="G2495" s="65"/>
      <c r="M2495" s="2"/>
    </row>
    <row r="2496" spans="1:13" ht="12.75" hidden="1">
      <c r="A2496" s="12"/>
      <c r="F2496" s="65"/>
      <c r="G2496" s="65"/>
      <c r="M2496" s="2"/>
    </row>
    <row r="2497" spans="1:13" ht="12.75" hidden="1">
      <c r="A2497" s="12"/>
      <c r="F2497" s="65"/>
      <c r="G2497" s="65"/>
      <c r="M2497" s="2"/>
    </row>
    <row r="2498" spans="1:13" ht="12.75" hidden="1">
      <c r="A2498" s="12"/>
      <c r="F2498" s="65"/>
      <c r="G2498" s="65"/>
      <c r="M2498" s="2"/>
    </row>
    <row r="2499" spans="1:13" ht="12.75" hidden="1">
      <c r="A2499" s="12"/>
      <c r="F2499" s="65"/>
      <c r="G2499" s="65"/>
      <c r="M2499" s="2"/>
    </row>
    <row r="2500" spans="1:13" ht="12.75" hidden="1">
      <c r="A2500" s="12"/>
      <c r="F2500" s="65"/>
      <c r="G2500" s="65"/>
      <c r="M2500" s="2"/>
    </row>
    <row r="2501" spans="1:13" ht="12.75" hidden="1">
      <c r="A2501" s="12"/>
      <c r="F2501" s="65"/>
      <c r="G2501" s="65"/>
      <c r="M2501" s="2"/>
    </row>
    <row r="2502" spans="1:13" ht="12.75" hidden="1">
      <c r="A2502" s="12"/>
      <c r="F2502" s="65"/>
      <c r="G2502" s="65"/>
      <c r="M2502" s="2"/>
    </row>
    <row r="2503" spans="1:13" ht="12.75" hidden="1">
      <c r="A2503" s="12"/>
      <c r="F2503" s="65"/>
      <c r="G2503" s="65"/>
      <c r="M2503" s="2"/>
    </row>
    <row r="2504" spans="1:13" ht="12.75" hidden="1">
      <c r="A2504" s="12"/>
      <c r="F2504" s="65"/>
      <c r="G2504" s="65"/>
      <c r="M2504" s="2"/>
    </row>
    <row r="2505" spans="1:13" ht="12.75" hidden="1">
      <c r="A2505" s="12"/>
      <c r="F2505" s="65"/>
      <c r="G2505" s="65"/>
      <c r="M2505" s="2"/>
    </row>
    <row r="2506" spans="1:13" ht="12.75" hidden="1">
      <c r="A2506" s="12"/>
      <c r="F2506" s="65"/>
      <c r="G2506" s="65"/>
      <c r="M2506" s="2"/>
    </row>
    <row r="2507" spans="1:13" ht="12.75" hidden="1">
      <c r="A2507" s="12"/>
      <c r="F2507" s="65"/>
      <c r="G2507" s="65"/>
      <c r="M2507" s="2"/>
    </row>
    <row r="2508" spans="1:13" ht="12.75" hidden="1">
      <c r="A2508" s="12"/>
      <c r="F2508" s="65"/>
      <c r="G2508" s="65"/>
      <c r="M2508" s="2"/>
    </row>
    <row r="2509" spans="1:13" ht="12.75" hidden="1">
      <c r="A2509" s="12"/>
      <c r="F2509" s="65"/>
      <c r="G2509" s="65"/>
      <c r="M2509" s="2"/>
    </row>
    <row r="2510" spans="1:13" ht="12.75" hidden="1">
      <c r="A2510" s="12"/>
      <c r="F2510" s="65"/>
      <c r="G2510" s="65"/>
      <c r="M2510" s="2"/>
    </row>
    <row r="2511" spans="1:13" ht="12.75" hidden="1">
      <c r="A2511" s="12"/>
      <c r="F2511" s="65"/>
      <c r="G2511" s="65"/>
      <c r="M2511" s="2"/>
    </row>
    <row r="2512" spans="1:13" ht="12.75" hidden="1">
      <c r="A2512" s="12"/>
      <c r="F2512" s="65"/>
      <c r="G2512" s="65"/>
      <c r="M2512" s="2"/>
    </row>
    <row r="2513" spans="1:13" ht="12.75" hidden="1">
      <c r="A2513" s="12"/>
      <c r="F2513" s="65"/>
      <c r="G2513" s="65"/>
      <c r="M2513" s="2"/>
    </row>
    <row r="2514" spans="1:13" ht="12.75" hidden="1">
      <c r="A2514" s="12"/>
      <c r="F2514" s="65"/>
      <c r="G2514" s="65"/>
      <c r="M2514" s="2"/>
    </row>
    <row r="2515" spans="1:13" ht="12.75" hidden="1">
      <c r="A2515" s="12"/>
      <c r="F2515" s="65"/>
      <c r="G2515" s="65"/>
      <c r="M2515" s="2"/>
    </row>
    <row r="2516" spans="1:13" ht="12.75" hidden="1">
      <c r="A2516" s="12"/>
      <c r="F2516" s="65"/>
      <c r="G2516" s="65"/>
      <c r="M2516" s="2"/>
    </row>
    <row r="2517" spans="1:13" ht="12.75" hidden="1">
      <c r="A2517" s="12"/>
      <c r="F2517" s="65"/>
      <c r="G2517" s="65"/>
      <c r="M2517" s="2"/>
    </row>
    <row r="2518" spans="1:13" ht="12.75" hidden="1">
      <c r="A2518" s="12"/>
      <c r="F2518" s="65"/>
      <c r="G2518" s="65"/>
      <c r="M2518" s="2"/>
    </row>
    <row r="2519" spans="1:13" ht="12.75" hidden="1">
      <c r="A2519" s="12"/>
      <c r="F2519" s="65"/>
      <c r="G2519" s="65"/>
      <c r="M2519" s="2"/>
    </row>
    <row r="2520" spans="1:13" ht="12.75" hidden="1">
      <c r="A2520" s="12"/>
      <c r="F2520" s="65"/>
      <c r="G2520" s="65"/>
      <c r="M2520" s="2"/>
    </row>
    <row r="2521" spans="1:13" ht="12.75" hidden="1">
      <c r="A2521" s="12"/>
      <c r="F2521" s="65"/>
      <c r="G2521" s="65"/>
      <c r="M2521" s="2"/>
    </row>
    <row r="2522" spans="1:13" ht="12.75" hidden="1">
      <c r="A2522" s="12"/>
      <c r="F2522" s="65"/>
      <c r="G2522" s="65"/>
      <c r="M2522" s="2"/>
    </row>
    <row r="2523" spans="1:13" ht="12.75" hidden="1">
      <c r="A2523" s="12"/>
      <c r="F2523" s="65"/>
      <c r="G2523" s="65"/>
      <c r="M2523" s="2"/>
    </row>
    <row r="2524" spans="1:13" ht="12.75" hidden="1">
      <c r="A2524" s="12"/>
      <c r="F2524" s="65"/>
      <c r="G2524" s="65"/>
      <c r="M2524" s="2"/>
    </row>
    <row r="2525" spans="1:13" ht="12.75" hidden="1">
      <c r="A2525" s="12"/>
      <c r="F2525" s="65"/>
      <c r="G2525" s="65"/>
      <c r="M2525" s="2"/>
    </row>
    <row r="2526" spans="1:13" ht="12.75" hidden="1">
      <c r="A2526" s="12"/>
      <c r="F2526" s="65"/>
      <c r="G2526" s="65"/>
      <c r="M2526" s="2"/>
    </row>
    <row r="2527" spans="1:13" ht="12.75" hidden="1">
      <c r="A2527" s="12"/>
      <c r="F2527" s="65"/>
      <c r="G2527" s="65"/>
      <c r="M2527" s="2"/>
    </row>
    <row r="2528" spans="1:13" ht="12.75" hidden="1">
      <c r="A2528" s="12"/>
      <c r="F2528" s="65"/>
      <c r="G2528" s="65"/>
      <c r="M2528" s="2"/>
    </row>
    <row r="2529" spans="1:13" ht="12.75" hidden="1">
      <c r="A2529" s="12"/>
      <c r="F2529" s="65"/>
      <c r="G2529" s="65"/>
      <c r="M2529" s="2"/>
    </row>
    <row r="2530" spans="1:13" ht="12.75" hidden="1">
      <c r="A2530" s="12"/>
      <c r="F2530" s="65"/>
      <c r="G2530" s="65"/>
      <c r="M2530" s="2"/>
    </row>
    <row r="2531" spans="1:13" ht="12.75" hidden="1">
      <c r="A2531" s="12"/>
      <c r="F2531" s="65"/>
      <c r="G2531" s="65"/>
      <c r="M2531" s="2"/>
    </row>
    <row r="2532" spans="1:13" ht="12.75" hidden="1">
      <c r="A2532" s="12"/>
      <c r="F2532" s="65"/>
      <c r="G2532" s="65"/>
      <c r="M2532" s="2"/>
    </row>
    <row r="2533" spans="1:13" ht="12.75" hidden="1">
      <c r="A2533" s="12"/>
      <c r="F2533" s="65"/>
      <c r="G2533" s="65"/>
      <c r="M2533" s="2"/>
    </row>
    <row r="2534" spans="1:13" ht="12.75" hidden="1">
      <c r="A2534" s="12"/>
      <c r="F2534" s="65"/>
      <c r="G2534" s="65"/>
      <c r="M2534" s="2"/>
    </row>
    <row r="2535" spans="1:13" ht="12.75" hidden="1">
      <c r="A2535" s="12"/>
      <c r="F2535" s="65"/>
      <c r="G2535" s="65"/>
      <c r="M2535" s="2"/>
    </row>
    <row r="2536" spans="1:13" ht="12.75" hidden="1">
      <c r="A2536" s="12"/>
      <c r="F2536" s="65"/>
      <c r="G2536" s="65"/>
      <c r="M2536" s="2"/>
    </row>
    <row r="2537" spans="1:13" ht="12.75" hidden="1">
      <c r="A2537" s="12"/>
      <c r="F2537" s="65"/>
      <c r="G2537" s="65"/>
      <c r="M2537" s="2"/>
    </row>
    <row r="2538" spans="1:13" ht="12.75" hidden="1">
      <c r="A2538" s="12"/>
      <c r="F2538" s="65"/>
      <c r="G2538" s="65"/>
      <c r="M2538" s="2"/>
    </row>
    <row r="2539" spans="1:13" ht="12.75" hidden="1">
      <c r="A2539" s="12"/>
      <c r="F2539" s="65"/>
      <c r="G2539" s="65"/>
      <c r="M2539" s="2"/>
    </row>
    <row r="2540" spans="1:13" ht="12.75" hidden="1">
      <c r="A2540" s="12"/>
      <c r="F2540" s="65"/>
      <c r="G2540" s="65"/>
      <c r="M2540" s="2"/>
    </row>
    <row r="2541" spans="1:13" ht="12.75" hidden="1">
      <c r="A2541" s="12"/>
      <c r="F2541" s="65"/>
      <c r="G2541" s="65"/>
      <c r="M2541" s="2"/>
    </row>
    <row r="2542" spans="1:13" ht="12.75" hidden="1">
      <c r="A2542" s="12"/>
      <c r="F2542" s="65"/>
      <c r="G2542" s="65"/>
      <c r="M2542" s="2"/>
    </row>
    <row r="2543" spans="1:13" ht="12.75" hidden="1">
      <c r="A2543" s="12"/>
      <c r="F2543" s="65"/>
      <c r="G2543" s="65"/>
      <c r="M2543" s="2"/>
    </row>
    <row r="2544" spans="1:13" ht="12.75" hidden="1">
      <c r="A2544" s="12"/>
      <c r="F2544" s="65"/>
      <c r="G2544" s="65"/>
      <c r="M2544" s="2"/>
    </row>
    <row r="2545" spans="1:13" ht="12.75" hidden="1">
      <c r="A2545" s="12"/>
      <c r="F2545" s="65"/>
      <c r="G2545" s="65"/>
      <c r="M2545" s="2"/>
    </row>
    <row r="2546" spans="1:13" ht="12.75" hidden="1">
      <c r="A2546" s="12"/>
      <c r="F2546" s="65"/>
      <c r="G2546" s="65"/>
      <c r="M2546" s="2"/>
    </row>
    <row r="2547" spans="1:13" ht="12.75" hidden="1">
      <c r="A2547" s="12"/>
      <c r="F2547" s="65"/>
      <c r="G2547" s="65"/>
      <c r="M2547" s="2"/>
    </row>
    <row r="2548" spans="1:13" ht="12.75" hidden="1">
      <c r="A2548" s="12"/>
      <c r="F2548" s="65"/>
      <c r="G2548" s="65"/>
      <c r="M2548" s="2"/>
    </row>
    <row r="2549" spans="1:13" ht="12.75" hidden="1">
      <c r="A2549" s="12"/>
      <c r="F2549" s="65"/>
      <c r="G2549" s="65"/>
      <c r="M2549" s="2"/>
    </row>
    <row r="2550" spans="1:13" ht="12.75" hidden="1">
      <c r="A2550" s="12"/>
      <c r="F2550" s="65"/>
      <c r="G2550" s="65"/>
      <c r="M2550" s="2"/>
    </row>
    <row r="2551" spans="1:13" ht="12.75" hidden="1">
      <c r="A2551" s="12"/>
      <c r="F2551" s="65"/>
      <c r="G2551" s="65"/>
      <c r="M2551" s="2"/>
    </row>
    <row r="2552" spans="1:13" ht="12.75" hidden="1">
      <c r="A2552" s="12"/>
      <c r="F2552" s="65"/>
      <c r="G2552" s="65"/>
      <c r="M2552" s="2"/>
    </row>
    <row r="2553" spans="1:13" ht="12.75" hidden="1">
      <c r="A2553" s="12"/>
      <c r="F2553" s="65"/>
      <c r="G2553" s="65"/>
      <c r="M2553" s="2"/>
    </row>
    <row r="2554" spans="1:13" ht="12.75" hidden="1">
      <c r="A2554" s="12"/>
      <c r="F2554" s="65"/>
      <c r="G2554" s="65"/>
      <c r="M2554" s="2"/>
    </row>
    <row r="2555" spans="1:13" ht="12.75" hidden="1">
      <c r="A2555" s="12"/>
      <c r="F2555" s="65"/>
      <c r="G2555" s="65"/>
      <c r="M2555" s="2"/>
    </row>
    <row r="2556" spans="1:13" ht="12.75" hidden="1">
      <c r="A2556" s="12"/>
      <c r="F2556" s="65"/>
      <c r="G2556" s="65"/>
      <c r="M2556" s="2"/>
    </row>
    <row r="2557" spans="1:13" ht="12.75" hidden="1">
      <c r="A2557" s="12"/>
      <c r="F2557" s="65"/>
      <c r="G2557" s="65"/>
      <c r="M2557" s="2"/>
    </row>
    <row r="2558" spans="1:13" ht="12.75" hidden="1">
      <c r="A2558" s="12"/>
      <c r="F2558" s="65"/>
      <c r="G2558" s="65"/>
      <c r="M2558" s="2"/>
    </row>
    <row r="2559" spans="1:13" ht="12.75" hidden="1">
      <c r="A2559" s="12"/>
      <c r="F2559" s="65"/>
      <c r="G2559" s="65"/>
      <c r="M2559" s="2"/>
    </row>
    <row r="2560" spans="1:13" ht="12.75" hidden="1">
      <c r="A2560" s="12"/>
      <c r="F2560" s="65"/>
      <c r="G2560" s="65"/>
      <c r="M2560" s="2"/>
    </row>
    <row r="2561" spans="1:13" ht="12.75" hidden="1">
      <c r="A2561" s="12"/>
      <c r="F2561" s="65"/>
      <c r="G2561" s="65"/>
      <c r="M2561" s="2"/>
    </row>
    <row r="2562" spans="1:13" ht="12.75" hidden="1">
      <c r="A2562" s="12"/>
      <c r="F2562" s="65"/>
      <c r="G2562" s="65"/>
      <c r="M2562" s="2"/>
    </row>
    <row r="2563" spans="1:13" s="300" customFormat="1" ht="12.75" hidden="1">
      <c r="A2563" s="295"/>
      <c r="B2563" s="296"/>
      <c r="C2563" s="295"/>
      <c r="D2563" s="295"/>
      <c r="E2563" s="295"/>
      <c r="F2563" s="297"/>
      <c r="G2563" s="297"/>
      <c r="H2563" s="296"/>
      <c r="I2563" s="280"/>
      <c r="K2563" s="35"/>
      <c r="L2563" s="15"/>
      <c r="M2563" s="2"/>
    </row>
    <row r="2564" spans="1:13" s="300" customFormat="1" ht="12.75" hidden="1">
      <c r="A2564" s="295"/>
      <c r="B2564" s="296"/>
      <c r="C2564" s="295"/>
      <c r="D2564" s="295"/>
      <c r="E2564" s="295"/>
      <c r="F2564" s="297"/>
      <c r="G2564" s="297"/>
      <c r="H2564" s="296"/>
      <c r="I2564" s="280"/>
      <c r="K2564" s="35"/>
      <c r="L2564" s="15"/>
      <c r="M2564" s="2"/>
    </row>
    <row r="2565" spans="2:13" ht="12.75" hidden="1">
      <c r="B2565" s="7"/>
      <c r="F2565" s="65"/>
      <c r="G2565" s="65"/>
      <c r="H2565" s="296"/>
      <c r="I2565" s="22" t="e">
        <f aca="true" t="shared" si="160" ref="I2565:I2596">+B2565/M2565</f>
        <v>#DIV/0!</v>
      </c>
      <c r="M2565" s="2"/>
    </row>
    <row r="2566" spans="2:13" ht="12.75" hidden="1">
      <c r="B2566" s="7"/>
      <c r="F2566" s="65"/>
      <c r="G2566" s="65"/>
      <c r="H2566" s="296"/>
      <c r="I2566" s="22" t="e">
        <f t="shared" si="160"/>
        <v>#DIV/0!</v>
      </c>
      <c r="M2566" s="2"/>
    </row>
    <row r="2567" spans="2:13" ht="12.75" hidden="1">
      <c r="B2567" s="7"/>
      <c r="F2567" s="65"/>
      <c r="G2567" s="65"/>
      <c r="H2567" s="5">
        <f aca="true" t="shared" si="161" ref="H2567:H2598">H2566-B2567</f>
        <v>0</v>
      </c>
      <c r="I2567" s="22" t="e">
        <f t="shared" si="160"/>
        <v>#DIV/0!</v>
      </c>
      <c r="M2567" s="2"/>
    </row>
    <row r="2568" spans="2:13" ht="12.75" hidden="1">
      <c r="B2568" s="7"/>
      <c r="F2568" s="65"/>
      <c r="G2568" s="65"/>
      <c r="H2568" s="5">
        <f t="shared" si="161"/>
        <v>0</v>
      </c>
      <c r="I2568" s="22" t="e">
        <f t="shared" si="160"/>
        <v>#DIV/0!</v>
      </c>
      <c r="M2568" s="2"/>
    </row>
    <row r="2569" spans="2:13" ht="12.75" hidden="1">
      <c r="B2569" s="7"/>
      <c r="F2569" s="65"/>
      <c r="G2569" s="65"/>
      <c r="H2569" s="5">
        <f t="shared" si="161"/>
        <v>0</v>
      </c>
      <c r="I2569" s="22" t="e">
        <f t="shared" si="160"/>
        <v>#DIV/0!</v>
      </c>
      <c r="M2569" s="2"/>
    </row>
    <row r="2570" spans="2:13" ht="12.75" hidden="1">
      <c r="B2570" s="7"/>
      <c r="F2570" s="65"/>
      <c r="G2570" s="65"/>
      <c r="H2570" s="5">
        <f t="shared" si="161"/>
        <v>0</v>
      </c>
      <c r="I2570" s="22" t="e">
        <f t="shared" si="160"/>
        <v>#DIV/0!</v>
      </c>
      <c r="M2570" s="2"/>
    </row>
    <row r="2571" spans="2:13" ht="12.75" hidden="1">
      <c r="B2571" s="7"/>
      <c r="F2571" s="65"/>
      <c r="G2571" s="65"/>
      <c r="H2571" s="5">
        <f t="shared" si="161"/>
        <v>0</v>
      </c>
      <c r="I2571" s="22" t="e">
        <f t="shared" si="160"/>
        <v>#DIV/0!</v>
      </c>
      <c r="M2571" s="2"/>
    </row>
    <row r="2572" spans="2:13" ht="12.75" hidden="1">
      <c r="B2572" s="7"/>
      <c r="F2572" s="65"/>
      <c r="G2572" s="65"/>
      <c r="H2572" s="5">
        <f t="shared" si="161"/>
        <v>0</v>
      </c>
      <c r="I2572" s="22" t="e">
        <f t="shared" si="160"/>
        <v>#DIV/0!</v>
      </c>
      <c r="M2572" s="2"/>
    </row>
    <row r="2573" spans="2:13" ht="12.75" hidden="1">
      <c r="B2573" s="7"/>
      <c r="F2573" s="65"/>
      <c r="G2573" s="65"/>
      <c r="H2573" s="5">
        <f t="shared" si="161"/>
        <v>0</v>
      </c>
      <c r="I2573" s="22" t="e">
        <f t="shared" si="160"/>
        <v>#DIV/0!</v>
      </c>
      <c r="M2573" s="2"/>
    </row>
    <row r="2574" spans="2:13" ht="12.75" hidden="1">
      <c r="B2574" s="7"/>
      <c r="F2574" s="65"/>
      <c r="G2574" s="65"/>
      <c r="H2574" s="5">
        <f t="shared" si="161"/>
        <v>0</v>
      </c>
      <c r="I2574" s="22" t="e">
        <f t="shared" si="160"/>
        <v>#DIV/0!</v>
      </c>
      <c r="M2574" s="2"/>
    </row>
    <row r="2575" spans="2:13" ht="12.75" hidden="1">
      <c r="B2575" s="7"/>
      <c r="F2575" s="65"/>
      <c r="G2575" s="65"/>
      <c r="H2575" s="5">
        <f t="shared" si="161"/>
        <v>0</v>
      </c>
      <c r="I2575" s="22" t="e">
        <f t="shared" si="160"/>
        <v>#DIV/0!</v>
      </c>
      <c r="M2575" s="2"/>
    </row>
    <row r="2576" spans="2:13" ht="12.75" hidden="1">
      <c r="B2576" s="7"/>
      <c r="F2576" s="65"/>
      <c r="G2576" s="65"/>
      <c r="H2576" s="5">
        <f t="shared" si="161"/>
        <v>0</v>
      </c>
      <c r="I2576" s="22" t="e">
        <f t="shared" si="160"/>
        <v>#DIV/0!</v>
      </c>
      <c r="M2576" s="2"/>
    </row>
    <row r="2577" spans="2:13" ht="12.75" hidden="1">
      <c r="B2577" s="7"/>
      <c r="F2577" s="65"/>
      <c r="G2577" s="65"/>
      <c r="H2577" s="5">
        <f t="shared" si="161"/>
        <v>0</v>
      </c>
      <c r="I2577" s="22" t="e">
        <f t="shared" si="160"/>
        <v>#DIV/0!</v>
      </c>
      <c r="M2577" s="2"/>
    </row>
    <row r="2578" spans="2:13" ht="12.75" hidden="1">
      <c r="B2578" s="7"/>
      <c r="F2578" s="65"/>
      <c r="G2578" s="65"/>
      <c r="H2578" s="5">
        <f t="shared" si="161"/>
        <v>0</v>
      </c>
      <c r="I2578" s="22" t="e">
        <f t="shared" si="160"/>
        <v>#DIV/0!</v>
      </c>
      <c r="M2578" s="2"/>
    </row>
    <row r="2579" spans="6:13" ht="12.75" hidden="1">
      <c r="F2579" s="65"/>
      <c r="G2579" s="65"/>
      <c r="H2579" s="5">
        <f t="shared" si="161"/>
        <v>0</v>
      </c>
      <c r="I2579" s="22" t="e">
        <f t="shared" si="160"/>
        <v>#DIV/0!</v>
      </c>
      <c r="M2579" s="2"/>
    </row>
    <row r="2580" spans="2:13" ht="12.75" hidden="1">
      <c r="B2580" s="6"/>
      <c r="F2580" s="65"/>
      <c r="G2580" s="65"/>
      <c r="H2580" s="5">
        <f t="shared" si="161"/>
        <v>0</v>
      </c>
      <c r="I2580" s="22" t="e">
        <f t="shared" si="160"/>
        <v>#DIV/0!</v>
      </c>
      <c r="M2580" s="2"/>
    </row>
    <row r="2581" spans="6:13" ht="12.75" hidden="1">
      <c r="F2581" s="65"/>
      <c r="G2581" s="65"/>
      <c r="H2581" s="5">
        <f t="shared" si="161"/>
        <v>0</v>
      </c>
      <c r="I2581" s="22" t="e">
        <f t="shared" si="160"/>
        <v>#DIV/0!</v>
      </c>
      <c r="M2581" s="2"/>
    </row>
    <row r="2582" spans="6:13" ht="12.75" hidden="1">
      <c r="F2582" s="65"/>
      <c r="G2582" s="65"/>
      <c r="H2582" s="5">
        <f t="shared" si="161"/>
        <v>0</v>
      </c>
      <c r="I2582" s="22" t="e">
        <f t="shared" si="160"/>
        <v>#DIV/0!</v>
      </c>
      <c r="M2582" s="2"/>
    </row>
    <row r="2583" spans="6:13" ht="12.75" hidden="1">
      <c r="F2583" s="65"/>
      <c r="G2583" s="65"/>
      <c r="H2583" s="5">
        <f t="shared" si="161"/>
        <v>0</v>
      </c>
      <c r="I2583" s="22" t="e">
        <f t="shared" si="160"/>
        <v>#DIV/0!</v>
      </c>
      <c r="M2583" s="2"/>
    </row>
    <row r="2584" spans="6:13" ht="12.75" hidden="1">
      <c r="F2584" s="65"/>
      <c r="G2584" s="65"/>
      <c r="H2584" s="5">
        <f t="shared" si="161"/>
        <v>0</v>
      </c>
      <c r="I2584" s="22" t="e">
        <f t="shared" si="160"/>
        <v>#DIV/0!</v>
      </c>
      <c r="M2584" s="2"/>
    </row>
    <row r="2585" spans="6:13" ht="12.75" hidden="1">
      <c r="F2585" s="65"/>
      <c r="G2585" s="65"/>
      <c r="H2585" s="5">
        <f t="shared" si="161"/>
        <v>0</v>
      </c>
      <c r="I2585" s="22" t="e">
        <f t="shared" si="160"/>
        <v>#DIV/0!</v>
      </c>
      <c r="M2585" s="2"/>
    </row>
    <row r="2586" spans="6:13" ht="12.75" hidden="1">
      <c r="F2586" s="65"/>
      <c r="G2586" s="65"/>
      <c r="H2586" s="5">
        <f t="shared" si="161"/>
        <v>0</v>
      </c>
      <c r="I2586" s="22" t="e">
        <f t="shared" si="160"/>
        <v>#DIV/0!</v>
      </c>
      <c r="M2586" s="2"/>
    </row>
    <row r="2587" spans="6:13" ht="12.75" hidden="1">
      <c r="F2587" s="65"/>
      <c r="G2587" s="65"/>
      <c r="H2587" s="5">
        <f t="shared" si="161"/>
        <v>0</v>
      </c>
      <c r="I2587" s="22" t="e">
        <f t="shared" si="160"/>
        <v>#DIV/0!</v>
      </c>
      <c r="M2587" s="2"/>
    </row>
    <row r="2588" spans="6:13" ht="12.75" hidden="1">
      <c r="F2588" s="65"/>
      <c r="G2588" s="65"/>
      <c r="H2588" s="5">
        <f t="shared" si="161"/>
        <v>0</v>
      </c>
      <c r="I2588" s="22" t="e">
        <f t="shared" si="160"/>
        <v>#DIV/0!</v>
      </c>
      <c r="M2588" s="2"/>
    </row>
    <row r="2589" spans="6:13" ht="12.75" hidden="1">
      <c r="F2589" s="65"/>
      <c r="G2589" s="65"/>
      <c r="H2589" s="5">
        <f t="shared" si="161"/>
        <v>0</v>
      </c>
      <c r="I2589" s="22" t="e">
        <f t="shared" si="160"/>
        <v>#DIV/0!</v>
      </c>
      <c r="M2589" s="2"/>
    </row>
    <row r="2590" spans="6:13" ht="12.75" hidden="1">
      <c r="F2590" s="65"/>
      <c r="G2590" s="65"/>
      <c r="H2590" s="5">
        <f t="shared" si="161"/>
        <v>0</v>
      </c>
      <c r="I2590" s="22" t="e">
        <f t="shared" si="160"/>
        <v>#DIV/0!</v>
      </c>
      <c r="M2590" s="2"/>
    </row>
    <row r="2591" spans="6:13" ht="12.75" hidden="1">
      <c r="F2591" s="65"/>
      <c r="G2591" s="65"/>
      <c r="H2591" s="5">
        <f t="shared" si="161"/>
        <v>0</v>
      </c>
      <c r="I2591" s="22" t="e">
        <f t="shared" si="160"/>
        <v>#DIV/0!</v>
      </c>
      <c r="M2591" s="2"/>
    </row>
    <row r="2592" spans="6:13" ht="12.75" hidden="1">
      <c r="F2592" s="65"/>
      <c r="G2592" s="65"/>
      <c r="H2592" s="5">
        <f t="shared" si="161"/>
        <v>0</v>
      </c>
      <c r="I2592" s="22" t="e">
        <f t="shared" si="160"/>
        <v>#DIV/0!</v>
      </c>
      <c r="M2592" s="2"/>
    </row>
    <row r="2593" spans="6:13" ht="12.75" hidden="1">
      <c r="F2593" s="65"/>
      <c r="G2593" s="65"/>
      <c r="H2593" s="5">
        <f t="shared" si="161"/>
        <v>0</v>
      </c>
      <c r="I2593" s="22" t="e">
        <f t="shared" si="160"/>
        <v>#DIV/0!</v>
      </c>
      <c r="M2593" s="2"/>
    </row>
    <row r="2594" spans="6:13" ht="12.75" hidden="1">
      <c r="F2594" s="65"/>
      <c r="G2594" s="65"/>
      <c r="H2594" s="5">
        <f t="shared" si="161"/>
        <v>0</v>
      </c>
      <c r="I2594" s="22" t="e">
        <f t="shared" si="160"/>
        <v>#DIV/0!</v>
      </c>
      <c r="M2594" s="2"/>
    </row>
    <row r="2595" spans="6:13" ht="12.75" hidden="1">
      <c r="F2595" s="65"/>
      <c r="G2595" s="65"/>
      <c r="H2595" s="5">
        <f t="shared" si="161"/>
        <v>0</v>
      </c>
      <c r="I2595" s="22" t="e">
        <f t="shared" si="160"/>
        <v>#DIV/0!</v>
      </c>
      <c r="M2595" s="2"/>
    </row>
    <row r="2596" spans="6:13" ht="12.75" hidden="1">
      <c r="F2596" s="65"/>
      <c r="G2596" s="65"/>
      <c r="H2596" s="5">
        <f t="shared" si="161"/>
        <v>0</v>
      </c>
      <c r="I2596" s="22" t="e">
        <f t="shared" si="160"/>
        <v>#DIV/0!</v>
      </c>
      <c r="M2596" s="2"/>
    </row>
    <row r="2597" spans="6:13" ht="12.75" hidden="1">
      <c r="F2597" s="65"/>
      <c r="G2597" s="65"/>
      <c r="H2597" s="5">
        <f t="shared" si="161"/>
        <v>0</v>
      </c>
      <c r="I2597" s="22" t="e">
        <f aca="true" t="shared" si="162" ref="I2597:I2628">+B2597/M2597</f>
        <v>#DIV/0!</v>
      </c>
      <c r="M2597" s="2"/>
    </row>
    <row r="2598" spans="6:13" ht="12.75" hidden="1">
      <c r="F2598" s="65"/>
      <c r="G2598" s="65"/>
      <c r="H2598" s="5">
        <f t="shared" si="161"/>
        <v>0</v>
      </c>
      <c r="I2598" s="22" t="e">
        <f t="shared" si="162"/>
        <v>#DIV/0!</v>
      </c>
      <c r="M2598" s="2"/>
    </row>
    <row r="2599" spans="6:13" ht="12.75" hidden="1">
      <c r="F2599" s="65"/>
      <c r="G2599" s="65"/>
      <c r="H2599" s="5">
        <f aca="true" t="shared" si="163" ref="H2599:H2630">H2598-B2599</f>
        <v>0</v>
      </c>
      <c r="I2599" s="22" t="e">
        <f t="shared" si="162"/>
        <v>#DIV/0!</v>
      </c>
      <c r="M2599" s="2"/>
    </row>
    <row r="2600" spans="6:13" ht="12.75" hidden="1">
      <c r="F2600" s="65"/>
      <c r="G2600" s="65"/>
      <c r="H2600" s="5">
        <f t="shared" si="163"/>
        <v>0</v>
      </c>
      <c r="I2600" s="22" t="e">
        <f t="shared" si="162"/>
        <v>#DIV/0!</v>
      </c>
      <c r="M2600" s="2"/>
    </row>
    <row r="2601" spans="6:13" ht="12.75" hidden="1">
      <c r="F2601" s="65"/>
      <c r="G2601" s="65"/>
      <c r="H2601" s="5">
        <f t="shared" si="163"/>
        <v>0</v>
      </c>
      <c r="I2601" s="22" t="e">
        <f t="shared" si="162"/>
        <v>#DIV/0!</v>
      </c>
      <c r="M2601" s="2"/>
    </row>
    <row r="2602" spans="6:13" ht="12.75" hidden="1">
      <c r="F2602" s="65"/>
      <c r="G2602" s="65"/>
      <c r="H2602" s="5">
        <f t="shared" si="163"/>
        <v>0</v>
      </c>
      <c r="I2602" s="22" t="e">
        <f t="shared" si="162"/>
        <v>#DIV/0!</v>
      </c>
      <c r="M2602" s="2"/>
    </row>
    <row r="2603" spans="6:13" ht="12.75" hidden="1">
      <c r="F2603" s="65"/>
      <c r="G2603" s="65"/>
      <c r="H2603" s="5">
        <f t="shared" si="163"/>
        <v>0</v>
      </c>
      <c r="I2603" s="22" t="e">
        <f t="shared" si="162"/>
        <v>#DIV/0!</v>
      </c>
      <c r="M2603" s="2"/>
    </row>
    <row r="2604" spans="6:13" ht="12.75" hidden="1">
      <c r="F2604" s="65"/>
      <c r="G2604" s="65"/>
      <c r="H2604" s="5">
        <f t="shared" si="163"/>
        <v>0</v>
      </c>
      <c r="I2604" s="22" t="e">
        <f t="shared" si="162"/>
        <v>#DIV/0!</v>
      </c>
      <c r="M2604" s="2"/>
    </row>
    <row r="2605" spans="6:13" ht="12.75" hidden="1">
      <c r="F2605" s="65"/>
      <c r="G2605" s="65"/>
      <c r="H2605" s="5">
        <f t="shared" si="163"/>
        <v>0</v>
      </c>
      <c r="I2605" s="22" t="e">
        <f t="shared" si="162"/>
        <v>#DIV/0!</v>
      </c>
      <c r="M2605" s="2"/>
    </row>
    <row r="2606" spans="6:13" ht="12.75" hidden="1">
      <c r="F2606" s="65"/>
      <c r="G2606" s="65"/>
      <c r="H2606" s="5">
        <f t="shared" si="163"/>
        <v>0</v>
      </c>
      <c r="I2606" s="22" t="e">
        <f t="shared" si="162"/>
        <v>#DIV/0!</v>
      </c>
      <c r="M2606" s="2"/>
    </row>
    <row r="2607" spans="6:13" ht="12.75" hidden="1">
      <c r="F2607" s="65"/>
      <c r="G2607" s="65"/>
      <c r="H2607" s="5">
        <f t="shared" si="163"/>
        <v>0</v>
      </c>
      <c r="I2607" s="22" t="e">
        <f t="shared" si="162"/>
        <v>#DIV/0!</v>
      </c>
      <c r="M2607" s="2"/>
    </row>
    <row r="2608" spans="6:13" ht="12.75" hidden="1">
      <c r="F2608" s="65"/>
      <c r="G2608" s="65"/>
      <c r="H2608" s="5">
        <f t="shared" si="163"/>
        <v>0</v>
      </c>
      <c r="I2608" s="22" t="e">
        <f t="shared" si="162"/>
        <v>#DIV/0!</v>
      </c>
      <c r="M2608" s="2"/>
    </row>
    <row r="2609" spans="6:13" ht="12.75" hidden="1">
      <c r="F2609" s="65"/>
      <c r="G2609" s="65"/>
      <c r="H2609" s="5">
        <f t="shared" si="163"/>
        <v>0</v>
      </c>
      <c r="I2609" s="22" t="e">
        <f t="shared" si="162"/>
        <v>#DIV/0!</v>
      </c>
      <c r="M2609" s="2"/>
    </row>
    <row r="2610" spans="6:13" ht="12.75" hidden="1">
      <c r="F2610" s="65"/>
      <c r="G2610" s="65"/>
      <c r="H2610" s="5">
        <f t="shared" si="163"/>
        <v>0</v>
      </c>
      <c r="I2610" s="22" t="e">
        <f t="shared" si="162"/>
        <v>#DIV/0!</v>
      </c>
      <c r="M2610" s="2"/>
    </row>
    <row r="2611" spans="6:13" ht="12.75" hidden="1">
      <c r="F2611" s="65"/>
      <c r="G2611" s="65"/>
      <c r="H2611" s="5">
        <f t="shared" si="163"/>
        <v>0</v>
      </c>
      <c r="I2611" s="22" t="e">
        <f t="shared" si="162"/>
        <v>#DIV/0!</v>
      </c>
      <c r="M2611" s="2"/>
    </row>
    <row r="2612" spans="6:13" ht="12.75" hidden="1">
      <c r="F2612" s="65"/>
      <c r="G2612" s="65"/>
      <c r="H2612" s="5">
        <f t="shared" si="163"/>
        <v>0</v>
      </c>
      <c r="I2612" s="22" t="e">
        <f t="shared" si="162"/>
        <v>#DIV/0!</v>
      </c>
      <c r="M2612" s="2"/>
    </row>
    <row r="2613" spans="6:13" ht="12.75" hidden="1">
      <c r="F2613" s="65"/>
      <c r="G2613" s="65"/>
      <c r="H2613" s="5">
        <f t="shared" si="163"/>
        <v>0</v>
      </c>
      <c r="I2613" s="22" t="e">
        <f t="shared" si="162"/>
        <v>#DIV/0!</v>
      </c>
      <c r="M2613" s="2"/>
    </row>
    <row r="2614" spans="6:13" ht="12.75" hidden="1">
      <c r="F2614" s="65"/>
      <c r="G2614" s="65"/>
      <c r="H2614" s="5">
        <f t="shared" si="163"/>
        <v>0</v>
      </c>
      <c r="I2614" s="22" t="e">
        <f t="shared" si="162"/>
        <v>#DIV/0!</v>
      </c>
      <c r="M2614" s="2"/>
    </row>
    <row r="2615" spans="6:13" ht="12.75" hidden="1">
      <c r="F2615" s="65"/>
      <c r="G2615" s="65"/>
      <c r="H2615" s="5">
        <f t="shared" si="163"/>
        <v>0</v>
      </c>
      <c r="I2615" s="22" t="e">
        <f t="shared" si="162"/>
        <v>#DIV/0!</v>
      </c>
      <c r="M2615" s="2"/>
    </row>
    <row r="2616" spans="6:13" ht="12.75" hidden="1">
      <c r="F2616" s="65"/>
      <c r="G2616" s="65"/>
      <c r="H2616" s="5">
        <f t="shared" si="163"/>
        <v>0</v>
      </c>
      <c r="I2616" s="22" t="e">
        <f t="shared" si="162"/>
        <v>#DIV/0!</v>
      </c>
      <c r="M2616" s="2"/>
    </row>
    <row r="2617" spans="6:13" ht="12.75" hidden="1">
      <c r="F2617" s="65"/>
      <c r="G2617" s="65"/>
      <c r="H2617" s="5">
        <f t="shared" si="163"/>
        <v>0</v>
      </c>
      <c r="I2617" s="22" t="e">
        <f t="shared" si="162"/>
        <v>#DIV/0!</v>
      </c>
      <c r="M2617" s="2"/>
    </row>
    <row r="2618" spans="6:13" ht="12.75" hidden="1">
      <c r="F2618" s="65"/>
      <c r="G2618" s="65"/>
      <c r="H2618" s="5">
        <f t="shared" si="163"/>
        <v>0</v>
      </c>
      <c r="I2618" s="22" t="e">
        <f t="shared" si="162"/>
        <v>#DIV/0!</v>
      </c>
      <c r="M2618" s="2"/>
    </row>
    <row r="2619" spans="6:13" ht="12.75" hidden="1">
      <c r="F2619" s="65"/>
      <c r="G2619" s="65"/>
      <c r="H2619" s="5">
        <f t="shared" si="163"/>
        <v>0</v>
      </c>
      <c r="I2619" s="22" t="e">
        <f t="shared" si="162"/>
        <v>#DIV/0!</v>
      </c>
      <c r="M2619" s="2"/>
    </row>
    <row r="2620" spans="6:13" ht="12.75" hidden="1">
      <c r="F2620" s="65"/>
      <c r="G2620" s="65"/>
      <c r="H2620" s="5">
        <f t="shared" si="163"/>
        <v>0</v>
      </c>
      <c r="I2620" s="22" t="e">
        <f t="shared" si="162"/>
        <v>#DIV/0!</v>
      </c>
      <c r="M2620" s="2"/>
    </row>
    <row r="2621" spans="6:13" ht="12.75" hidden="1">
      <c r="F2621" s="65"/>
      <c r="G2621" s="65"/>
      <c r="H2621" s="5">
        <f t="shared" si="163"/>
        <v>0</v>
      </c>
      <c r="I2621" s="22" t="e">
        <f t="shared" si="162"/>
        <v>#DIV/0!</v>
      </c>
      <c r="M2621" s="2"/>
    </row>
    <row r="2622" spans="6:13" ht="12.75" hidden="1">
      <c r="F2622" s="65"/>
      <c r="G2622" s="65"/>
      <c r="H2622" s="5">
        <f t="shared" si="163"/>
        <v>0</v>
      </c>
      <c r="I2622" s="22" t="e">
        <f t="shared" si="162"/>
        <v>#DIV/0!</v>
      </c>
      <c r="M2622" s="2"/>
    </row>
    <row r="2623" spans="6:13" ht="12.75" hidden="1">
      <c r="F2623" s="65"/>
      <c r="G2623" s="65"/>
      <c r="H2623" s="5">
        <f t="shared" si="163"/>
        <v>0</v>
      </c>
      <c r="I2623" s="22" t="e">
        <f t="shared" si="162"/>
        <v>#DIV/0!</v>
      </c>
      <c r="M2623" s="2"/>
    </row>
    <row r="2624" spans="6:13" ht="12.75" hidden="1">
      <c r="F2624" s="65"/>
      <c r="G2624" s="65"/>
      <c r="H2624" s="5">
        <f t="shared" si="163"/>
        <v>0</v>
      </c>
      <c r="I2624" s="22" t="e">
        <f t="shared" si="162"/>
        <v>#DIV/0!</v>
      </c>
      <c r="M2624" s="2"/>
    </row>
    <row r="2625" spans="6:13" ht="12.75" hidden="1">
      <c r="F2625" s="65"/>
      <c r="G2625" s="65"/>
      <c r="H2625" s="5">
        <f t="shared" si="163"/>
        <v>0</v>
      </c>
      <c r="I2625" s="22" t="e">
        <f t="shared" si="162"/>
        <v>#DIV/0!</v>
      </c>
      <c r="M2625" s="2"/>
    </row>
    <row r="2626" spans="6:13" ht="12.75" hidden="1">
      <c r="F2626" s="65"/>
      <c r="G2626" s="65"/>
      <c r="H2626" s="5">
        <f t="shared" si="163"/>
        <v>0</v>
      </c>
      <c r="I2626" s="22" t="e">
        <f t="shared" si="162"/>
        <v>#DIV/0!</v>
      </c>
      <c r="M2626" s="2"/>
    </row>
    <row r="2627" spans="6:13" ht="12.75" hidden="1">
      <c r="F2627" s="65"/>
      <c r="G2627" s="65"/>
      <c r="H2627" s="5">
        <f t="shared" si="163"/>
        <v>0</v>
      </c>
      <c r="I2627" s="22" t="e">
        <f t="shared" si="162"/>
        <v>#DIV/0!</v>
      </c>
      <c r="M2627" s="2"/>
    </row>
    <row r="2628" spans="6:13" ht="12.75" hidden="1">
      <c r="F2628" s="65"/>
      <c r="G2628" s="65"/>
      <c r="H2628" s="5">
        <f t="shared" si="163"/>
        <v>0</v>
      </c>
      <c r="I2628" s="22" t="e">
        <f t="shared" si="162"/>
        <v>#DIV/0!</v>
      </c>
      <c r="M2628" s="2"/>
    </row>
    <row r="2629" spans="6:13" ht="12.75" hidden="1">
      <c r="F2629" s="65"/>
      <c r="G2629" s="65"/>
      <c r="H2629" s="5">
        <f t="shared" si="163"/>
        <v>0</v>
      </c>
      <c r="I2629" s="22" t="e">
        <f aca="true" t="shared" si="164" ref="I2629:I2660">+B2629/M2629</f>
        <v>#DIV/0!</v>
      </c>
      <c r="M2629" s="2"/>
    </row>
    <row r="2630" spans="6:13" ht="12.75" hidden="1">
      <c r="F2630" s="65"/>
      <c r="G2630" s="65"/>
      <c r="H2630" s="5">
        <f t="shared" si="163"/>
        <v>0</v>
      </c>
      <c r="I2630" s="22" t="e">
        <f t="shared" si="164"/>
        <v>#DIV/0!</v>
      </c>
      <c r="M2630" s="2"/>
    </row>
    <row r="2631" spans="6:13" ht="12.75" hidden="1">
      <c r="F2631" s="65"/>
      <c r="G2631" s="65"/>
      <c r="H2631" s="5">
        <f aca="true" t="shared" si="165" ref="H2631:H2662">H2630-B2631</f>
        <v>0</v>
      </c>
      <c r="I2631" s="22" t="e">
        <f t="shared" si="164"/>
        <v>#DIV/0!</v>
      </c>
      <c r="M2631" s="2"/>
    </row>
    <row r="2632" spans="6:13" ht="12.75" hidden="1">
      <c r="F2632" s="65"/>
      <c r="G2632" s="65"/>
      <c r="H2632" s="5">
        <f t="shared" si="165"/>
        <v>0</v>
      </c>
      <c r="I2632" s="22" t="e">
        <f t="shared" si="164"/>
        <v>#DIV/0!</v>
      </c>
      <c r="M2632" s="2"/>
    </row>
    <row r="2633" spans="6:13" ht="12.75" hidden="1">
      <c r="F2633" s="65"/>
      <c r="G2633" s="65"/>
      <c r="H2633" s="5">
        <f t="shared" si="165"/>
        <v>0</v>
      </c>
      <c r="I2633" s="22" t="e">
        <f t="shared" si="164"/>
        <v>#DIV/0!</v>
      </c>
      <c r="M2633" s="2"/>
    </row>
    <row r="2634" spans="6:13" ht="12.75" hidden="1">
      <c r="F2634" s="65"/>
      <c r="G2634" s="65"/>
      <c r="H2634" s="5">
        <f t="shared" si="165"/>
        <v>0</v>
      </c>
      <c r="I2634" s="22" t="e">
        <f t="shared" si="164"/>
        <v>#DIV/0!</v>
      </c>
      <c r="M2634" s="2"/>
    </row>
    <row r="2635" spans="6:13" ht="12.75" hidden="1">
      <c r="F2635" s="65"/>
      <c r="G2635" s="65"/>
      <c r="H2635" s="5">
        <f t="shared" si="165"/>
        <v>0</v>
      </c>
      <c r="I2635" s="22" t="e">
        <f t="shared" si="164"/>
        <v>#DIV/0!</v>
      </c>
      <c r="M2635" s="2"/>
    </row>
    <row r="2636" spans="6:13" ht="12.75" hidden="1">
      <c r="F2636" s="65"/>
      <c r="G2636" s="65"/>
      <c r="H2636" s="5">
        <f t="shared" si="165"/>
        <v>0</v>
      </c>
      <c r="I2636" s="22" t="e">
        <f t="shared" si="164"/>
        <v>#DIV/0!</v>
      </c>
      <c r="M2636" s="2"/>
    </row>
    <row r="2637" spans="6:13" ht="12.75" hidden="1">
      <c r="F2637" s="65"/>
      <c r="G2637" s="65"/>
      <c r="H2637" s="5">
        <f t="shared" si="165"/>
        <v>0</v>
      </c>
      <c r="I2637" s="22" t="e">
        <f t="shared" si="164"/>
        <v>#DIV/0!</v>
      </c>
      <c r="M2637" s="2"/>
    </row>
    <row r="2638" spans="6:13" ht="12.75" hidden="1">
      <c r="F2638" s="65"/>
      <c r="G2638" s="65"/>
      <c r="H2638" s="5">
        <f t="shared" si="165"/>
        <v>0</v>
      </c>
      <c r="I2638" s="22" t="e">
        <f t="shared" si="164"/>
        <v>#DIV/0!</v>
      </c>
      <c r="M2638" s="2"/>
    </row>
    <row r="2639" spans="6:13" ht="12.75" hidden="1">
      <c r="F2639" s="65"/>
      <c r="G2639" s="65"/>
      <c r="H2639" s="5">
        <f t="shared" si="165"/>
        <v>0</v>
      </c>
      <c r="I2639" s="22" t="e">
        <f t="shared" si="164"/>
        <v>#DIV/0!</v>
      </c>
      <c r="M2639" s="2"/>
    </row>
    <row r="2640" spans="6:13" ht="12.75" hidden="1">
      <c r="F2640" s="65"/>
      <c r="G2640" s="65"/>
      <c r="H2640" s="5">
        <f t="shared" si="165"/>
        <v>0</v>
      </c>
      <c r="I2640" s="22" t="e">
        <f t="shared" si="164"/>
        <v>#DIV/0!</v>
      </c>
      <c r="M2640" s="2"/>
    </row>
    <row r="2641" spans="6:13" ht="12.75" hidden="1">
      <c r="F2641" s="65"/>
      <c r="G2641" s="65"/>
      <c r="H2641" s="5">
        <f t="shared" si="165"/>
        <v>0</v>
      </c>
      <c r="I2641" s="22" t="e">
        <f t="shared" si="164"/>
        <v>#DIV/0!</v>
      </c>
      <c r="M2641" s="2"/>
    </row>
    <row r="2642" spans="6:13" ht="12.75" hidden="1">
      <c r="F2642" s="65"/>
      <c r="G2642" s="65"/>
      <c r="H2642" s="5">
        <f t="shared" si="165"/>
        <v>0</v>
      </c>
      <c r="I2642" s="22" t="e">
        <f t="shared" si="164"/>
        <v>#DIV/0!</v>
      </c>
      <c r="M2642" s="2"/>
    </row>
    <row r="2643" spans="6:13" ht="12.75" hidden="1">
      <c r="F2643" s="65"/>
      <c r="G2643" s="65"/>
      <c r="H2643" s="5">
        <f t="shared" si="165"/>
        <v>0</v>
      </c>
      <c r="I2643" s="22" t="e">
        <f t="shared" si="164"/>
        <v>#DIV/0!</v>
      </c>
      <c r="M2643" s="2"/>
    </row>
    <row r="2644" spans="6:13" ht="12.75" hidden="1">
      <c r="F2644" s="65"/>
      <c r="G2644" s="65"/>
      <c r="H2644" s="5">
        <f t="shared" si="165"/>
        <v>0</v>
      </c>
      <c r="I2644" s="22" t="e">
        <f t="shared" si="164"/>
        <v>#DIV/0!</v>
      </c>
      <c r="M2644" s="2"/>
    </row>
    <row r="2645" spans="6:13" ht="12.75" hidden="1">
      <c r="F2645" s="65"/>
      <c r="G2645" s="65"/>
      <c r="H2645" s="5">
        <f t="shared" si="165"/>
        <v>0</v>
      </c>
      <c r="I2645" s="22" t="e">
        <f t="shared" si="164"/>
        <v>#DIV/0!</v>
      </c>
      <c r="M2645" s="2"/>
    </row>
    <row r="2646" spans="6:13" ht="12.75" hidden="1">
      <c r="F2646" s="65"/>
      <c r="G2646" s="65"/>
      <c r="H2646" s="5">
        <f t="shared" si="165"/>
        <v>0</v>
      </c>
      <c r="I2646" s="22" t="e">
        <f t="shared" si="164"/>
        <v>#DIV/0!</v>
      </c>
      <c r="M2646" s="2"/>
    </row>
    <row r="2647" spans="6:13" ht="12.75" hidden="1">
      <c r="F2647" s="65"/>
      <c r="G2647" s="65"/>
      <c r="H2647" s="5">
        <f t="shared" si="165"/>
        <v>0</v>
      </c>
      <c r="I2647" s="22" t="e">
        <f t="shared" si="164"/>
        <v>#DIV/0!</v>
      </c>
      <c r="M2647" s="2"/>
    </row>
    <row r="2648" spans="6:13" ht="12.75" hidden="1">
      <c r="F2648" s="65"/>
      <c r="G2648" s="65"/>
      <c r="H2648" s="5">
        <f t="shared" si="165"/>
        <v>0</v>
      </c>
      <c r="I2648" s="22" t="e">
        <f t="shared" si="164"/>
        <v>#DIV/0!</v>
      </c>
      <c r="M2648" s="2"/>
    </row>
    <row r="2649" spans="6:13" ht="12.75" hidden="1">
      <c r="F2649" s="65"/>
      <c r="G2649" s="65"/>
      <c r="H2649" s="5">
        <f t="shared" si="165"/>
        <v>0</v>
      </c>
      <c r="I2649" s="22" t="e">
        <f t="shared" si="164"/>
        <v>#DIV/0!</v>
      </c>
      <c r="M2649" s="2"/>
    </row>
    <row r="2650" spans="6:13" ht="12.75" hidden="1">
      <c r="F2650" s="65"/>
      <c r="G2650" s="65"/>
      <c r="H2650" s="5">
        <f t="shared" si="165"/>
        <v>0</v>
      </c>
      <c r="I2650" s="22" t="e">
        <f t="shared" si="164"/>
        <v>#DIV/0!</v>
      </c>
      <c r="M2650" s="2"/>
    </row>
    <row r="2651" spans="6:13" ht="12.75" hidden="1">
      <c r="F2651" s="65"/>
      <c r="G2651" s="65"/>
      <c r="H2651" s="5">
        <f t="shared" si="165"/>
        <v>0</v>
      </c>
      <c r="I2651" s="22" t="e">
        <f t="shared" si="164"/>
        <v>#DIV/0!</v>
      </c>
      <c r="M2651" s="2"/>
    </row>
    <row r="2652" spans="6:13" ht="12.75" hidden="1">
      <c r="F2652" s="65"/>
      <c r="G2652" s="65"/>
      <c r="H2652" s="5">
        <f t="shared" si="165"/>
        <v>0</v>
      </c>
      <c r="I2652" s="22" t="e">
        <f t="shared" si="164"/>
        <v>#DIV/0!</v>
      </c>
      <c r="M2652" s="2"/>
    </row>
    <row r="2653" spans="6:13" ht="12.75" hidden="1">
      <c r="F2653" s="65"/>
      <c r="G2653" s="65"/>
      <c r="H2653" s="5">
        <f t="shared" si="165"/>
        <v>0</v>
      </c>
      <c r="I2653" s="22" t="e">
        <f t="shared" si="164"/>
        <v>#DIV/0!</v>
      </c>
      <c r="M2653" s="2"/>
    </row>
    <row r="2654" spans="6:13" ht="12.75" hidden="1">
      <c r="F2654" s="65"/>
      <c r="G2654" s="65"/>
      <c r="H2654" s="5">
        <f t="shared" si="165"/>
        <v>0</v>
      </c>
      <c r="I2654" s="22" t="e">
        <f t="shared" si="164"/>
        <v>#DIV/0!</v>
      </c>
      <c r="M2654" s="2"/>
    </row>
    <row r="2655" spans="6:13" ht="12.75" hidden="1">
      <c r="F2655" s="65"/>
      <c r="G2655" s="65"/>
      <c r="H2655" s="5">
        <f t="shared" si="165"/>
        <v>0</v>
      </c>
      <c r="I2655" s="22" t="e">
        <f t="shared" si="164"/>
        <v>#DIV/0!</v>
      </c>
      <c r="M2655" s="2"/>
    </row>
    <row r="2656" spans="6:13" ht="12.75" hidden="1">
      <c r="F2656" s="65"/>
      <c r="G2656" s="65"/>
      <c r="H2656" s="5">
        <f t="shared" si="165"/>
        <v>0</v>
      </c>
      <c r="I2656" s="22" t="e">
        <f t="shared" si="164"/>
        <v>#DIV/0!</v>
      </c>
      <c r="M2656" s="2"/>
    </row>
    <row r="2657" spans="6:13" ht="12.75" hidden="1">
      <c r="F2657" s="65"/>
      <c r="G2657" s="65"/>
      <c r="H2657" s="5">
        <f t="shared" si="165"/>
        <v>0</v>
      </c>
      <c r="I2657" s="22" t="e">
        <f t="shared" si="164"/>
        <v>#DIV/0!</v>
      </c>
      <c r="M2657" s="2"/>
    </row>
    <row r="2658" spans="6:13" ht="12.75" hidden="1">
      <c r="F2658" s="65"/>
      <c r="G2658" s="65"/>
      <c r="H2658" s="5">
        <f t="shared" si="165"/>
        <v>0</v>
      </c>
      <c r="I2658" s="22" t="e">
        <f t="shared" si="164"/>
        <v>#DIV/0!</v>
      </c>
      <c r="M2658" s="2"/>
    </row>
    <row r="2659" spans="6:13" ht="12.75" hidden="1">
      <c r="F2659" s="65"/>
      <c r="G2659" s="65"/>
      <c r="H2659" s="5">
        <f t="shared" si="165"/>
        <v>0</v>
      </c>
      <c r="I2659" s="22" t="e">
        <f t="shared" si="164"/>
        <v>#DIV/0!</v>
      </c>
      <c r="M2659" s="2"/>
    </row>
    <row r="2660" spans="6:13" ht="12.75" hidden="1">
      <c r="F2660" s="65"/>
      <c r="G2660" s="65"/>
      <c r="H2660" s="5">
        <f t="shared" si="165"/>
        <v>0</v>
      </c>
      <c r="I2660" s="22" t="e">
        <f t="shared" si="164"/>
        <v>#DIV/0!</v>
      </c>
      <c r="M2660" s="2"/>
    </row>
    <row r="2661" spans="6:13" ht="12.75" hidden="1">
      <c r="F2661" s="65"/>
      <c r="G2661" s="65"/>
      <c r="H2661" s="5">
        <f t="shared" si="165"/>
        <v>0</v>
      </c>
      <c r="I2661" s="22" t="e">
        <f aca="true" t="shared" si="166" ref="I2661:I2692">+B2661/M2661</f>
        <v>#DIV/0!</v>
      </c>
      <c r="M2661" s="2"/>
    </row>
    <row r="2662" spans="6:13" ht="12.75" hidden="1">
      <c r="F2662" s="65"/>
      <c r="G2662" s="65"/>
      <c r="H2662" s="5">
        <f t="shared" si="165"/>
        <v>0</v>
      </c>
      <c r="I2662" s="22" t="e">
        <f t="shared" si="166"/>
        <v>#DIV/0!</v>
      </c>
      <c r="M2662" s="2"/>
    </row>
    <row r="2663" spans="6:13" ht="12.75" hidden="1">
      <c r="F2663" s="65"/>
      <c r="G2663" s="65"/>
      <c r="H2663" s="5">
        <f aca="true" t="shared" si="167" ref="H2663:H2694">H2662-B2663</f>
        <v>0</v>
      </c>
      <c r="I2663" s="22" t="e">
        <f t="shared" si="166"/>
        <v>#DIV/0!</v>
      </c>
      <c r="M2663" s="2"/>
    </row>
    <row r="2664" spans="6:13" ht="12.75" hidden="1">
      <c r="F2664" s="65"/>
      <c r="G2664" s="65"/>
      <c r="H2664" s="5">
        <f t="shared" si="167"/>
        <v>0</v>
      </c>
      <c r="I2664" s="22" t="e">
        <f t="shared" si="166"/>
        <v>#DIV/0!</v>
      </c>
      <c r="M2664" s="2"/>
    </row>
    <row r="2665" spans="6:13" ht="12.75" hidden="1">
      <c r="F2665" s="65"/>
      <c r="G2665" s="65"/>
      <c r="H2665" s="5">
        <f t="shared" si="167"/>
        <v>0</v>
      </c>
      <c r="I2665" s="22" t="e">
        <f t="shared" si="166"/>
        <v>#DIV/0!</v>
      </c>
      <c r="M2665" s="2"/>
    </row>
    <row r="2666" spans="6:13" ht="12.75" hidden="1">
      <c r="F2666" s="65"/>
      <c r="G2666" s="65"/>
      <c r="H2666" s="5">
        <f t="shared" si="167"/>
        <v>0</v>
      </c>
      <c r="I2666" s="22" t="e">
        <f t="shared" si="166"/>
        <v>#DIV/0!</v>
      </c>
      <c r="M2666" s="2"/>
    </row>
    <row r="2667" spans="6:13" ht="12.75" hidden="1">
      <c r="F2667" s="65"/>
      <c r="G2667" s="65"/>
      <c r="H2667" s="5">
        <f t="shared" si="167"/>
        <v>0</v>
      </c>
      <c r="I2667" s="22" t="e">
        <f t="shared" si="166"/>
        <v>#DIV/0!</v>
      </c>
      <c r="M2667" s="2"/>
    </row>
    <row r="2668" spans="6:13" ht="12.75" hidden="1">
      <c r="F2668" s="65"/>
      <c r="G2668" s="65"/>
      <c r="H2668" s="5">
        <f t="shared" si="167"/>
        <v>0</v>
      </c>
      <c r="I2668" s="22" t="e">
        <f t="shared" si="166"/>
        <v>#DIV/0!</v>
      </c>
      <c r="M2668" s="2"/>
    </row>
    <row r="2669" spans="6:13" ht="12.75" hidden="1">
      <c r="F2669" s="65"/>
      <c r="G2669" s="65"/>
      <c r="H2669" s="5">
        <f t="shared" si="167"/>
        <v>0</v>
      </c>
      <c r="I2669" s="22" t="e">
        <f t="shared" si="166"/>
        <v>#DIV/0!</v>
      </c>
      <c r="M2669" s="2"/>
    </row>
    <row r="2670" spans="6:13" ht="12.75" hidden="1">
      <c r="F2670" s="65"/>
      <c r="G2670" s="65"/>
      <c r="H2670" s="5">
        <f t="shared" si="167"/>
        <v>0</v>
      </c>
      <c r="I2670" s="22" t="e">
        <f t="shared" si="166"/>
        <v>#DIV/0!</v>
      </c>
      <c r="M2670" s="2"/>
    </row>
    <row r="2671" spans="6:13" ht="12.75" hidden="1">
      <c r="F2671" s="65"/>
      <c r="G2671" s="65"/>
      <c r="H2671" s="5">
        <f t="shared" si="167"/>
        <v>0</v>
      </c>
      <c r="I2671" s="22" t="e">
        <f t="shared" si="166"/>
        <v>#DIV/0!</v>
      </c>
      <c r="M2671" s="2"/>
    </row>
    <row r="2672" spans="6:13" ht="12.75" hidden="1">
      <c r="F2672" s="65"/>
      <c r="G2672" s="65"/>
      <c r="H2672" s="5">
        <f t="shared" si="167"/>
        <v>0</v>
      </c>
      <c r="I2672" s="22" t="e">
        <f t="shared" si="166"/>
        <v>#DIV/0!</v>
      </c>
      <c r="M2672" s="2"/>
    </row>
    <row r="2673" spans="6:13" ht="12.75" hidden="1">
      <c r="F2673" s="65"/>
      <c r="G2673" s="65"/>
      <c r="H2673" s="5">
        <f t="shared" si="167"/>
        <v>0</v>
      </c>
      <c r="I2673" s="22" t="e">
        <f t="shared" si="166"/>
        <v>#DIV/0!</v>
      </c>
      <c r="M2673" s="2"/>
    </row>
    <row r="2674" spans="6:13" ht="12.75" hidden="1">
      <c r="F2674" s="65"/>
      <c r="G2674" s="65"/>
      <c r="H2674" s="5">
        <f t="shared" si="167"/>
        <v>0</v>
      </c>
      <c r="I2674" s="22" t="e">
        <f t="shared" si="166"/>
        <v>#DIV/0!</v>
      </c>
      <c r="M2674" s="2"/>
    </row>
    <row r="2675" spans="6:13" ht="12.75" hidden="1">
      <c r="F2675" s="65"/>
      <c r="G2675" s="65"/>
      <c r="H2675" s="5">
        <f t="shared" si="167"/>
        <v>0</v>
      </c>
      <c r="I2675" s="22" t="e">
        <f t="shared" si="166"/>
        <v>#DIV/0!</v>
      </c>
      <c r="M2675" s="2"/>
    </row>
    <row r="2676" spans="6:13" ht="12.75" hidden="1">
      <c r="F2676" s="65"/>
      <c r="G2676" s="65"/>
      <c r="H2676" s="5">
        <f t="shared" si="167"/>
        <v>0</v>
      </c>
      <c r="I2676" s="22" t="e">
        <f t="shared" si="166"/>
        <v>#DIV/0!</v>
      </c>
      <c r="M2676" s="2"/>
    </row>
    <row r="2677" spans="6:13" ht="12.75" hidden="1">
      <c r="F2677" s="65"/>
      <c r="G2677" s="65"/>
      <c r="H2677" s="5">
        <f t="shared" si="167"/>
        <v>0</v>
      </c>
      <c r="I2677" s="22" t="e">
        <f t="shared" si="166"/>
        <v>#DIV/0!</v>
      </c>
      <c r="M2677" s="2"/>
    </row>
    <row r="2678" spans="6:13" ht="12.75" hidden="1">
      <c r="F2678" s="65"/>
      <c r="G2678" s="65"/>
      <c r="H2678" s="5">
        <f t="shared" si="167"/>
        <v>0</v>
      </c>
      <c r="I2678" s="22" t="e">
        <f t="shared" si="166"/>
        <v>#DIV/0!</v>
      </c>
      <c r="M2678" s="2"/>
    </row>
    <row r="2679" spans="6:13" ht="12.75" hidden="1">
      <c r="F2679" s="65"/>
      <c r="G2679" s="65"/>
      <c r="H2679" s="5">
        <f t="shared" si="167"/>
        <v>0</v>
      </c>
      <c r="I2679" s="22" t="e">
        <f t="shared" si="166"/>
        <v>#DIV/0!</v>
      </c>
      <c r="M2679" s="2"/>
    </row>
    <row r="2680" spans="6:13" ht="12.75" hidden="1">
      <c r="F2680" s="65"/>
      <c r="G2680" s="65"/>
      <c r="H2680" s="5">
        <f t="shared" si="167"/>
        <v>0</v>
      </c>
      <c r="I2680" s="22" t="e">
        <f t="shared" si="166"/>
        <v>#DIV/0!</v>
      </c>
      <c r="M2680" s="2"/>
    </row>
    <row r="2681" spans="6:13" ht="12.75" hidden="1">
      <c r="F2681" s="65"/>
      <c r="G2681" s="65"/>
      <c r="H2681" s="5">
        <f t="shared" si="167"/>
        <v>0</v>
      </c>
      <c r="I2681" s="22" t="e">
        <f t="shared" si="166"/>
        <v>#DIV/0!</v>
      </c>
      <c r="M2681" s="2"/>
    </row>
    <row r="2682" spans="6:13" ht="12.75" hidden="1">
      <c r="F2682" s="65"/>
      <c r="G2682" s="65"/>
      <c r="H2682" s="5">
        <f t="shared" si="167"/>
        <v>0</v>
      </c>
      <c r="I2682" s="22" t="e">
        <f t="shared" si="166"/>
        <v>#DIV/0!</v>
      </c>
      <c r="M2682" s="2"/>
    </row>
    <row r="2683" spans="6:13" ht="12.75" hidden="1">
      <c r="F2683" s="65"/>
      <c r="G2683" s="65"/>
      <c r="H2683" s="5">
        <f t="shared" si="167"/>
        <v>0</v>
      </c>
      <c r="I2683" s="22" t="e">
        <f t="shared" si="166"/>
        <v>#DIV/0!</v>
      </c>
      <c r="M2683" s="2"/>
    </row>
    <row r="2684" spans="6:13" ht="12.75" hidden="1">
      <c r="F2684" s="65"/>
      <c r="G2684" s="65"/>
      <c r="H2684" s="5">
        <f t="shared" si="167"/>
        <v>0</v>
      </c>
      <c r="I2684" s="22" t="e">
        <f t="shared" si="166"/>
        <v>#DIV/0!</v>
      </c>
      <c r="M2684" s="2"/>
    </row>
    <row r="2685" spans="6:13" ht="12.75" hidden="1">
      <c r="F2685" s="65"/>
      <c r="G2685" s="65"/>
      <c r="H2685" s="5">
        <f t="shared" si="167"/>
        <v>0</v>
      </c>
      <c r="I2685" s="22" t="e">
        <f t="shared" si="166"/>
        <v>#DIV/0!</v>
      </c>
      <c r="M2685" s="2"/>
    </row>
    <row r="2686" spans="6:13" ht="12.75" hidden="1">
      <c r="F2686" s="65"/>
      <c r="G2686" s="65"/>
      <c r="H2686" s="5">
        <f t="shared" si="167"/>
        <v>0</v>
      </c>
      <c r="I2686" s="22" t="e">
        <f t="shared" si="166"/>
        <v>#DIV/0!</v>
      </c>
      <c r="M2686" s="2"/>
    </row>
    <row r="2687" spans="6:13" ht="12.75" hidden="1">
      <c r="F2687" s="65"/>
      <c r="G2687" s="65"/>
      <c r="H2687" s="5">
        <f t="shared" si="167"/>
        <v>0</v>
      </c>
      <c r="I2687" s="22" t="e">
        <f t="shared" si="166"/>
        <v>#DIV/0!</v>
      </c>
      <c r="M2687" s="2"/>
    </row>
    <row r="2688" spans="6:13" ht="12.75" hidden="1">
      <c r="F2688" s="65"/>
      <c r="G2688" s="65"/>
      <c r="H2688" s="5">
        <f t="shared" si="167"/>
        <v>0</v>
      </c>
      <c r="I2688" s="22" t="e">
        <f t="shared" si="166"/>
        <v>#DIV/0!</v>
      </c>
      <c r="M2688" s="2"/>
    </row>
    <row r="2689" spans="6:13" ht="12.75" hidden="1">
      <c r="F2689" s="65"/>
      <c r="G2689" s="65"/>
      <c r="H2689" s="5">
        <f t="shared" si="167"/>
        <v>0</v>
      </c>
      <c r="I2689" s="22" t="e">
        <f t="shared" si="166"/>
        <v>#DIV/0!</v>
      </c>
      <c r="M2689" s="2"/>
    </row>
    <row r="2690" spans="6:13" ht="12.75" hidden="1">
      <c r="F2690" s="65"/>
      <c r="G2690" s="65"/>
      <c r="H2690" s="5">
        <f t="shared" si="167"/>
        <v>0</v>
      </c>
      <c r="I2690" s="22" t="e">
        <f t="shared" si="166"/>
        <v>#DIV/0!</v>
      </c>
      <c r="M2690" s="2"/>
    </row>
    <row r="2691" spans="6:13" ht="12.75" hidden="1">
      <c r="F2691" s="65"/>
      <c r="G2691" s="65"/>
      <c r="H2691" s="5">
        <f t="shared" si="167"/>
        <v>0</v>
      </c>
      <c r="I2691" s="22" t="e">
        <f t="shared" si="166"/>
        <v>#DIV/0!</v>
      </c>
      <c r="M2691" s="2"/>
    </row>
    <row r="2692" spans="6:13" ht="12.75" hidden="1">
      <c r="F2692" s="65"/>
      <c r="G2692" s="65"/>
      <c r="H2692" s="5">
        <f t="shared" si="167"/>
        <v>0</v>
      </c>
      <c r="I2692" s="22" t="e">
        <f t="shared" si="166"/>
        <v>#DIV/0!</v>
      </c>
      <c r="M2692" s="2"/>
    </row>
    <row r="2693" spans="6:13" ht="12.75" hidden="1">
      <c r="F2693" s="65"/>
      <c r="G2693" s="65"/>
      <c r="H2693" s="5">
        <f t="shared" si="167"/>
        <v>0</v>
      </c>
      <c r="I2693" s="22" t="e">
        <f aca="true" t="shared" si="168" ref="I2693:I2724">+B2693/M2693</f>
        <v>#DIV/0!</v>
      </c>
      <c r="M2693" s="2"/>
    </row>
    <row r="2694" spans="6:13" ht="12.75" hidden="1">
      <c r="F2694" s="65"/>
      <c r="G2694" s="65"/>
      <c r="H2694" s="5">
        <f t="shared" si="167"/>
        <v>0</v>
      </c>
      <c r="I2694" s="22" t="e">
        <f t="shared" si="168"/>
        <v>#DIV/0!</v>
      </c>
      <c r="M2694" s="2"/>
    </row>
    <row r="2695" spans="6:13" ht="12.75" hidden="1">
      <c r="F2695" s="65"/>
      <c r="G2695" s="65"/>
      <c r="H2695" s="5">
        <f aca="true" t="shared" si="169" ref="H2695:H2726">H2694-B2695</f>
        <v>0</v>
      </c>
      <c r="I2695" s="22" t="e">
        <f t="shared" si="168"/>
        <v>#DIV/0!</v>
      </c>
      <c r="M2695" s="2"/>
    </row>
    <row r="2696" spans="6:13" ht="12.75" hidden="1">
      <c r="F2696" s="65"/>
      <c r="G2696" s="65"/>
      <c r="H2696" s="5">
        <f t="shared" si="169"/>
        <v>0</v>
      </c>
      <c r="I2696" s="22" t="e">
        <f t="shared" si="168"/>
        <v>#DIV/0!</v>
      </c>
      <c r="M2696" s="2"/>
    </row>
    <row r="2697" spans="6:13" ht="12.75" hidden="1">
      <c r="F2697" s="65"/>
      <c r="G2697" s="65"/>
      <c r="H2697" s="5">
        <f t="shared" si="169"/>
        <v>0</v>
      </c>
      <c r="I2697" s="22" t="e">
        <f t="shared" si="168"/>
        <v>#DIV/0!</v>
      </c>
      <c r="M2697" s="2"/>
    </row>
    <row r="2698" spans="6:13" ht="12.75" hidden="1">
      <c r="F2698" s="65"/>
      <c r="G2698" s="65"/>
      <c r="H2698" s="5">
        <f t="shared" si="169"/>
        <v>0</v>
      </c>
      <c r="I2698" s="22" t="e">
        <f t="shared" si="168"/>
        <v>#DIV/0!</v>
      </c>
      <c r="M2698" s="2"/>
    </row>
    <row r="2699" spans="6:13" ht="12.75" hidden="1">
      <c r="F2699" s="65"/>
      <c r="G2699" s="65"/>
      <c r="H2699" s="5">
        <f t="shared" si="169"/>
        <v>0</v>
      </c>
      <c r="I2699" s="22" t="e">
        <f t="shared" si="168"/>
        <v>#DIV/0!</v>
      </c>
      <c r="M2699" s="2"/>
    </row>
    <row r="2700" spans="6:13" ht="12.75" hidden="1">
      <c r="F2700" s="65"/>
      <c r="G2700" s="65"/>
      <c r="H2700" s="5">
        <f t="shared" si="169"/>
        <v>0</v>
      </c>
      <c r="I2700" s="22" t="e">
        <f t="shared" si="168"/>
        <v>#DIV/0!</v>
      </c>
      <c r="M2700" s="2"/>
    </row>
    <row r="2701" spans="6:13" ht="12.75" hidden="1">
      <c r="F2701" s="65"/>
      <c r="G2701" s="65"/>
      <c r="H2701" s="5">
        <f t="shared" si="169"/>
        <v>0</v>
      </c>
      <c r="I2701" s="22" t="e">
        <f t="shared" si="168"/>
        <v>#DIV/0!</v>
      </c>
      <c r="M2701" s="2"/>
    </row>
    <row r="2702" spans="6:13" ht="12.75" hidden="1">
      <c r="F2702" s="65"/>
      <c r="G2702" s="65"/>
      <c r="H2702" s="5">
        <f t="shared" si="169"/>
        <v>0</v>
      </c>
      <c r="I2702" s="22" t="e">
        <f t="shared" si="168"/>
        <v>#DIV/0!</v>
      </c>
      <c r="M2702" s="2"/>
    </row>
    <row r="2703" spans="6:13" ht="12.75" hidden="1">
      <c r="F2703" s="65"/>
      <c r="G2703" s="65"/>
      <c r="H2703" s="5">
        <f t="shared" si="169"/>
        <v>0</v>
      </c>
      <c r="I2703" s="22" t="e">
        <f t="shared" si="168"/>
        <v>#DIV/0!</v>
      </c>
      <c r="M2703" s="2"/>
    </row>
    <row r="2704" spans="6:13" ht="12.75" hidden="1">
      <c r="F2704" s="65"/>
      <c r="G2704" s="65"/>
      <c r="H2704" s="5">
        <f t="shared" si="169"/>
        <v>0</v>
      </c>
      <c r="I2704" s="22" t="e">
        <f t="shared" si="168"/>
        <v>#DIV/0!</v>
      </c>
      <c r="M2704" s="2"/>
    </row>
    <row r="2705" spans="6:13" ht="12.75" hidden="1">
      <c r="F2705" s="65"/>
      <c r="G2705" s="65"/>
      <c r="H2705" s="5">
        <f t="shared" si="169"/>
        <v>0</v>
      </c>
      <c r="I2705" s="22" t="e">
        <f t="shared" si="168"/>
        <v>#DIV/0!</v>
      </c>
      <c r="M2705" s="2"/>
    </row>
    <row r="2706" spans="6:13" ht="12.75" hidden="1">
      <c r="F2706" s="65"/>
      <c r="G2706" s="65"/>
      <c r="H2706" s="5">
        <f t="shared" si="169"/>
        <v>0</v>
      </c>
      <c r="I2706" s="22" t="e">
        <f t="shared" si="168"/>
        <v>#DIV/0!</v>
      </c>
      <c r="M2706" s="2"/>
    </row>
    <row r="2707" spans="6:13" ht="12.75" hidden="1">
      <c r="F2707" s="65"/>
      <c r="G2707" s="65"/>
      <c r="H2707" s="5">
        <f t="shared" si="169"/>
        <v>0</v>
      </c>
      <c r="I2707" s="22" t="e">
        <f t="shared" si="168"/>
        <v>#DIV/0!</v>
      </c>
      <c r="M2707" s="2"/>
    </row>
    <row r="2708" spans="6:13" ht="12.75" hidden="1">
      <c r="F2708" s="65"/>
      <c r="G2708" s="65"/>
      <c r="H2708" s="5">
        <f t="shared" si="169"/>
        <v>0</v>
      </c>
      <c r="I2708" s="22" t="e">
        <f t="shared" si="168"/>
        <v>#DIV/0!</v>
      </c>
      <c r="M2708" s="2"/>
    </row>
    <row r="2709" spans="6:13" ht="12.75" hidden="1">
      <c r="F2709" s="65"/>
      <c r="G2709" s="65"/>
      <c r="H2709" s="5">
        <f t="shared" si="169"/>
        <v>0</v>
      </c>
      <c r="I2709" s="22" t="e">
        <f t="shared" si="168"/>
        <v>#DIV/0!</v>
      </c>
      <c r="M2709" s="2"/>
    </row>
    <row r="2710" spans="6:13" ht="12.75" hidden="1">
      <c r="F2710" s="65"/>
      <c r="G2710" s="65"/>
      <c r="H2710" s="5">
        <f t="shared" si="169"/>
        <v>0</v>
      </c>
      <c r="I2710" s="22" t="e">
        <f t="shared" si="168"/>
        <v>#DIV/0!</v>
      </c>
      <c r="M2710" s="2"/>
    </row>
    <row r="2711" spans="6:13" ht="12.75" hidden="1">
      <c r="F2711" s="65"/>
      <c r="G2711" s="65"/>
      <c r="H2711" s="5">
        <f t="shared" si="169"/>
        <v>0</v>
      </c>
      <c r="I2711" s="22" t="e">
        <f t="shared" si="168"/>
        <v>#DIV/0!</v>
      </c>
      <c r="M2711" s="2"/>
    </row>
    <row r="2712" spans="6:13" ht="12.75" hidden="1">
      <c r="F2712" s="65"/>
      <c r="G2712" s="65"/>
      <c r="H2712" s="5">
        <f t="shared" si="169"/>
        <v>0</v>
      </c>
      <c r="I2712" s="22" t="e">
        <f t="shared" si="168"/>
        <v>#DIV/0!</v>
      </c>
      <c r="M2712" s="2"/>
    </row>
    <row r="2713" spans="6:13" ht="12.75" hidden="1">
      <c r="F2713" s="65"/>
      <c r="G2713" s="65"/>
      <c r="H2713" s="5">
        <f t="shared" si="169"/>
        <v>0</v>
      </c>
      <c r="I2713" s="22" t="e">
        <f t="shared" si="168"/>
        <v>#DIV/0!</v>
      </c>
      <c r="M2713" s="2"/>
    </row>
    <row r="2714" spans="6:13" ht="12.75" hidden="1">
      <c r="F2714" s="65"/>
      <c r="G2714" s="65"/>
      <c r="H2714" s="5">
        <f t="shared" si="169"/>
        <v>0</v>
      </c>
      <c r="I2714" s="22" t="e">
        <f t="shared" si="168"/>
        <v>#DIV/0!</v>
      </c>
      <c r="M2714" s="2"/>
    </row>
    <row r="2715" spans="6:13" ht="12.75" hidden="1">
      <c r="F2715" s="65"/>
      <c r="G2715" s="65"/>
      <c r="H2715" s="5">
        <f t="shared" si="169"/>
        <v>0</v>
      </c>
      <c r="I2715" s="22" t="e">
        <f t="shared" si="168"/>
        <v>#DIV/0!</v>
      </c>
      <c r="M2715" s="2"/>
    </row>
    <row r="2716" spans="6:13" ht="12.75" hidden="1">
      <c r="F2716" s="65"/>
      <c r="G2716" s="65"/>
      <c r="H2716" s="5">
        <f t="shared" si="169"/>
        <v>0</v>
      </c>
      <c r="I2716" s="22" t="e">
        <f t="shared" si="168"/>
        <v>#DIV/0!</v>
      </c>
      <c r="M2716" s="2"/>
    </row>
    <row r="2717" spans="6:13" ht="12.75" hidden="1">
      <c r="F2717" s="65"/>
      <c r="G2717" s="65"/>
      <c r="H2717" s="5">
        <f t="shared" si="169"/>
        <v>0</v>
      </c>
      <c r="I2717" s="22" t="e">
        <f t="shared" si="168"/>
        <v>#DIV/0!</v>
      </c>
      <c r="M2717" s="2"/>
    </row>
    <row r="2718" spans="6:13" ht="12.75" hidden="1">
      <c r="F2718" s="65"/>
      <c r="G2718" s="65"/>
      <c r="H2718" s="5">
        <f t="shared" si="169"/>
        <v>0</v>
      </c>
      <c r="I2718" s="22" t="e">
        <f t="shared" si="168"/>
        <v>#DIV/0!</v>
      </c>
      <c r="M2718" s="2"/>
    </row>
    <row r="2719" spans="6:13" ht="12.75" hidden="1">
      <c r="F2719" s="65"/>
      <c r="G2719" s="65"/>
      <c r="H2719" s="5">
        <f t="shared" si="169"/>
        <v>0</v>
      </c>
      <c r="I2719" s="22" t="e">
        <f t="shared" si="168"/>
        <v>#DIV/0!</v>
      </c>
      <c r="M2719" s="2"/>
    </row>
    <row r="2720" spans="6:13" ht="12.75" hidden="1">
      <c r="F2720" s="65"/>
      <c r="G2720" s="65"/>
      <c r="H2720" s="5">
        <f t="shared" si="169"/>
        <v>0</v>
      </c>
      <c r="I2720" s="22" t="e">
        <f t="shared" si="168"/>
        <v>#DIV/0!</v>
      </c>
      <c r="M2720" s="2"/>
    </row>
    <row r="2721" spans="6:13" ht="12.75" hidden="1">
      <c r="F2721" s="65"/>
      <c r="G2721" s="65"/>
      <c r="H2721" s="5">
        <f t="shared" si="169"/>
        <v>0</v>
      </c>
      <c r="I2721" s="22" t="e">
        <f t="shared" si="168"/>
        <v>#DIV/0!</v>
      </c>
      <c r="M2721" s="2"/>
    </row>
    <row r="2722" spans="6:13" ht="12.75" hidden="1">
      <c r="F2722" s="65"/>
      <c r="G2722" s="65"/>
      <c r="H2722" s="5">
        <f t="shared" si="169"/>
        <v>0</v>
      </c>
      <c r="I2722" s="22" t="e">
        <f t="shared" si="168"/>
        <v>#DIV/0!</v>
      </c>
      <c r="M2722" s="2"/>
    </row>
    <row r="2723" spans="6:13" ht="12.75" hidden="1">
      <c r="F2723" s="65"/>
      <c r="G2723" s="65"/>
      <c r="H2723" s="5">
        <f t="shared" si="169"/>
        <v>0</v>
      </c>
      <c r="I2723" s="22" t="e">
        <f t="shared" si="168"/>
        <v>#DIV/0!</v>
      </c>
      <c r="M2723" s="2"/>
    </row>
    <row r="2724" spans="6:13" ht="12.75" hidden="1">
      <c r="F2724" s="65"/>
      <c r="G2724" s="65"/>
      <c r="H2724" s="5">
        <f t="shared" si="169"/>
        <v>0</v>
      </c>
      <c r="I2724" s="22" t="e">
        <f t="shared" si="168"/>
        <v>#DIV/0!</v>
      </c>
      <c r="M2724" s="2"/>
    </row>
    <row r="2725" spans="6:13" ht="12.75" hidden="1">
      <c r="F2725" s="65"/>
      <c r="G2725" s="65"/>
      <c r="H2725" s="5">
        <f t="shared" si="169"/>
        <v>0</v>
      </c>
      <c r="I2725" s="22" t="e">
        <f aca="true" t="shared" si="170" ref="I2725:I2747">+B2725/M2725</f>
        <v>#DIV/0!</v>
      </c>
      <c r="M2725" s="2"/>
    </row>
    <row r="2726" spans="6:13" ht="12.75" hidden="1">
      <c r="F2726" s="65"/>
      <c r="G2726" s="65"/>
      <c r="H2726" s="5">
        <f t="shared" si="169"/>
        <v>0</v>
      </c>
      <c r="I2726" s="22" t="e">
        <f t="shared" si="170"/>
        <v>#DIV/0!</v>
      </c>
      <c r="M2726" s="2"/>
    </row>
    <row r="2727" spans="6:13" ht="12.75" hidden="1">
      <c r="F2727" s="65"/>
      <c r="G2727" s="65"/>
      <c r="H2727" s="5">
        <f aca="true" t="shared" si="171" ref="H2727:H2747">H2726-B2727</f>
        <v>0</v>
      </c>
      <c r="I2727" s="22" t="e">
        <f t="shared" si="170"/>
        <v>#DIV/0!</v>
      </c>
      <c r="M2727" s="2"/>
    </row>
    <row r="2728" spans="6:13" ht="12.75" hidden="1">
      <c r="F2728" s="65"/>
      <c r="G2728" s="65"/>
      <c r="H2728" s="5">
        <f t="shared" si="171"/>
        <v>0</v>
      </c>
      <c r="I2728" s="22" t="e">
        <f t="shared" si="170"/>
        <v>#DIV/0!</v>
      </c>
      <c r="M2728" s="2"/>
    </row>
    <row r="2729" spans="6:13" ht="12.75" hidden="1">
      <c r="F2729" s="65"/>
      <c r="G2729" s="65"/>
      <c r="H2729" s="5">
        <f t="shared" si="171"/>
        <v>0</v>
      </c>
      <c r="I2729" s="22" t="e">
        <f t="shared" si="170"/>
        <v>#DIV/0!</v>
      </c>
      <c r="M2729" s="2"/>
    </row>
    <row r="2730" spans="6:13" ht="12.75" hidden="1">
      <c r="F2730" s="65"/>
      <c r="G2730" s="65"/>
      <c r="H2730" s="5">
        <f t="shared" si="171"/>
        <v>0</v>
      </c>
      <c r="I2730" s="22" t="e">
        <f t="shared" si="170"/>
        <v>#DIV/0!</v>
      </c>
      <c r="M2730" s="2"/>
    </row>
    <row r="2731" spans="6:13" ht="12.75" hidden="1">
      <c r="F2731" s="65"/>
      <c r="G2731" s="65"/>
      <c r="H2731" s="5">
        <f t="shared" si="171"/>
        <v>0</v>
      </c>
      <c r="I2731" s="22" t="e">
        <f t="shared" si="170"/>
        <v>#DIV/0!</v>
      </c>
      <c r="M2731" s="2"/>
    </row>
    <row r="2732" spans="6:13" ht="12.75" hidden="1">
      <c r="F2732" s="65"/>
      <c r="G2732" s="65"/>
      <c r="H2732" s="5">
        <f t="shared" si="171"/>
        <v>0</v>
      </c>
      <c r="I2732" s="22" t="e">
        <f t="shared" si="170"/>
        <v>#DIV/0!</v>
      </c>
      <c r="M2732" s="2"/>
    </row>
    <row r="2733" spans="6:13" ht="12.75" hidden="1">
      <c r="F2733" s="65"/>
      <c r="G2733" s="65"/>
      <c r="H2733" s="5">
        <f t="shared" si="171"/>
        <v>0</v>
      </c>
      <c r="I2733" s="22" t="e">
        <f t="shared" si="170"/>
        <v>#DIV/0!</v>
      </c>
      <c r="M2733" s="2"/>
    </row>
    <row r="2734" spans="6:13" ht="12.75" hidden="1">
      <c r="F2734" s="65"/>
      <c r="G2734" s="65"/>
      <c r="H2734" s="5">
        <f t="shared" si="171"/>
        <v>0</v>
      </c>
      <c r="I2734" s="22" t="e">
        <f t="shared" si="170"/>
        <v>#DIV/0!</v>
      </c>
      <c r="M2734" s="2"/>
    </row>
    <row r="2735" spans="6:13" ht="12.75" hidden="1">
      <c r="F2735" s="65"/>
      <c r="G2735" s="65"/>
      <c r="H2735" s="5">
        <f t="shared" si="171"/>
        <v>0</v>
      </c>
      <c r="I2735" s="22" t="e">
        <f t="shared" si="170"/>
        <v>#DIV/0!</v>
      </c>
      <c r="M2735" s="2"/>
    </row>
    <row r="2736" spans="6:13" ht="12.75" hidden="1">
      <c r="F2736" s="65"/>
      <c r="G2736" s="65"/>
      <c r="H2736" s="5">
        <f t="shared" si="171"/>
        <v>0</v>
      </c>
      <c r="I2736" s="22" t="e">
        <f t="shared" si="170"/>
        <v>#DIV/0!</v>
      </c>
      <c r="M2736" s="2"/>
    </row>
    <row r="2737" spans="6:13" ht="12.75" hidden="1">
      <c r="F2737" s="65"/>
      <c r="G2737" s="65"/>
      <c r="H2737" s="5">
        <f t="shared" si="171"/>
        <v>0</v>
      </c>
      <c r="I2737" s="22" t="e">
        <f t="shared" si="170"/>
        <v>#DIV/0!</v>
      </c>
      <c r="M2737" s="2"/>
    </row>
    <row r="2738" spans="6:13" ht="12.75" hidden="1">
      <c r="F2738" s="65"/>
      <c r="G2738" s="65"/>
      <c r="H2738" s="5">
        <f t="shared" si="171"/>
        <v>0</v>
      </c>
      <c r="I2738" s="22" t="e">
        <f t="shared" si="170"/>
        <v>#DIV/0!</v>
      </c>
      <c r="M2738" s="2"/>
    </row>
    <row r="2739" spans="6:13" ht="12.75" hidden="1">
      <c r="F2739" s="65"/>
      <c r="G2739" s="65"/>
      <c r="H2739" s="5">
        <f t="shared" si="171"/>
        <v>0</v>
      </c>
      <c r="I2739" s="22" t="e">
        <f t="shared" si="170"/>
        <v>#DIV/0!</v>
      </c>
      <c r="M2739" s="2"/>
    </row>
    <row r="2740" spans="6:13" ht="12.75" hidden="1">
      <c r="F2740" s="65"/>
      <c r="G2740" s="65"/>
      <c r="H2740" s="5">
        <f t="shared" si="171"/>
        <v>0</v>
      </c>
      <c r="I2740" s="22" t="e">
        <f t="shared" si="170"/>
        <v>#DIV/0!</v>
      </c>
      <c r="M2740" s="2"/>
    </row>
    <row r="2741" spans="6:13" ht="12.75" hidden="1">
      <c r="F2741" s="65"/>
      <c r="G2741" s="65"/>
      <c r="H2741" s="5">
        <f t="shared" si="171"/>
        <v>0</v>
      </c>
      <c r="I2741" s="22" t="e">
        <f t="shared" si="170"/>
        <v>#DIV/0!</v>
      </c>
      <c r="M2741" s="2"/>
    </row>
    <row r="2742" spans="6:13" ht="12.75" hidden="1">
      <c r="F2742" s="65"/>
      <c r="G2742" s="65"/>
      <c r="H2742" s="5">
        <f t="shared" si="171"/>
        <v>0</v>
      </c>
      <c r="I2742" s="22" t="e">
        <f t="shared" si="170"/>
        <v>#DIV/0!</v>
      </c>
      <c r="M2742" s="2"/>
    </row>
    <row r="2743" spans="6:13" ht="12.75" hidden="1">
      <c r="F2743" s="65"/>
      <c r="G2743" s="65"/>
      <c r="H2743" s="5">
        <f t="shared" si="171"/>
        <v>0</v>
      </c>
      <c r="I2743" s="22" t="e">
        <f t="shared" si="170"/>
        <v>#DIV/0!</v>
      </c>
      <c r="M2743" s="2"/>
    </row>
    <row r="2744" spans="6:13" ht="12.75" hidden="1">
      <c r="F2744" s="65"/>
      <c r="G2744" s="65"/>
      <c r="H2744" s="5">
        <f t="shared" si="171"/>
        <v>0</v>
      </c>
      <c r="I2744" s="22" t="e">
        <f t="shared" si="170"/>
        <v>#DIV/0!</v>
      </c>
      <c r="M2744" s="2"/>
    </row>
    <row r="2745" spans="6:13" ht="12.75" hidden="1">
      <c r="F2745" s="65"/>
      <c r="G2745" s="65"/>
      <c r="H2745" s="5">
        <f t="shared" si="171"/>
        <v>0</v>
      </c>
      <c r="I2745" s="22" t="e">
        <f t="shared" si="170"/>
        <v>#DIV/0!</v>
      </c>
      <c r="M2745" s="2"/>
    </row>
    <row r="2746" spans="6:13" ht="12.75" hidden="1">
      <c r="F2746" s="65"/>
      <c r="G2746" s="65"/>
      <c r="H2746" s="5">
        <f t="shared" si="171"/>
        <v>0</v>
      </c>
      <c r="I2746" s="22" t="e">
        <f t="shared" si="170"/>
        <v>#DIV/0!</v>
      </c>
      <c r="M2746" s="2"/>
    </row>
    <row r="2747" spans="6:13" ht="12.75" hidden="1">
      <c r="F2747" s="65"/>
      <c r="G2747" s="65"/>
      <c r="H2747" s="5">
        <f t="shared" si="171"/>
        <v>0</v>
      </c>
      <c r="I2747" s="22" t="e">
        <f t="shared" si="170"/>
        <v>#DIV/0!</v>
      </c>
      <c r="M2747" s="2"/>
    </row>
    <row r="2748" spans="6:13" ht="12.75" hidden="1">
      <c r="F2748" s="65"/>
      <c r="G2748" s="65"/>
      <c r="M2748" s="2"/>
    </row>
    <row r="2749" spans="6:13" ht="12.75" hidden="1">
      <c r="F2749" s="65"/>
      <c r="G2749" s="65"/>
      <c r="M2749" s="2"/>
    </row>
    <row r="2750" spans="6:13" ht="12.75" hidden="1">
      <c r="F2750" s="65"/>
      <c r="G2750" s="65"/>
      <c r="M2750" s="2"/>
    </row>
    <row r="2751" spans="6:13" ht="12.75" hidden="1">
      <c r="F2751" s="65"/>
      <c r="G2751" s="65"/>
      <c r="M2751" s="2"/>
    </row>
    <row r="2752" spans="6:13" ht="12.75" hidden="1">
      <c r="F2752" s="65"/>
      <c r="G2752" s="65"/>
      <c r="M2752" s="2"/>
    </row>
    <row r="2753" spans="6:13" ht="12.75" hidden="1">
      <c r="F2753" s="65"/>
      <c r="G2753" s="65"/>
      <c r="M2753" s="2"/>
    </row>
    <row r="2754" spans="6:13" ht="12.75" hidden="1">
      <c r="F2754" s="65"/>
      <c r="G2754" s="65"/>
      <c r="M2754" s="2"/>
    </row>
    <row r="2755" spans="6:13" ht="12.75" hidden="1">
      <c r="F2755" s="65"/>
      <c r="G2755" s="65"/>
      <c r="M2755" s="2"/>
    </row>
    <row r="2756" spans="6:13" ht="12.75" hidden="1">
      <c r="F2756" s="65"/>
      <c r="G2756" s="65"/>
      <c r="M2756" s="2"/>
    </row>
    <row r="2757" spans="6:13" ht="12.75" hidden="1">
      <c r="F2757" s="65"/>
      <c r="G2757" s="65"/>
      <c r="M2757" s="2"/>
    </row>
    <row r="2758" spans="6:13" ht="12.75" hidden="1">
      <c r="F2758" s="65"/>
      <c r="G2758" s="65"/>
      <c r="M2758" s="2"/>
    </row>
    <row r="2759" spans="6:13" ht="12.75" hidden="1">
      <c r="F2759" s="65"/>
      <c r="G2759" s="65"/>
      <c r="M2759" s="2"/>
    </row>
    <row r="2760" spans="6:13" ht="12.75" hidden="1">
      <c r="F2760" s="65"/>
      <c r="G2760" s="65"/>
      <c r="M2760" s="2"/>
    </row>
    <row r="2761" spans="6:13" ht="12.75" hidden="1">
      <c r="F2761" s="65"/>
      <c r="G2761" s="65"/>
      <c r="M2761" s="2"/>
    </row>
    <row r="2762" spans="6:13" ht="12.75" hidden="1">
      <c r="F2762" s="65"/>
      <c r="G2762" s="65"/>
      <c r="M2762" s="2"/>
    </row>
    <row r="2763" spans="6:13" ht="12.75" hidden="1">
      <c r="F2763" s="65"/>
      <c r="G2763" s="65"/>
      <c r="M2763" s="2"/>
    </row>
    <row r="2764" spans="6:13" ht="12.75" hidden="1">
      <c r="F2764" s="65"/>
      <c r="G2764" s="65"/>
      <c r="M2764" s="2"/>
    </row>
    <row r="2765" spans="6:13" ht="12.75" hidden="1">
      <c r="F2765" s="65"/>
      <c r="G2765" s="65"/>
      <c r="M2765" s="2"/>
    </row>
    <row r="2766" spans="6:13" ht="12.75" hidden="1">
      <c r="F2766" s="65"/>
      <c r="G2766" s="65"/>
      <c r="M2766" s="2"/>
    </row>
    <row r="2767" spans="6:13" ht="12.75" hidden="1">
      <c r="F2767" s="65"/>
      <c r="G2767" s="65"/>
      <c r="M2767" s="2"/>
    </row>
    <row r="2768" spans="6:13" ht="12.75" hidden="1">
      <c r="F2768" s="65"/>
      <c r="G2768" s="65"/>
      <c r="M2768" s="2"/>
    </row>
    <row r="2769" spans="6:13" ht="12.75" hidden="1">
      <c r="F2769" s="65"/>
      <c r="G2769" s="65"/>
      <c r="M2769" s="2"/>
    </row>
    <row r="2770" spans="6:13" ht="12.75" hidden="1">
      <c r="F2770" s="65"/>
      <c r="G2770" s="65"/>
      <c r="M2770" s="2"/>
    </row>
    <row r="2771" spans="6:13" ht="12.75" hidden="1">
      <c r="F2771" s="65"/>
      <c r="G2771" s="65"/>
      <c r="M2771" s="2"/>
    </row>
    <row r="2772" spans="6:13" ht="12.75" hidden="1">
      <c r="F2772" s="65"/>
      <c r="G2772" s="65"/>
      <c r="M2772" s="2"/>
    </row>
    <row r="2773" spans="6:13" ht="12.75" hidden="1">
      <c r="F2773" s="65"/>
      <c r="G2773" s="65"/>
      <c r="M2773" s="2"/>
    </row>
    <row r="2774" spans="6:13" ht="12.75" hidden="1">
      <c r="F2774" s="65"/>
      <c r="G2774" s="65"/>
      <c r="M2774" s="2"/>
    </row>
    <row r="2775" spans="6:13" ht="12.75" hidden="1">
      <c r="F2775" s="65"/>
      <c r="G2775" s="65"/>
      <c r="M2775" s="2"/>
    </row>
    <row r="2776" spans="6:13" ht="12.75" hidden="1">
      <c r="F2776" s="65"/>
      <c r="G2776" s="65"/>
      <c r="M2776" s="2"/>
    </row>
    <row r="2777" spans="6:13" ht="12.75" hidden="1">
      <c r="F2777" s="65"/>
      <c r="G2777" s="65"/>
      <c r="M2777" s="2"/>
    </row>
    <row r="2778" spans="6:13" ht="12.75" hidden="1">
      <c r="F2778" s="65"/>
      <c r="G2778" s="65"/>
      <c r="M2778" s="2"/>
    </row>
    <row r="2779" spans="6:13" ht="12.75" hidden="1">
      <c r="F2779" s="65"/>
      <c r="G2779" s="65"/>
      <c r="M2779" s="2"/>
    </row>
    <row r="2780" spans="6:13" ht="12.75" hidden="1">
      <c r="F2780" s="65"/>
      <c r="G2780" s="65"/>
      <c r="M2780" s="2"/>
    </row>
    <row r="2781" spans="6:13" ht="12.75" hidden="1">
      <c r="F2781" s="65"/>
      <c r="G2781" s="65"/>
      <c r="M2781" s="2"/>
    </row>
    <row r="2782" spans="6:13" ht="12.75" hidden="1">
      <c r="F2782" s="65"/>
      <c r="G2782" s="65"/>
      <c r="M2782" s="2"/>
    </row>
    <row r="2783" spans="6:13" ht="12.75" hidden="1">
      <c r="F2783" s="65"/>
      <c r="G2783" s="65"/>
      <c r="M2783" s="2"/>
    </row>
    <row r="2784" spans="6:13" ht="12.75" hidden="1">
      <c r="F2784" s="65"/>
      <c r="G2784" s="65"/>
      <c r="M2784" s="2"/>
    </row>
    <row r="2785" spans="6:13" ht="12.75" hidden="1">
      <c r="F2785" s="65"/>
      <c r="G2785" s="65"/>
      <c r="M2785" s="2"/>
    </row>
    <row r="2786" spans="6:13" ht="12.75" hidden="1">
      <c r="F2786" s="65"/>
      <c r="G2786" s="65"/>
      <c r="M2786" s="2"/>
    </row>
    <row r="2787" spans="6:13" ht="12.75" hidden="1">
      <c r="F2787" s="65"/>
      <c r="G2787" s="65"/>
      <c r="M2787" s="2"/>
    </row>
    <row r="2788" spans="6:13" ht="12.75" hidden="1">
      <c r="F2788" s="65"/>
      <c r="G2788" s="65"/>
      <c r="M2788" s="2"/>
    </row>
    <row r="2789" spans="6:13" ht="12.75" hidden="1">
      <c r="F2789" s="65"/>
      <c r="G2789" s="65"/>
      <c r="M2789" s="2"/>
    </row>
    <row r="2790" spans="6:13" ht="12.75" hidden="1">
      <c r="F2790" s="65"/>
      <c r="G2790" s="65"/>
      <c r="M2790" s="2"/>
    </row>
    <row r="2791" spans="6:13" ht="12.75" hidden="1">
      <c r="F2791" s="65"/>
      <c r="G2791" s="65"/>
      <c r="M2791" s="2"/>
    </row>
    <row r="2792" spans="6:13" ht="12.75" hidden="1">
      <c r="F2792" s="65"/>
      <c r="G2792" s="65"/>
      <c r="M2792" s="2"/>
    </row>
    <row r="2793" spans="6:13" ht="12.75" hidden="1">
      <c r="F2793" s="65"/>
      <c r="G2793" s="65"/>
      <c r="M2793" s="2"/>
    </row>
    <row r="2794" spans="6:13" ht="12.75" hidden="1">
      <c r="F2794" s="65"/>
      <c r="G2794" s="65"/>
      <c r="M2794" s="2"/>
    </row>
    <row r="2795" spans="6:13" ht="12.75" hidden="1">
      <c r="F2795" s="65"/>
      <c r="G2795" s="65"/>
      <c r="M2795" s="2"/>
    </row>
    <row r="2796" spans="6:13" ht="12.75" hidden="1">
      <c r="F2796" s="65"/>
      <c r="G2796" s="65"/>
      <c r="M2796" s="2"/>
    </row>
    <row r="2797" spans="6:13" ht="12.75" hidden="1">
      <c r="F2797" s="65"/>
      <c r="G2797" s="65"/>
      <c r="M2797" s="2"/>
    </row>
    <row r="2798" spans="6:13" ht="12.75" hidden="1">
      <c r="F2798" s="65"/>
      <c r="G2798" s="65"/>
      <c r="M2798" s="2"/>
    </row>
    <row r="2799" spans="6:13" ht="12.75" hidden="1">
      <c r="F2799" s="65"/>
      <c r="G2799" s="65"/>
      <c r="M2799" s="2"/>
    </row>
    <row r="2800" spans="6:13" ht="12.75" hidden="1">
      <c r="F2800" s="65"/>
      <c r="G2800" s="65"/>
      <c r="M2800" s="2"/>
    </row>
    <row r="2801" spans="6:13" ht="12.75" hidden="1">
      <c r="F2801" s="65"/>
      <c r="G2801" s="65"/>
      <c r="M2801" s="2"/>
    </row>
    <row r="2802" spans="6:13" ht="12.75" hidden="1">
      <c r="F2802" s="65"/>
      <c r="G2802" s="65"/>
      <c r="M2802" s="2"/>
    </row>
    <row r="2803" spans="6:13" ht="12.75" hidden="1">
      <c r="F2803" s="65"/>
      <c r="G2803" s="65"/>
      <c r="M2803" s="2"/>
    </row>
    <row r="2804" spans="6:13" ht="12.75" hidden="1">
      <c r="F2804" s="65"/>
      <c r="G2804" s="65"/>
      <c r="M2804" s="2"/>
    </row>
    <row r="2805" spans="6:13" ht="12.75" hidden="1">
      <c r="F2805" s="65"/>
      <c r="G2805" s="65"/>
      <c r="M2805" s="2"/>
    </row>
    <row r="2806" spans="6:13" ht="12.75" hidden="1">
      <c r="F2806" s="65"/>
      <c r="G2806" s="65"/>
      <c r="M2806" s="2"/>
    </row>
    <row r="2807" spans="6:13" ht="12.75" hidden="1">
      <c r="F2807" s="65"/>
      <c r="G2807" s="65"/>
      <c r="M2807" s="2"/>
    </row>
    <row r="2808" spans="6:13" ht="12.75" hidden="1">
      <c r="F2808" s="65"/>
      <c r="G2808" s="65"/>
      <c r="M2808" s="2"/>
    </row>
    <row r="2809" spans="6:13" ht="12.75" hidden="1">
      <c r="F2809" s="65"/>
      <c r="G2809" s="65"/>
      <c r="M2809" s="2"/>
    </row>
    <row r="2810" spans="6:13" ht="12.75" hidden="1">
      <c r="F2810" s="65"/>
      <c r="G2810" s="65"/>
      <c r="M2810" s="2"/>
    </row>
    <row r="2811" spans="6:13" ht="12.75" hidden="1">
      <c r="F2811" s="65"/>
      <c r="G2811" s="65"/>
      <c r="M2811" s="2"/>
    </row>
    <row r="2812" spans="6:13" ht="12.75" hidden="1">
      <c r="F2812" s="65"/>
      <c r="G2812" s="65"/>
      <c r="M2812" s="2"/>
    </row>
    <row r="2813" spans="6:13" ht="12.75" hidden="1">
      <c r="F2813" s="65"/>
      <c r="G2813" s="65"/>
      <c r="M2813" s="2"/>
    </row>
    <row r="2814" spans="6:13" ht="12.75" hidden="1">
      <c r="F2814" s="65"/>
      <c r="G2814" s="65"/>
      <c r="M2814" s="2"/>
    </row>
    <row r="2815" spans="6:13" ht="12.75" hidden="1">
      <c r="F2815" s="65"/>
      <c r="G2815" s="65"/>
      <c r="M2815" s="2"/>
    </row>
    <row r="2816" spans="6:13" ht="12.75" hidden="1">
      <c r="F2816" s="65"/>
      <c r="G2816" s="65"/>
      <c r="M2816" s="2"/>
    </row>
    <row r="2817" spans="6:13" ht="12.75">
      <c r="F2817" s="65"/>
      <c r="G2817" s="65"/>
      <c r="M2817" s="2"/>
    </row>
    <row r="2818" spans="6:13" ht="12.75" hidden="1">
      <c r="F2818" s="65"/>
      <c r="G2818" s="65"/>
      <c r="M2818" s="2">
        <v>525</v>
      </c>
    </row>
    <row r="2819" spans="6:13" ht="12.75" hidden="1">
      <c r="F2819" s="65"/>
      <c r="G2819" s="65"/>
      <c r="M2819" s="2">
        <v>525</v>
      </c>
    </row>
    <row r="2820" spans="6:13" ht="12.75" hidden="1">
      <c r="F2820" s="65"/>
      <c r="G2820" s="65"/>
      <c r="M2820" s="2">
        <v>525</v>
      </c>
    </row>
    <row r="2821" spans="6:13" ht="12.75" hidden="1">
      <c r="F2821" s="65"/>
      <c r="G2821" s="65"/>
      <c r="M2821" s="2">
        <v>525</v>
      </c>
    </row>
    <row r="2822" spans="6:13" ht="12.75" hidden="1">
      <c r="F2822" s="65"/>
      <c r="G2822" s="65"/>
      <c r="M2822" s="2">
        <v>525</v>
      </c>
    </row>
    <row r="2823" spans="6:13" ht="12.75" hidden="1">
      <c r="F2823" s="65"/>
      <c r="G2823" s="65"/>
      <c r="M2823" s="2">
        <v>525</v>
      </c>
    </row>
    <row r="2824" spans="6:13" ht="12.75" hidden="1">
      <c r="F2824" s="65"/>
      <c r="G2824" s="65"/>
      <c r="M2824" s="2">
        <v>525</v>
      </c>
    </row>
    <row r="2825" spans="6:13" ht="12.75" hidden="1">
      <c r="F2825" s="65"/>
      <c r="G2825" s="65"/>
      <c r="M2825" s="2">
        <v>525</v>
      </c>
    </row>
    <row r="2826" spans="6:13" ht="12.75" hidden="1">
      <c r="F2826" s="65"/>
      <c r="G2826" s="65"/>
      <c r="M2826" s="2">
        <v>525</v>
      </c>
    </row>
    <row r="2827" spans="6:13" ht="12.75" hidden="1">
      <c r="F2827" s="65"/>
      <c r="G2827" s="65"/>
      <c r="M2827" s="2">
        <v>525</v>
      </c>
    </row>
    <row r="2828" spans="6:13" ht="12.75" hidden="1">
      <c r="F2828" s="65"/>
      <c r="G2828" s="65"/>
      <c r="M2828" s="2">
        <v>525</v>
      </c>
    </row>
    <row r="2829" spans="6:13" ht="12.75" hidden="1">
      <c r="F2829" s="65"/>
      <c r="G2829" s="65"/>
      <c r="M2829" s="2">
        <v>525</v>
      </c>
    </row>
    <row r="2830" spans="6:13" ht="12.75" hidden="1">
      <c r="F2830" s="65"/>
      <c r="G2830" s="65"/>
      <c r="M2830" s="2">
        <v>525</v>
      </c>
    </row>
    <row r="2831" spans="6:13" ht="12.75" hidden="1">
      <c r="F2831" s="65"/>
      <c r="G2831" s="65"/>
      <c r="M2831" s="2">
        <v>525</v>
      </c>
    </row>
    <row r="2832" spans="1:13" s="310" customFormat="1" ht="12.75">
      <c r="A2832" s="305"/>
      <c r="B2832" s="306">
        <v>-2530634</v>
      </c>
      <c r="C2832" s="307" t="s">
        <v>175</v>
      </c>
      <c r="D2832" s="305" t="s">
        <v>194</v>
      </c>
      <c r="E2832" s="305"/>
      <c r="F2832" s="308"/>
      <c r="G2832" s="308"/>
      <c r="H2832" s="306">
        <f>H2816-B2832</f>
        <v>2530634</v>
      </c>
      <c r="I2832" s="309">
        <f aca="true" t="shared" si="172" ref="I2832:I2847">+B2832/M2832</f>
        <v>-5061.268</v>
      </c>
      <c r="K2832" s="299">
        <v>500</v>
      </c>
      <c r="L2832" s="300"/>
      <c r="M2832" s="299">
        <v>500</v>
      </c>
    </row>
    <row r="2833" spans="1:13" s="310" customFormat="1" ht="12.75">
      <c r="A2833" s="305"/>
      <c r="B2833" s="306">
        <v>1116020</v>
      </c>
      <c r="C2833" s="307" t="s">
        <v>175</v>
      </c>
      <c r="D2833" s="305" t="s">
        <v>181</v>
      </c>
      <c r="E2833" s="305"/>
      <c r="F2833" s="308"/>
      <c r="G2833" s="308"/>
      <c r="H2833" s="306">
        <f>H2817-B2833</f>
        <v>-1116020</v>
      </c>
      <c r="I2833" s="309">
        <f t="shared" si="172"/>
        <v>2232.04</v>
      </c>
      <c r="K2833" s="299">
        <v>500</v>
      </c>
      <c r="L2833" s="300"/>
      <c r="M2833" s="299">
        <v>500</v>
      </c>
    </row>
    <row r="2834" spans="1:13" s="310" customFormat="1" ht="12.75">
      <c r="A2834" s="305"/>
      <c r="B2834" s="306">
        <v>0</v>
      </c>
      <c r="C2834" s="307" t="s">
        <v>175</v>
      </c>
      <c r="D2834" s="305" t="s">
        <v>182</v>
      </c>
      <c r="E2834" s="305"/>
      <c r="F2834" s="308"/>
      <c r="G2834" s="308"/>
      <c r="H2834" s="306">
        <f>H2818-B2834</f>
        <v>0</v>
      </c>
      <c r="I2834" s="309">
        <f t="shared" si="172"/>
        <v>0</v>
      </c>
      <c r="K2834" s="299">
        <v>495</v>
      </c>
      <c r="L2834" s="300"/>
      <c r="M2834" s="299">
        <v>495</v>
      </c>
    </row>
    <row r="2835" spans="1:13" s="310" customFormat="1" ht="12.75">
      <c r="A2835" s="305"/>
      <c r="B2835" s="306">
        <v>0</v>
      </c>
      <c r="C2835" s="307" t="s">
        <v>175</v>
      </c>
      <c r="D2835" s="305" t="s">
        <v>183</v>
      </c>
      <c r="E2835" s="305"/>
      <c r="F2835" s="308"/>
      <c r="G2835" s="308"/>
      <c r="H2835" s="306">
        <f>H2819-B2835</f>
        <v>0</v>
      </c>
      <c r="I2835" s="309">
        <f t="shared" si="172"/>
        <v>0</v>
      </c>
      <c r="K2835" s="299">
        <v>495</v>
      </c>
      <c r="L2835" s="300"/>
      <c r="M2835" s="299">
        <v>495</v>
      </c>
    </row>
    <row r="2836" spans="1:13" s="310" customFormat="1" ht="12.75">
      <c r="A2836" s="305"/>
      <c r="B2836" s="306">
        <v>-1407579</v>
      </c>
      <c r="C2836" s="307" t="s">
        <v>175</v>
      </c>
      <c r="D2836" s="305" t="s">
        <v>195</v>
      </c>
      <c r="E2836" s="305"/>
      <c r="F2836" s="308"/>
      <c r="G2836" s="308"/>
      <c r="H2836" s="306">
        <f>H2819-B2836</f>
        <v>1407579</v>
      </c>
      <c r="I2836" s="309">
        <f t="shared" si="172"/>
        <v>-2815.158</v>
      </c>
      <c r="K2836" s="299">
        <v>500</v>
      </c>
      <c r="L2836" s="300"/>
      <c r="M2836" s="299">
        <v>500</v>
      </c>
    </row>
    <row r="2837" spans="1:13" s="310" customFormat="1" ht="12.75">
      <c r="A2837" s="305"/>
      <c r="B2837" s="306">
        <v>1980971</v>
      </c>
      <c r="C2837" s="307" t="s">
        <v>175</v>
      </c>
      <c r="D2837" s="305" t="s">
        <v>184</v>
      </c>
      <c r="E2837" s="305"/>
      <c r="F2837" s="308"/>
      <c r="G2837" s="308"/>
      <c r="H2837" s="306">
        <f>H2820-B2837</f>
        <v>-1980971</v>
      </c>
      <c r="I2837" s="309">
        <f t="shared" si="172"/>
        <v>3961.942</v>
      </c>
      <c r="K2837" s="299">
        <v>500</v>
      </c>
      <c r="L2837" s="300"/>
      <c r="M2837" s="299">
        <v>500</v>
      </c>
    </row>
    <row r="2838" spans="1:13" s="310" customFormat="1" ht="12.75">
      <c r="A2838" s="305"/>
      <c r="B2838" s="306">
        <v>0</v>
      </c>
      <c r="C2838" s="307" t="s">
        <v>175</v>
      </c>
      <c r="D2838" s="305" t="s">
        <v>185</v>
      </c>
      <c r="E2838" s="305"/>
      <c r="F2838" s="308"/>
      <c r="G2838" s="308"/>
      <c r="H2838" s="306">
        <f>H2821-B2838</f>
        <v>0</v>
      </c>
      <c r="I2838" s="309">
        <f t="shared" si="172"/>
        <v>0</v>
      </c>
      <c r="K2838" s="299">
        <v>525</v>
      </c>
      <c r="L2838" s="300"/>
      <c r="M2838" s="299">
        <v>525</v>
      </c>
    </row>
    <row r="2839" spans="1:13" s="310" customFormat="1" ht="12.75">
      <c r="A2839" s="305"/>
      <c r="B2839" s="306">
        <v>0</v>
      </c>
      <c r="C2839" s="307" t="s">
        <v>175</v>
      </c>
      <c r="D2839" s="305" t="s">
        <v>186</v>
      </c>
      <c r="E2839" s="305"/>
      <c r="F2839" s="308"/>
      <c r="G2839" s="308"/>
      <c r="H2839" s="306">
        <f>H2822-B2839</f>
        <v>0</v>
      </c>
      <c r="I2839" s="309">
        <f t="shared" si="172"/>
        <v>0</v>
      </c>
      <c r="K2839" s="299">
        <v>525</v>
      </c>
      <c r="L2839" s="300"/>
      <c r="M2839" s="299">
        <v>525</v>
      </c>
    </row>
    <row r="2840" spans="1:13" s="310" customFormat="1" ht="12.75">
      <c r="A2840" s="305"/>
      <c r="B2840" s="306">
        <v>-131697</v>
      </c>
      <c r="C2840" s="307" t="s">
        <v>175</v>
      </c>
      <c r="D2840" s="305" t="s">
        <v>196</v>
      </c>
      <c r="E2840" s="305"/>
      <c r="F2840" s="308"/>
      <c r="G2840" s="308"/>
      <c r="H2840" s="306">
        <f aca="true" t="shared" si="173" ref="H2840:H2846">H2822-B2840</f>
        <v>131697</v>
      </c>
      <c r="I2840" s="309">
        <f t="shared" si="172"/>
        <v>-246.1626168224299</v>
      </c>
      <c r="K2840" s="299">
        <v>535</v>
      </c>
      <c r="L2840" s="300"/>
      <c r="M2840" s="299">
        <v>535</v>
      </c>
    </row>
    <row r="2841" spans="1:13" s="310" customFormat="1" ht="12.75">
      <c r="A2841" s="305"/>
      <c r="B2841" s="306">
        <v>0</v>
      </c>
      <c r="C2841" s="307" t="s">
        <v>175</v>
      </c>
      <c r="D2841" s="305" t="s">
        <v>187</v>
      </c>
      <c r="E2841" s="305"/>
      <c r="F2841" s="308"/>
      <c r="G2841" s="308"/>
      <c r="H2841" s="306">
        <f t="shared" si="173"/>
        <v>0</v>
      </c>
      <c r="I2841" s="309">
        <f t="shared" si="172"/>
        <v>0</v>
      </c>
      <c r="K2841" s="299">
        <v>535</v>
      </c>
      <c r="L2841" s="300"/>
      <c r="M2841" s="299">
        <v>535</v>
      </c>
    </row>
    <row r="2842" spans="1:13" s="310" customFormat="1" ht="12.75">
      <c r="A2842" s="305"/>
      <c r="B2842" s="306">
        <v>0</v>
      </c>
      <c r="C2842" s="307" t="s">
        <v>175</v>
      </c>
      <c r="D2842" s="305" t="s">
        <v>188</v>
      </c>
      <c r="E2842" s="305"/>
      <c r="F2842" s="308"/>
      <c r="G2842" s="308"/>
      <c r="H2842" s="306">
        <f t="shared" si="173"/>
        <v>0</v>
      </c>
      <c r="I2842" s="309">
        <f t="shared" si="172"/>
        <v>0</v>
      </c>
      <c r="K2842" s="299">
        <v>530</v>
      </c>
      <c r="L2842" s="300"/>
      <c r="M2842" s="299">
        <v>530</v>
      </c>
    </row>
    <row r="2843" spans="1:13" s="310" customFormat="1" ht="12.75">
      <c r="A2843" s="305"/>
      <c r="B2843" s="306">
        <v>0</v>
      </c>
      <c r="C2843" s="307" t="s">
        <v>175</v>
      </c>
      <c r="D2843" s="305" t="s">
        <v>189</v>
      </c>
      <c r="E2843" s="305"/>
      <c r="F2843" s="308"/>
      <c r="G2843" s="308"/>
      <c r="H2843" s="306">
        <f t="shared" si="173"/>
        <v>0</v>
      </c>
      <c r="I2843" s="309">
        <f t="shared" si="172"/>
        <v>0</v>
      </c>
      <c r="K2843" s="299">
        <v>520</v>
      </c>
      <c r="L2843" s="300"/>
      <c r="M2843" s="299">
        <v>520</v>
      </c>
    </row>
    <row r="2844" spans="1:13" s="310" customFormat="1" ht="12.75">
      <c r="A2844" s="305"/>
      <c r="B2844" s="306">
        <v>0</v>
      </c>
      <c r="C2844" s="307" t="s">
        <v>175</v>
      </c>
      <c r="D2844" s="305" t="s">
        <v>190</v>
      </c>
      <c r="E2844" s="305"/>
      <c r="F2844" s="308"/>
      <c r="G2844" s="308"/>
      <c r="H2844" s="306">
        <f t="shared" si="173"/>
        <v>0</v>
      </c>
      <c r="I2844" s="309">
        <f t="shared" si="172"/>
        <v>0</v>
      </c>
      <c r="K2844" s="299">
        <v>505</v>
      </c>
      <c r="L2844" s="300"/>
      <c r="M2844" s="299">
        <v>505</v>
      </c>
    </row>
    <row r="2845" spans="1:13" s="310" customFormat="1" ht="12.75">
      <c r="A2845" s="305"/>
      <c r="B2845" s="306">
        <v>691800</v>
      </c>
      <c r="C2845" s="307" t="s">
        <v>175</v>
      </c>
      <c r="D2845" s="305" t="s">
        <v>191</v>
      </c>
      <c r="E2845" s="305"/>
      <c r="F2845" s="308"/>
      <c r="G2845" s="308"/>
      <c r="H2845" s="306">
        <f t="shared" si="173"/>
        <v>-691800</v>
      </c>
      <c r="I2845" s="309">
        <f t="shared" si="172"/>
        <v>1356.4705882352941</v>
      </c>
      <c r="K2845" s="299">
        <v>510</v>
      </c>
      <c r="L2845" s="300"/>
      <c r="M2845" s="299">
        <v>510</v>
      </c>
    </row>
    <row r="2846" spans="1:13" s="310" customFormat="1" ht="12.75">
      <c r="A2846" s="305"/>
      <c r="B2846" s="306">
        <f>+B2268</f>
        <v>281000</v>
      </c>
      <c r="C2846" s="307" t="s">
        <v>175</v>
      </c>
      <c r="D2846" s="305" t="s">
        <v>210</v>
      </c>
      <c r="E2846" s="305"/>
      <c r="F2846" s="308"/>
      <c r="G2846" s="308"/>
      <c r="H2846" s="306">
        <f t="shared" si="173"/>
        <v>-281000</v>
      </c>
      <c r="I2846" s="309">
        <f t="shared" si="172"/>
        <v>562</v>
      </c>
      <c r="K2846" s="299">
        <v>500</v>
      </c>
      <c r="L2846" s="300"/>
      <c r="M2846" s="299">
        <v>500</v>
      </c>
    </row>
    <row r="2847" spans="1:13" s="310" customFormat="1" ht="12.75">
      <c r="A2847" s="311"/>
      <c r="B2847" s="312">
        <f>SUM(B2832:B2846)</f>
        <v>-119</v>
      </c>
      <c r="C2847" s="311" t="s">
        <v>175</v>
      </c>
      <c r="D2847" s="311" t="s">
        <v>211</v>
      </c>
      <c r="E2847" s="311"/>
      <c r="F2847" s="313"/>
      <c r="G2847" s="313"/>
      <c r="H2847" s="312">
        <f>H2833-B2847</f>
        <v>-1115901</v>
      </c>
      <c r="I2847" s="314">
        <f t="shared" si="172"/>
        <v>-0.238</v>
      </c>
      <c r="J2847" s="315"/>
      <c r="K2847" s="304">
        <v>500</v>
      </c>
      <c r="L2847" s="304"/>
      <c r="M2847" s="304">
        <v>500</v>
      </c>
    </row>
    <row r="2848" spans="6:13" ht="12.75">
      <c r="F2848" s="65"/>
      <c r="G2848" s="65"/>
      <c r="M2848" s="2"/>
    </row>
    <row r="2849" spans="6:13" ht="12.75">
      <c r="F2849" s="65"/>
      <c r="G2849" s="65"/>
      <c r="M2849" s="2"/>
    </row>
    <row r="2850" spans="6:13" ht="12.75">
      <c r="F2850" s="65"/>
      <c r="G2850" s="65"/>
      <c r="M2850" s="2"/>
    </row>
    <row r="2851" spans="2:13" ht="12.75">
      <c r="B2851" s="36"/>
      <c r="F2851" s="76"/>
      <c r="G2851" s="65"/>
      <c r="M2851" s="2"/>
    </row>
    <row r="2852" spans="1:13" s="300" customFormat="1" ht="12.75" hidden="1">
      <c r="A2852" s="295"/>
      <c r="B2852" s="296"/>
      <c r="C2852" s="295"/>
      <c r="D2852" s="295"/>
      <c r="E2852" s="295"/>
      <c r="F2852" s="297"/>
      <c r="G2852" s="297"/>
      <c r="H2852" s="296"/>
      <c r="I2852" s="280"/>
      <c r="K2852" s="35"/>
      <c r="L2852" s="15"/>
      <c r="M2852" s="2"/>
    </row>
    <row r="2853" spans="1:13" s="300" customFormat="1" ht="12.75" hidden="1">
      <c r="A2853" s="295"/>
      <c r="B2853" s="296"/>
      <c r="C2853" s="295"/>
      <c r="D2853" s="295"/>
      <c r="E2853" s="295"/>
      <c r="F2853" s="297"/>
      <c r="G2853" s="297"/>
      <c r="H2853" s="296"/>
      <c r="I2853" s="280"/>
      <c r="K2853" s="35"/>
      <c r="L2853" s="15"/>
      <c r="M2853" s="2"/>
    </row>
    <row r="2854" spans="1:13" ht="12.75" hidden="1">
      <c r="A2854" s="12"/>
      <c r="B2854" s="7"/>
      <c r="F2854" s="65"/>
      <c r="G2854" s="65"/>
      <c r="H2854" s="296"/>
      <c r="I2854" s="22" t="e">
        <f aca="true" t="shared" si="174" ref="I2854:I2885">+B2854/M2854</f>
        <v>#DIV/0!</v>
      </c>
      <c r="M2854" s="2"/>
    </row>
    <row r="2855" spans="1:13" ht="12.75" hidden="1">
      <c r="A2855" s="12"/>
      <c r="B2855" s="7"/>
      <c r="F2855" s="65"/>
      <c r="G2855" s="65"/>
      <c r="H2855" s="296"/>
      <c r="I2855" s="22" t="e">
        <f t="shared" si="174"/>
        <v>#DIV/0!</v>
      </c>
      <c r="M2855" s="2"/>
    </row>
    <row r="2856" spans="1:13" ht="12.75" hidden="1">
      <c r="A2856" s="12"/>
      <c r="B2856" s="7"/>
      <c r="F2856" s="65"/>
      <c r="G2856" s="65"/>
      <c r="H2856" s="5">
        <f aca="true" t="shared" si="175" ref="H2856:H2887">H2855-B2856</f>
        <v>0</v>
      </c>
      <c r="I2856" s="22" t="e">
        <f t="shared" si="174"/>
        <v>#DIV/0!</v>
      </c>
      <c r="M2856" s="2"/>
    </row>
    <row r="2857" spans="1:13" ht="12.75" hidden="1">
      <c r="A2857" s="12"/>
      <c r="B2857" s="7"/>
      <c r="F2857" s="65"/>
      <c r="G2857" s="65"/>
      <c r="H2857" s="5">
        <f t="shared" si="175"/>
        <v>0</v>
      </c>
      <c r="I2857" s="22" t="e">
        <f t="shared" si="174"/>
        <v>#DIV/0!</v>
      </c>
      <c r="M2857" s="2"/>
    </row>
    <row r="2858" spans="1:13" ht="12.75" hidden="1">
      <c r="A2858" s="12"/>
      <c r="B2858" s="7"/>
      <c r="F2858" s="65"/>
      <c r="G2858" s="65"/>
      <c r="H2858" s="5">
        <f t="shared" si="175"/>
        <v>0</v>
      </c>
      <c r="I2858" s="22" t="e">
        <f t="shared" si="174"/>
        <v>#DIV/0!</v>
      </c>
      <c r="M2858" s="2"/>
    </row>
    <row r="2859" spans="1:13" ht="12.75" hidden="1">
      <c r="A2859" s="12"/>
      <c r="B2859" s="7"/>
      <c r="F2859" s="65"/>
      <c r="G2859" s="65"/>
      <c r="H2859" s="5">
        <f t="shared" si="175"/>
        <v>0</v>
      </c>
      <c r="I2859" s="22" t="e">
        <f t="shared" si="174"/>
        <v>#DIV/0!</v>
      </c>
      <c r="M2859" s="2"/>
    </row>
    <row r="2860" spans="1:13" ht="12.75" hidden="1">
      <c r="A2860" s="12"/>
      <c r="B2860" s="7"/>
      <c r="F2860" s="65"/>
      <c r="G2860" s="65"/>
      <c r="H2860" s="5">
        <f t="shared" si="175"/>
        <v>0</v>
      </c>
      <c r="I2860" s="22" t="e">
        <f t="shared" si="174"/>
        <v>#DIV/0!</v>
      </c>
      <c r="M2860" s="2"/>
    </row>
    <row r="2861" spans="1:13" ht="12.75" hidden="1">
      <c r="A2861" s="12"/>
      <c r="B2861" s="7"/>
      <c r="F2861" s="65"/>
      <c r="G2861" s="65"/>
      <c r="H2861" s="5">
        <f t="shared" si="175"/>
        <v>0</v>
      </c>
      <c r="I2861" s="22" t="e">
        <f t="shared" si="174"/>
        <v>#DIV/0!</v>
      </c>
      <c r="M2861" s="2"/>
    </row>
    <row r="2862" spans="1:13" ht="12.75" hidden="1">
      <c r="A2862" s="12"/>
      <c r="B2862" s="7"/>
      <c r="F2862" s="65"/>
      <c r="G2862" s="65"/>
      <c r="H2862" s="5">
        <f t="shared" si="175"/>
        <v>0</v>
      </c>
      <c r="I2862" s="22" t="e">
        <f t="shared" si="174"/>
        <v>#DIV/0!</v>
      </c>
      <c r="M2862" s="2"/>
    </row>
    <row r="2863" spans="1:13" ht="12.75" hidden="1">
      <c r="A2863" s="12"/>
      <c r="B2863" s="7"/>
      <c r="F2863" s="65"/>
      <c r="G2863" s="65"/>
      <c r="H2863" s="5">
        <f t="shared" si="175"/>
        <v>0</v>
      </c>
      <c r="I2863" s="22" t="e">
        <f t="shared" si="174"/>
        <v>#DIV/0!</v>
      </c>
      <c r="M2863" s="2"/>
    </row>
    <row r="2864" spans="1:13" ht="12.75" hidden="1">
      <c r="A2864" s="12"/>
      <c r="B2864" s="7"/>
      <c r="F2864" s="65"/>
      <c r="G2864" s="65"/>
      <c r="H2864" s="5">
        <f t="shared" si="175"/>
        <v>0</v>
      </c>
      <c r="I2864" s="22" t="e">
        <f t="shared" si="174"/>
        <v>#DIV/0!</v>
      </c>
      <c r="M2864" s="2"/>
    </row>
    <row r="2865" spans="1:13" ht="12.75" hidden="1">
      <c r="A2865" s="12"/>
      <c r="B2865" s="7"/>
      <c r="F2865" s="65"/>
      <c r="G2865" s="65"/>
      <c r="H2865" s="5">
        <f t="shared" si="175"/>
        <v>0</v>
      </c>
      <c r="I2865" s="22" t="e">
        <f t="shared" si="174"/>
        <v>#DIV/0!</v>
      </c>
      <c r="M2865" s="2"/>
    </row>
    <row r="2866" spans="1:13" ht="12.75" hidden="1">
      <c r="A2866" s="12"/>
      <c r="B2866" s="7"/>
      <c r="F2866" s="65"/>
      <c r="G2866" s="65"/>
      <c r="H2866" s="5">
        <f t="shared" si="175"/>
        <v>0</v>
      </c>
      <c r="I2866" s="22" t="e">
        <f t="shared" si="174"/>
        <v>#DIV/0!</v>
      </c>
      <c r="M2866" s="2"/>
    </row>
    <row r="2867" spans="1:13" ht="12.75" hidden="1">
      <c r="A2867" s="12"/>
      <c r="B2867" s="7"/>
      <c r="F2867" s="65"/>
      <c r="G2867" s="65"/>
      <c r="H2867" s="5">
        <f t="shared" si="175"/>
        <v>0</v>
      </c>
      <c r="I2867" s="22" t="e">
        <f t="shared" si="174"/>
        <v>#DIV/0!</v>
      </c>
      <c r="M2867" s="2"/>
    </row>
    <row r="2868" spans="1:13" ht="12.75" hidden="1">
      <c r="A2868" s="12"/>
      <c r="F2868" s="65"/>
      <c r="G2868" s="65"/>
      <c r="H2868" s="5">
        <f t="shared" si="175"/>
        <v>0</v>
      </c>
      <c r="I2868" s="22" t="e">
        <f t="shared" si="174"/>
        <v>#DIV/0!</v>
      </c>
      <c r="M2868" s="2"/>
    </row>
    <row r="2869" spans="1:13" ht="12.75" hidden="1">
      <c r="A2869" s="12"/>
      <c r="B2869" s="6"/>
      <c r="F2869" s="65"/>
      <c r="G2869" s="65"/>
      <c r="H2869" s="5">
        <f t="shared" si="175"/>
        <v>0</v>
      </c>
      <c r="I2869" s="22" t="e">
        <f t="shared" si="174"/>
        <v>#DIV/0!</v>
      </c>
      <c r="M2869" s="2"/>
    </row>
    <row r="2870" spans="1:13" ht="12.75" hidden="1">
      <c r="A2870" s="12"/>
      <c r="F2870" s="65"/>
      <c r="G2870" s="65"/>
      <c r="H2870" s="5">
        <f t="shared" si="175"/>
        <v>0</v>
      </c>
      <c r="I2870" s="22" t="e">
        <f t="shared" si="174"/>
        <v>#DIV/0!</v>
      </c>
      <c r="M2870" s="2"/>
    </row>
    <row r="2871" spans="1:13" ht="12.75" hidden="1">
      <c r="A2871" s="12"/>
      <c r="F2871" s="65"/>
      <c r="G2871" s="65"/>
      <c r="H2871" s="5">
        <f t="shared" si="175"/>
        <v>0</v>
      </c>
      <c r="I2871" s="22" t="e">
        <f t="shared" si="174"/>
        <v>#DIV/0!</v>
      </c>
      <c r="M2871" s="2"/>
    </row>
    <row r="2872" spans="1:13" ht="12.75" hidden="1">
      <c r="A2872" s="12"/>
      <c r="F2872" s="65"/>
      <c r="G2872" s="65"/>
      <c r="H2872" s="5">
        <f t="shared" si="175"/>
        <v>0</v>
      </c>
      <c r="I2872" s="22" t="e">
        <f t="shared" si="174"/>
        <v>#DIV/0!</v>
      </c>
      <c r="M2872" s="2"/>
    </row>
    <row r="2873" spans="1:13" ht="12.75" hidden="1">
      <c r="A2873" s="12"/>
      <c r="F2873" s="65"/>
      <c r="G2873" s="65"/>
      <c r="H2873" s="5">
        <f t="shared" si="175"/>
        <v>0</v>
      </c>
      <c r="I2873" s="22" t="e">
        <f t="shared" si="174"/>
        <v>#DIV/0!</v>
      </c>
      <c r="M2873" s="2"/>
    </row>
    <row r="2874" spans="1:13" ht="12.75" hidden="1">
      <c r="A2874" s="12"/>
      <c r="F2874" s="65"/>
      <c r="G2874" s="65"/>
      <c r="H2874" s="5">
        <f t="shared" si="175"/>
        <v>0</v>
      </c>
      <c r="I2874" s="22" t="e">
        <f t="shared" si="174"/>
        <v>#DIV/0!</v>
      </c>
      <c r="M2874" s="2"/>
    </row>
    <row r="2875" spans="1:13" ht="12.75" hidden="1">
      <c r="A2875" s="12"/>
      <c r="F2875" s="65"/>
      <c r="G2875" s="65"/>
      <c r="H2875" s="5">
        <f t="shared" si="175"/>
        <v>0</v>
      </c>
      <c r="I2875" s="22" t="e">
        <f t="shared" si="174"/>
        <v>#DIV/0!</v>
      </c>
      <c r="M2875" s="2"/>
    </row>
    <row r="2876" spans="1:13" ht="12.75" hidden="1">
      <c r="A2876" s="12"/>
      <c r="F2876" s="65"/>
      <c r="G2876" s="65"/>
      <c r="H2876" s="5">
        <f t="shared" si="175"/>
        <v>0</v>
      </c>
      <c r="I2876" s="22" t="e">
        <f t="shared" si="174"/>
        <v>#DIV/0!</v>
      </c>
      <c r="M2876" s="2"/>
    </row>
    <row r="2877" spans="1:13" ht="12.75" hidden="1">
      <c r="A2877" s="12"/>
      <c r="F2877" s="65"/>
      <c r="G2877" s="65"/>
      <c r="H2877" s="5">
        <f t="shared" si="175"/>
        <v>0</v>
      </c>
      <c r="I2877" s="22" t="e">
        <f t="shared" si="174"/>
        <v>#DIV/0!</v>
      </c>
      <c r="M2877" s="2"/>
    </row>
    <row r="2878" spans="1:13" ht="12.75" hidden="1">
      <c r="A2878" s="12"/>
      <c r="F2878" s="65"/>
      <c r="G2878" s="65"/>
      <c r="H2878" s="5">
        <f t="shared" si="175"/>
        <v>0</v>
      </c>
      <c r="I2878" s="22" t="e">
        <f t="shared" si="174"/>
        <v>#DIV/0!</v>
      </c>
      <c r="M2878" s="2"/>
    </row>
    <row r="2879" spans="1:13" ht="12.75" hidden="1">
      <c r="A2879" s="12"/>
      <c r="F2879" s="65"/>
      <c r="G2879" s="65"/>
      <c r="H2879" s="5">
        <f t="shared" si="175"/>
        <v>0</v>
      </c>
      <c r="I2879" s="22" t="e">
        <f t="shared" si="174"/>
        <v>#DIV/0!</v>
      </c>
      <c r="M2879" s="2"/>
    </row>
    <row r="2880" spans="1:13" ht="12.75" hidden="1">
      <c r="A2880" s="12"/>
      <c r="F2880" s="65"/>
      <c r="G2880" s="65"/>
      <c r="H2880" s="5">
        <f t="shared" si="175"/>
        <v>0</v>
      </c>
      <c r="I2880" s="22" t="e">
        <f t="shared" si="174"/>
        <v>#DIV/0!</v>
      </c>
      <c r="M2880" s="2"/>
    </row>
    <row r="2881" spans="1:13" ht="12.75" hidden="1">
      <c r="A2881" s="12"/>
      <c r="F2881" s="65"/>
      <c r="G2881" s="65"/>
      <c r="H2881" s="5">
        <f t="shared" si="175"/>
        <v>0</v>
      </c>
      <c r="I2881" s="22" t="e">
        <f t="shared" si="174"/>
        <v>#DIV/0!</v>
      </c>
      <c r="M2881" s="2"/>
    </row>
    <row r="2882" spans="1:13" ht="12.75" hidden="1">
      <c r="A2882" s="12"/>
      <c r="F2882" s="65"/>
      <c r="G2882" s="65"/>
      <c r="H2882" s="5">
        <f t="shared" si="175"/>
        <v>0</v>
      </c>
      <c r="I2882" s="22" t="e">
        <f t="shared" si="174"/>
        <v>#DIV/0!</v>
      </c>
      <c r="M2882" s="2"/>
    </row>
    <row r="2883" spans="1:13" ht="12.75" hidden="1">
      <c r="A2883" s="12"/>
      <c r="F2883" s="65"/>
      <c r="G2883" s="65"/>
      <c r="H2883" s="5">
        <f t="shared" si="175"/>
        <v>0</v>
      </c>
      <c r="I2883" s="22" t="e">
        <f t="shared" si="174"/>
        <v>#DIV/0!</v>
      </c>
      <c r="M2883" s="2"/>
    </row>
    <row r="2884" spans="1:13" ht="12.75" hidden="1">
      <c r="A2884" s="12"/>
      <c r="F2884" s="65"/>
      <c r="G2884" s="65"/>
      <c r="H2884" s="5">
        <f t="shared" si="175"/>
        <v>0</v>
      </c>
      <c r="I2884" s="22" t="e">
        <f t="shared" si="174"/>
        <v>#DIV/0!</v>
      </c>
      <c r="M2884" s="2"/>
    </row>
    <row r="2885" spans="1:13" ht="12.75" hidden="1">
      <c r="A2885" s="12"/>
      <c r="F2885" s="65"/>
      <c r="G2885" s="65"/>
      <c r="H2885" s="5">
        <f t="shared" si="175"/>
        <v>0</v>
      </c>
      <c r="I2885" s="22" t="e">
        <f t="shared" si="174"/>
        <v>#DIV/0!</v>
      </c>
      <c r="M2885" s="2"/>
    </row>
    <row r="2886" spans="1:13" ht="12.75" hidden="1">
      <c r="A2886" s="12"/>
      <c r="F2886" s="65"/>
      <c r="G2886" s="65"/>
      <c r="H2886" s="5">
        <f t="shared" si="175"/>
        <v>0</v>
      </c>
      <c r="I2886" s="22" t="e">
        <f aca="true" t="shared" si="176" ref="I2886:I2917">+B2886/M2886</f>
        <v>#DIV/0!</v>
      </c>
      <c r="M2886" s="2"/>
    </row>
    <row r="2887" spans="1:13" ht="12.75" hidden="1">
      <c r="A2887" s="12"/>
      <c r="F2887" s="65"/>
      <c r="G2887" s="65"/>
      <c r="H2887" s="5">
        <f t="shared" si="175"/>
        <v>0</v>
      </c>
      <c r="I2887" s="22" t="e">
        <f t="shared" si="176"/>
        <v>#DIV/0!</v>
      </c>
      <c r="M2887" s="2"/>
    </row>
    <row r="2888" spans="1:13" ht="12.75" hidden="1">
      <c r="A2888" s="12"/>
      <c r="F2888" s="65"/>
      <c r="G2888" s="65"/>
      <c r="H2888" s="5">
        <f aca="true" t="shared" si="177" ref="H2888:H2919">H2887-B2888</f>
        <v>0</v>
      </c>
      <c r="I2888" s="22" t="e">
        <f t="shared" si="176"/>
        <v>#DIV/0!</v>
      </c>
      <c r="M2888" s="2"/>
    </row>
    <row r="2889" spans="1:13" ht="12.75" hidden="1">
      <c r="A2889" s="12"/>
      <c r="F2889" s="65"/>
      <c r="G2889" s="65"/>
      <c r="H2889" s="5">
        <f t="shared" si="177"/>
        <v>0</v>
      </c>
      <c r="I2889" s="22" t="e">
        <f t="shared" si="176"/>
        <v>#DIV/0!</v>
      </c>
      <c r="M2889" s="2"/>
    </row>
    <row r="2890" spans="1:13" ht="12.75" hidden="1">
      <c r="A2890" s="12"/>
      <c r="F2890" s="65"/>
      <c r="G2890" s="65"/>
      <c r="H2890" s="5">
        <f t="shared" si="177"/>
        <v>0</v>
      </c>
      <c r="I2890" s="22" t="e">
        <f t="shared" si="176"/>
        <v>#DIV/0!</v>
      </c>
      <c r="M2890" s="2"/>
    </row>
    <row r="2891" spans="1:13" ht="12.75" hidden="1">
      <c r="A2891" s="12"/>
      <c r="F2891" s="65"/>
      <c r="G2891" s="65"/>
      <c r="H2891" s="5">
        <f t="shared" si="177"/>
        <v>0</v>
      </c>
      <c r="I2891" s="22" t="e">
        <f t="shared" si="176"/>
        <v>#DIV/0!</v>
      </c>
      <c r="M2891" s="2"/>
    </row>
    <row r="2892" spans="1:13" ht="12.75" hidden="1">
      <c r="A2892" s="12"/>
      <c r="F2892" s="65"/>
      <c r="G2892" s="65"/>
      <c r="H2892" s="5">
        <f t="shared" si="177"/>
        <v>0</v>
      </c>
      <c r="I2892" s="22" t="e">
        <f t="shared" si="176"/>
        <v>#DIV/0!</v>
      </c>
      <c r="M2892" s="2"/>
    </row>
    <row r="2893" spans="1:13" ht="12.75" hidden="1">
      <c r="A2893" s="12"/>
      <c r="F2893" s="65"/>
      <c r="G2893" s="65"/>
      <c r="H2893" s="5">
        <f t="shared" si="177"/>
        <v>0</v>
      </c>
      <c r="I2893" s="22" t="e">
        <f t="shared" si="176"/>
        <v>#DIV/0!</v>
      </c>
      <c r="M2893" s="2"/>
    </row>
    <row r="2894" spans="1:13" ht="12.75" hidden="1">
      <c r="A2894" s="12"/>
      <c r="F2894" s="65"/>
      <c r="G2894" s="65"/>
      <c r="H2894" s="5">
        <f t="shared" si="177"/>
        <v>0</v>
      </c>
      <c r="I2894" s="22" t="e">
        <f t="shared" si="176"/>
        <v>#DIV/0!</v>
      </c>
      <c r="M2894" s="2"/>
    </row>
    <row r="2895" spans="1:13" ht="12.75" hidden="1">
      <c r="A2895" s="12"/>
      <c r="F2895" s="65"/>
      <c r="G2895" s="65"/>
      <c r="H2895" s="5">
        <f t="shared" si="177"/>
        <v>0</v>
      </c>
      <c r="I2895" s="22" t="e">
        <f t="shared" si="176"/>
        <v>#DIV/0!</v>
      </c>
      <c r="M2895" s="2"/>
    </row>
    <row r="2896" spans="1:13" ht="12.75" hidden="1">
      <c r="A2896" s="12"/>
      <c r="F2896" s="65"/>
      <c r="G2896" s="65"/>
      <c r="H2896" s="5">
        <f t="shared" si="177"/>
        <v>0</v>
      </c>
      <c r="I2896" s="22" t="e">
        <f t="shared" si="176"/>
        <v>#DIV/0!</v>
      </c>
      <c r="M2896" s="2"/>
    </row>
    <row r="2897" spans="1:13" ht="12.75" hidden="1">
      <c r="A2897" s="12"/>
      <c r="F2897" s="65"/>
      <c r="G2897" s="65"/>
      <c r="H2897" s="5">
        <f t="shared" si="177"/>
        <v>0</v>
      </c>
      <c r="I2897" s="22" t="e">
        <f t="shared" si="176"/>
        <v>#DIV/0!</v>
      </c>
      <c r="M2897" s="2"/>
    </row>
    <row r="2898" spans="1:13" ht="12.75" hidden="1">
      <c r="A2898" s="12"/>
      <c r="F2898" s="65"/>
      <c r="G2898" s="65"/>
      <c r="H2898" s="5">
        <f t="shared" si="177"/>
        <v>0</v>
      </c>
      <c r="I2898" s="22" t="e">
        <f t="shared" si="176"/>
        <v>#DIV/0!</v>
      </c>
      <c r="M2898" s="2"/>
    </row>
    <row r="2899" spans="1:13" ht="12.75" hidden="1">
      <c r="A2899" s="12"/>
      <c r="F2899" s="65"/>
      <c r="G2899" s="65"/>
      <c r="H2899" s="5">
        <f t="shared" si="177"/>
        <v>0</v>
      </c>
      <c r="I2899" s="22" t="e">
        <f t="shared" si="176"/>
        <v>#DIV/0!</v>
      </c>
      <c r="M2899" s="2"/>
    </row>
    <row r="2900" spans="1:13" ht="12.75" hidden="1">
      <c r="A2900" s="12"/>
      <c r="F2900" s="65"/>
      <c r="G2900" s="65"/>
      <c r="H2900" s="5">
        <f t="shared" si="177"/>
        <v>0</v>
      </c>
      <c r="I2900" s="22" t="e">
        <f t="shared" si="176"/>
        <v>#DIV/0!</v>
      </c>
      <c r="M2900" s="2"/>
    </row>
    <row r="2901" spans="1:13" ht="12.75" hidden="1">
      <c r="A2901" s="12"/>
      <c r="F2901" s="65"/>
      <c r="G2901" s="65"/>
      <c r="H2901" s="5">
        <f t="shared" si="177"/>
        <v>0</v>
      </c>
      <c r="I2901" s="22" t="e">
        <f t="shared" si="176"/>
        <v>#DIV/0!</v>
      </c>
      <c r="M2901" s="2"/>
    </row>
    <row r="2902" spans="1:13" ht="12.75" hidden="1">
      <c r="A2902" s="12"/>
      <c r="F2902" s="65"/>
      <c r="G2902" s="65"/>
      <c r="H2902" s="5">
        <f t="shared" si="177"/>
        <v>0</v>
      </c>
      <c r="I2902" s="22" t="e">
        <f t="shared" si="176"/>
        <v>#DIV/0!</v>
      </c>
      <c r="M2902" s="2"/>
    </row>
    <row r="2903" spans="1:13" ht="12.75" hidden="1">
      <c r="A2903" s="12"/>
      <c r="F2903" s="65"/>
      <c r="G2903" s="65"/>
      <c r="H2903" s="5">
        <f t="shared" si="177"/>
        <v>0</v>
      </c>
      <c r="I2903" s="22" t="e">
        <f t="shared" si="176"/>
        <v>#DIV/0!</v>
      </c>
      <c r="M2903" s="2"/>
    </row>
    <row r="2904" spans="1:13" ht="12.75" hidden="1">
      <c r="A2904" s="12"/>
      <c r="F2904" s="65"/>
      <c r="G2904" s="65"/>
      <c r="H2904" s="5">
        <f t="shared" si="177"/>
        <v>0</v>
      </c>
      <c r="I2904" s="22" t="e">
        <f t="shared" si="176"/>
        <v>#DIV/0!</v>
      </c>
      <c r="M2904" s="2"/>
    </row>
    <row r="2905" spans="1:13" ht="12.75" hidden="1">
      <c r="A2905" s="12"/>
      <c r="F2905" s="65"/>
      <c r="G2905" s="65"/>
      <c r="H2905" s="5">
        <f t="shared" si="177"/>
        <v>0</v>
      </c>
      <c r="I2905" s="22" t="e">
        <f t="shared" si="176"/>
        <v>#DIV/0!</v>
      </c>
      <c r="M2905" s="2"/>
    </row>
    <row r="2906" spans="1:13" ht="12.75" hidden="1">
      <c r="A2906" s="12"/>
      <c r="F2906" s="65"/>
      <c r="G2906" s="65"/>
      <c r="H2906" s="5">
        <f t="shared" si="177"/>
        <v>0</v>
      </c>
      <c r="I2906" s="22" t="e">
        <f t="shared" si="176"/>
        <v>#DIV/0!</v>
      </c>
      <c r="M2906" s="2"/>
    </row>
    <row r="2907" spans="1:13" ht="12.75" hidden="1">
      <c r="A2907" s="12"/>
      <c r="F2907" s="65"/>
      <c r="G2907" s="65"/>
      <c r="H2907" s="5">
        <f t="shared" si="177"/>
        <v>0</v>
      </c>
      <c r="I2907" s="22" t="e">
        <f t="shared" si="176"/>
        <v>#DIV/0!</v>
      </c>
      <c r="M2907" s="2"/>
    </row>
    <row r="2908" spans="1:13" ht="12.75" hidden="1">
      <c r="A2908" s="12"/>
      <c r="F2908" s="65"/>
      <c r="G2908" s="65"/>
      <c r="H2908" s="5">
        <f t="shared" si="177"/>
        <v>0</v>
      </c>
      <c r="I2908" s="22" t="e">
        <f t="shared" si="176"/>
        <v>#DIV/0!</v>
      </c>
      <c r="M2908" s="2"/>
    </row>
    <row r="2909" spans="1:13" ht="12.75" hidden="1">
      <c r="A2909" s="12"/>
      <c r="F2909" s="65"/>
      <c r="G2909" s="65"/>
      <c r="H2909" s="5">
        <f t="shared" si="177"/>
        <v>0</v>
      </c>
      <c r="I2909" s="22" t="e">
        <f t="shared" si="176"/>
        <v>#DIV/0!</v>
      </c>
      <c r="M2909" s="2"/>
    </row>
    <row r="2910" spans="1:13" ht="12.75" hidden="1">
      <c r="A2910" s="12"/>
      <c r="F2910" s="65"/>
      <c r="G2910" s="65"/>
      <c r="H2910" s="5">
        <f t="shared" si="177"/>
        <v>0</v>
      </c>
      <c r="I2910" s="22" t="e">
        <f t="shared" si="176"/>
        <v>#DIV/0!</v>
      </c>
      <c r="M2910" s="2"/>
    </row>
    <row r="2911" spans="1:13" ht="12.75" hidden="1">
      <c r="A2911" s="12"/>
      <c r="F2911" s="65"/>
      <c r="G2911" s="65"/>
      <c r="H2911" s="5">
        <f t="shared" si="177"/>
        <v>0</v>
      </c>
      <c r="I2911" s="22" t="e">
        <f t="shared" si="176"/>
        <v>#DIV/0!</v>
      </c>
      <c r="M2911" s="2"/>
    </row>
    <row r="2912" spans="1:13" ht="12.75" hidden="1">
      <c r="A2912" s="12"/>
      <c r="F2912" s="65"/>
      <c r="G2912" s="65"/>
      <c r="H2912" s="5">
        <f t="shared" si="177"/>
        <v>0</v>
      </c>
      <c r="I2912" s="22" t="e">
        <f t="shared" si="176"/>
        <v>#DIV/0!</v>
      </c>
      <c r="M2912" s="2"/>
    </row>
    <row r="2913" spans="1:13" ht="12.75" hidden="1">
      <c r="A2913" s="12"/>
      <c r="F2913" s="65"/>
      <c r="G2913" s="65"/>
      <c r="H2913" s="5">
        <f t="shared" si="177"/>
        <v>0</v>
      </c>
      <c r="I2913" s="22" t="e">
        <f t="shared" si="176"/>
        <v>#DIV/0!</v>
      </c>
      <c r="M2913" s="2"/>
    </row>
    <row r="2914" spans="1:13" ht="12.75" hidden="1">
      <c r="A2914" s="12"/>
      <c r="F2914" s="65"/>
      <c r="G2914" s="65"/>
      <c r="H2914" s="5">
        <f t="shared" si="177"/>
        <v>0</v>
      </c>
      <c r="I2914" s="22" t="e">
        <f t="shared" si="176"/>
        <v>#DIV/0!</v>
      </c>
      <c r="M2914" s="2"/>
    </row>
    <row r="2915" spans="1:13" ht="12.75" hidden="1">
      <c r="A2915" s="12"/>
      <c r="F2915" s="65"/>
      <c r="G2915" s="65"/>
      <c r="H2915" s="5">
        <f t="shared" si="177"/>
        <v>0</v>
      </c>
      <c r="I2915" s="22" t="e">
        <f t="shared" si="176"/>
        <v>#DIV/0!</v>
      </c>
      <c r="M2915" s="2"/>
    </row>
    <row r="2916" spans="1:13" ht="12.75" hidden="1">
      <c r="A2916" s="12"/>
      <c r="F2916" s="65"/>
      <c r="G2916" s="65"/>
      <c r="H2916" s="5">
        <f t="shared" si="177"/>
        <v>0</v>
      </c>
      <c r="I2916" s="22" t="e">
        <f t="shared" si="176"/>
        <v>#DIV/0!</v>
      </c>
      <c r="M2916" s="2"/>
    </row>
    <row r="2917" spans="1:13" ht="12.75" hidden="1">
      <c r="A2917" s="12"/>
      <c r="F2917" s="65"/>
      <c r="G2917" s="65"/>
      <c r="H2917" s="5">
        <f t="shared" si="177"/>
        <v>0</v>
      </c>
      <c r="I2917" s="22" t="e">
        <f t="shared" si="176"/>
        <v>#DIV/0!</v>
      </c>
      <c r="M2917" s="2"/>
    </row>
    <row r="2918" spans="1:13" ht="12.75" hidden="1">
      <c r="A2918" s="12"/>
      <c r="F2918" s="65"/>
      <c r="G2918" s="65"/>
      <c r="H2918" s="5">
        <f t="shared" si="177"/>
        <v>0</v>
      </c>
      <c r="I2918" s="22" t="e">
        <f aca="true" t="shared" si="178" ref="I2918:I2949">+B2918/M2918</f>
        <v>#DIV/0!</v>
      </c>
      <c r="M2918" s="2"/>
    </row>
    <row r="2919" spans="1:13" ht="12.75" hidden="1">
      <c r="A2919" s="12"/>
      <c r="F2919" s="65"/>
      <c r="G2919" s="65"/>
      <c r="H2919" s="5">
        <f t="shared" si="177"/>
        <v>0</v>
      </c>
      <c r="I2919" s="22" t="e">
        <f t="shared" si="178"/>
        <v>#DIV/0!</v>
      </c>
      <c r="M2919" s="2"/>
    </row>
    <row r="2920" spans="1:13" ht="12.75" hidden="1">
      <c r="A2920" s="12"/>
      <c r="F2920" s="65"/>
      <c r="G2920" s="65"/>
      <c r="H2920" s="5">
        <f aca="true" t="shared" si="179" ref="H2920:H2951">H2919-B2920</f>
        <v>0</v>
      </c>
      <c r="I2920" s="22" t="e">
        <f t="shared" si="178"/>
        <v>#DIV/0!</v>
      </c>
      <c r="M2920" s="2"/>
    </row>
    <row r="2921" spans="1:13" ht="12.75" hidden="1">
      <c r="A2921" s="12"/>
      <c r="F2921" s="65"/>
      <c r="G2921" s="65"/>
      <c r="H2921" s="5">
        <f t="shared" si="179"/>
        <v>0</v>
      </c>
      <c r="I2921" s="22" t="e">
        <f t="shared" si="178"/>
        <v>#DIV/0!</v>
      </c>
      <c r="M2921" s="2"/>
    </row>
    <row r="2922" spans="1:13" ht="12.75" hidden="1">
      <c r="A2922" s="12"/>
      <c r="F2922" s="65"/>
      <c r="G2922" s="65"/>
      <c r="H2922" s="5">
        <f t="shared" si="179"/>
        <v>0</v>
      </c>
      <c r="I2922" s="22" t="e">
        <f t="shared" si="178"/>
        <v>#DIV/0!</v>
      </c>
      <c r="M2922" s="2"/>
    </row>
    <row r="2923" spans="1:13" ht="12.75" hidden="1">
      <c r="A2923" s="12"/>
      <c r="F2923" s="65"/>
      <c r="G2923" s="65"/>
      <c r="H2923" s="5">
        <f t="shared" si="179"/>
        <v>0</v>
      </c>
      <c r="I2923" s="22" t="e">
        <f t="shared" si="178"/>
        <v>#DIV/0!</v>
      </c>
      <c r="M2923" s="2"/>
    </row>
    <row r="2924" spans="1:13" ht="12.75" hidden="1">
      <c r="A2924" s="12"/>
      <c r="F2924" s="65"/>
      <c r="G2924" s="65"/>
      <c r="H2924" s="5">
        <f t="shared" si="179"/>
        <v>0</v>
      </c>
      <c r="I2924" s="22" t="e">
        <f t="shared" si="178"/>
        <v>#DIV/0!</v>
      </c>
      <c r="M2924" s="2"/>
    </row>
    <row r="2925" spans="1:13" ht="12.75" hidden="1">
      <c r="A2925" s="12"/>
      <c r="F2925" s="65"/>
      <c r="G2925" s="65"/>
      <c r="H2925" s="5">
        <f t="shared" si="179"/>
        <v>0</v>
      </c>
      <c r="I2925" s="22" t="e">
        <f t="shared" si="178"/>
        <v>#DIV/0!</v>
      </c>
      <c r="M2925" s="2"/>
    </row>
    <row r="2926" spans="1:13" ht="12.75" hidden="1">
      <c r="A2926" s="12"/>
      <c r="F2926" s="65"/>
      <c r="G2926" s="65"/>
      <c r="H2926" s="5">
        <f t="shared" si="179"/>
        <v>0</v>
      </c>
      <c r="I2926" s="22" t="e">
        <f t="shared" si="178"/>
        <v>#DIV/0!</v>
      </c>
      <c r="M2926" s="2"/>
    </row>
    <row r="2927" spans="1:13" ht="12.75" hidden="1">
      <c r="A2927" s="12"/>
      <c r="F2927" s="65"/>
      <c r="G2927" s="65"/>
      <c r="H2927" s="5">
        <f t="shared" si="179"/>
        <v>0</v>
      </c>
      <c r="I2927" s="22" t="e">
        <f t="shared" si="178"/>
        <v>#DIV/0!</v>
      </c>
      <c r="M2927" s="2"/>
    </row>
    <row r="2928" spans="1:13" ht="12.75" hidden="1">
      <c r="A2928" s="12"/>
      <c r="F2928" s="65"/>
      <c r="G2928" s="65"/>
      <c r="H2928" s="5">
        <f t="shared" si="179"/>
        <v>0</v>
      </c>
      <c r="I2928" s="22" t="e">
        <f t="shared" si="178"/>
        <v>#DIV/0!</v>
      </c>
      <c r="M2928" s="2"/>
    </row>
    <row r="2929" spans="1:13" ht="12.75" hidden="1">
      <c r="A2929" s="12"/>
      <c r="F2929" s="65"/>
      <c r="G2929" s="65"/>
      <c r="H2929" s="5">
        <f t="shared" si="179"/>
        <v>0</v>
      </c>
      <c r="I2929" s="22" t="e">
        <f t="shared" si="178"/>
        <v>#DIV/0!</v>
      </c>
      <c r="M2929" s="2"/>
    </row>
    <row r="2930" spans="1:13" ht="12.75" hidden="1">
      <c r="A2930" s="12"/>
      <c r="F2930" s="65"/>
      <c r="G2930" s="65"/>
      <c r="H2930" s="5">
        <f t="shared" si="179"/>
        <v>0</v>
      </c>
      <c r="I2930" s="22" t="e">
        <f t="shared" si="178"/>
        <v>#DIV/0!</v>
      </c>
      <c r="M2930" s="2"/>
    </row>
    <row r="2931" spans="1:13" ht="12.75" hidden="1">
      <c r="A2931" s="12"/>
      <c r="F2931" s="65"/>
      <c r="G2931" s="65"/>
      <c r="H2931" s="5">
        <f t="shared" si="179"/>
        <v>0</v>
      </c>
      <c r="I2931" s="22" t="e">
        <f t="shared" si="178"/>
        <v>#DIV/0!</v>
      </c>
      <c r="M2931" s="2"/>
    </row>
    <row r="2932" spans="1:13" ht="12.75" hidden="1">
      <c r="A2932" s="12"/>
      <c r="F2932" s="65"/>
      <c r="G2932" s="65"/>
      <c r="H2932" s="5">
        <f t="shared" si="179"/>
        <v>0</v>
      </c>
      <c r="I2932" s="22" t="e">
        <f t="shared" si="178"/>
        <v>#DIV/0!</v>
      </c>
      <c r="M2932" s="2"/>
    </row>
    <row r="2933" spans="1:13" ht="12.75" hidden="1">
      <c r="A2933" s="12"/>
      <c r="F2933" s="65"/>
      <c r="G2933" s="65"/>
      <c r="H2933" s="5">
        <f t="shared" si="179"/>
        <v>0</v>
      </c>
      <c r="I2933" s="22" t="e">
        <f t="shared" si="178"/>
        <v>#DIV/0!</v>
      </c>
      <c r="M2933" s="2"/>
    </row>
    <row r="2934" spans="1:13" ht="12.75" hidden="1">
      <c r="A2934" s="12"/>
      <c r="F2934" s="65"/>
      <c r="G2934" s="65"/>
      <c r="H2934" s="5">
        <f t="shared" si="179"/>
        <v>0</v>
      </c>
      <c r="I2934" s="22" t="e">
        <f t="shared" si="178"/>
        <v>#DIV/0!</v>
      </c>
      <c r="M2934" s="2"/>
    </row>
    <row r="2935" spans="1:13" ht="12.75" hidden="1">
      <c r="A2935" s="12"/>
      <c r="F2935" s="65"/>
      <c r="G2935" s="65"/>
      <c r="H2935" s="5">
        <f t="shared" si="179"/>
        <v>0</v>
      </c>
      <c r="I2935" s="22" t="e">
        <f t="shared" si="178"/>
        <v>#DIV/0!</v>
      </c>
      <c r="M2935" s="2"/>
    </row>
    <row r="2936" spans="1:13" ht="12.75" hidden="1">
      <c r="A2936" s="12"/>
      <c r="F2936" s="65"/>
      <c r="G2936" s="65"/>
      <c r="H2936" s="5">
        <f t="shared" si="179"/>
        <v>0</v>
      </c>
      <c r="I2936" s="22" t="e">
        <f t="shared" si="178"/>
        <v>#DIV/0!</v>
      </c>
      <c r="M2936" s="2"/>
    </row>
    <row r="2937" spans="1:13" ht="12.75" hidden="1">
      <c r="A2937" s="12"/>
      <c r="F2937" s="65"/>
      <c r="G2937" s="65"/>
      <c r="H2937" s="5">
        <f t="shared" si="179"/>
        <v>0</v>
      </c>
      <c r="I2937" s="22" t="e">
        <f t="shared" si="178"/>
        <v>#DIV/0!</v>
      </c>
      <c r="M2937" s="2"/>
    </row>
    <row r="2938" spans="1:13" ht="12.75" hidden="1">
      <c r="A2938" s="12"/>
      <c r="F2938" s="65"/>
      <c r="G2938" s="65"/>
      <c r="H2938" s="5">
        <f t="shared" si="179"/>
        <v>0</v>
      </c>
      <c r="I2938" s="22" t="e">
        <f t="shared" si="178"/>
        <v>#DIV/0!</v>
      </c>
      <c r="M2938" s="2"/>
    </row>
    <row r="2939" spans="1:13" ht="12.75" hidden="1">
      <c r="A2939" s="12"/>
      <c r="F2939" s="65"/>
      <c r="G2939" s="65"/>
      <c r="H2939" s="5">
        <f t="shared" si="179"/>
        <v>0</v>
      </c>
      <c r="I2939" s="22" t="e">
        <f t="shared" si="178"/>
        <v>#DIV/0!</v>
      </c>
      <c r="M2939" s="2"/>
    </row>
    <row r="2940" spans="1:13" ht="12.75" hidden="1">
      <c r="A2940" s="12"/>
      <c r="F2940" s="65"/>
      <c r="G2940" s="65"/>
      <c r="H2940" s="5">
        <f t="shared" si="179"/>
        <v>0</v>
      </c>
      <c r="I2940" s="22" t="e">
        <f t="shared" si="178"/>
        <v>#DIV/0!</v>
      </c>
      <c r="M2940" s="2"/>
    </row>
    <row r="2941" spans="1:13" ht="12.75" hidden="1">
      <c r="A2941" s="12"/>
      <c r="F2941" s="65"/>
      <c r="G2941" s="65"/>
      <c r="H2941" s="5">
        <f t="shared" si="179"/>
        <v>0</v>
      </c>
      <c r="I2941" s="22" t="e">
        <f t="shared" si="178"/>
        <v>#DIV/0!</v>
      </c>
      <c r="M2941" s="2"/>
    </row>
    <row r="2942" spans="1:13" ht="12.75" hidden="1">
      <c r="A2942" s="12"/>
      <c r="F2942" s="65"/>
      <c r="G2942" s="65"/>
      <c r="H2942" s="5">
        <f t="shared" si="179"/>
        <v>0</v>
      </c>
      <c r="I2942" s="22" t="e">
        <f t="shared" si="178"/>
        <v>#DIV/0!</v>
      </c>
      <c r="M2942" s="2"/>
    </row>
    <row r="2943" spans="1:13" ht="12.75" hidden="1">
      <c r="A2943" s="12"/>
      <c r="F2943" s="65"/>
      <c r="G2943" s="65"/>
      <c r="H2943" s="5">
        <f t="shared" si="179"/>
        <v>0</v>
      </c>
      <c r="I2943" s="22" t="e">
        <f t="shared" si="178"/>
        <v>#DIV/0!</v>
      </c>
      <c r="M2943" s="2"/>
    </row>
    <row r="2944" spans="1:13" ht="12.75" hidden="1">
      <c r="A2944" s="12"/>
      <c r="F2944" s="65"/>
      <c r="G2944" s="65"/>
      <c r="H2944" s="5">
        <f t="shared" si="179"/>
        <v>0</v>
      </c>
      <c r="I2944" s="22" t="e">
        <f t="shared" si="178"/>
        <v>#DIV/0!</v>
      </c>
      <c r="M2944" s="2"/>
    </row>
    <row r="2945" spans="1:13" ht="12.75" hidden="1">
      <c r="A2945" s="12"/>
      <c r="F2945" s="65"/>
      <c r="G2945" s="65"/>
      <c r="H2945" s="5">
        <f t="shared" si="179"/>
        <v>0</v>
      </c>
      <c r="I2945" s="22" t="e">
        <f t="shared" si="178"/>
        <v>#DIV/0!</v>
      </c>
      <c r="M2945" s="2"/>
    </row>
    <row r="2946" spans="1:13" ht="12.75" hidden="1">
      <c r="A2946" s="12"/>
      <c r="F2946" s="65"/>
      <c r="G2946" s="65"/>
      <c r="H2946" s="5">
        <f t="shared" si="179"/>
        <v>0</v>
      </c>
      <c r="I2946" s="22" t="e">
        <f t="shared" si="178"/>
        <v>#DIV/0!</v>
      </c>
      <c r="M2946" s="2"/>
    </row>
    <row r="2947" spans="1:13" ht="12.75" hidden="1">
      <c r="A2947" s="12"/>
      <c r="F2947" s="65"/>
      <c r="G2947" s="65"/>
      <c r="H2947" s="5">
        <f t="shared" si="179"/>
        <v>0</v>
      </c>
      <c r="I2947" s="22" t="e">
        <f t="shared" si="178"/>
        <v>#DIV/0!</v>
      </c>
      <c r="M2947" s="2"/>
    </row>
    <row r="2948" spans="1:13" ht="12.75" hidden="1">
      <c r="A2948" s="12"/>
      <c r="F2948" s="65"/>
      <c r="G2948" s="65"/>
      <c r="H2948" s="5">
        <f t="shared" si="179"/>
        <v>0</v>
      </c>
      <c r="I2948" s="22" t="e">
        <f t="shared" si="178"/>
        <v>#DIV/0!</v>
      </c>
      <c r="M2948" s="2"/>
    </row>
    <row r="2949" spans="1:13" ht="12.75" hidden="1">
      <c r="A2949" s="12"/>
      <c r="F2949" s="65"/>
      <c r="G2949" s="65"/>
      <c r="H2949" s="5">
        <f t="shared" si="179"/>
        <v>0</v>
      </c>
      <c r="I2949" s="22" t="e">
        <f t="shared" si="178"/>
        <v>#DIV/0!</v>
      </c>
      <c r="M2949" s="2"/>
    </row>
    <row r="2950" spans="1:13" ht="12.75" hidden="1">
      <c r="A2950" s="12"/>
      <c r="F2950" s="65"/>
      <c r="G2950" s="65"/>
      <c r="H2950" s="5">
        <f t="shared" si="179"/>
        <v>0</v>
      </c>
      <c r="I2950" s="22" t="e">
        <f aca="true" t="shared" si="180" ref="I2950:I2981">+B2950/M2950</f>
        <v>#DIV/0!</v>
      </c>
      <c r="M2950" s="2"/>
    </row>
    <row r="2951" spans="1:13" ht="12.75" hidden="1">
      <c r="A2951" s="12"/>
      <c r="F2951" s="65"/>
      <c r="G2951" s="65"/>
      <c r="H2951" s="5">
        <f t="shared" si="179"/>
        <v>0</v>
      </c>
      <c r="I2951" s="22" t="e">
        <f t="shared" si="180"/>
        <v>#DIV/0!</v>
      </c>
      <c r="M2951" s="2"/>
    </row>
    <row r="2952" spans="1:13" ht="12.75" hidden="1">
      <c r="A2952" s="12"/>
      <c r="F2952" s="65"/>
      <c r="G2952" s="65"/>
      <c r="H2952" s="5">
        <f aca="true" t="shared" si="181" ref="H2952:H2983">H2951-B2952</f>
        <v>0</v>
      </c>
      <c r="I2952" s="22" t="e">
        <f t="shared" si="180"/>
        <v>#DIV/0!</v>
      </c>
      <c r="M2952" s="2"/>
    </row>
    <row r="2953" spans="1:13" ht="12.75" hidden="1">
      <c r="A2953" s="12"/>
      <c r="F2953" s="65"/>
      <c r="G2953" s="65"/>
      <c r="H2953" s="5">
        <f t="shared" si="181"/>
        <v>0</v>
      </c>
      <c r="I2953" s="22" t="e">
        <f t="shared" si="180"/>
        <v>#DIV/0!</v>
      </c>
      <c r="M2953" s="2"/>
    </row>
    <row r="2954" spans="1:13" ht="12.75" hidden="1">
      <c r="A2954" s="12"/>
      <c r="F2954" s="65"/>
      <c r="G2954" s="65"/>
      <c r="H2954" s="5">
        <f t="shared" si="181"/>
        <v>0</v>
      </c>
      <c r="I2954" s="22" t="e">
        <f t="shared" si="180"/>
        <v>#DIV/0!</v>
      </c>
      <c r="M2954" s="2"/>
    </row>
    <row r="2955" spans="1:13" ht="12.75" hidden="1">
      <c r="A2955" s="12"/>
      <c r="F2955" s="65"/>
      <c r="G2955" s="65"/>
      <c r="H2955" s="5">
        <f t="shared" si="181"/>
        <v>0</v>
      </c>
      <c r="I2955" s="22" t="e">
        <f t="shared" si="180"/>
        <v>#DIV/0!</v>
      </c>
      <c r="M2955" s="2"/>
    </row>
    <row r="2956" spans="1:13" ht="12.75" hidden="1">
      <c r="A2956" s="12"/>
      <c r="F2956" s="65"/>
      <c r="G2956" s="65"/>
      <c r="H2956" s="5">
        <f t="shared" si="181"/>
        <v>0</v>
      </c>
      <c r="I2956" s="22" t="e">
        <f t="shared" si="180"/>
        <v>#DIV/0!</v>
      </c>
      <c r="M2956" s="2"/>
    </row>
    <row r="2957" spans="1:13" ht="12.75" hidden="1">
      <c r="A2957" s="12"/>
      <c r="F2957" s="65"/>
      <c r="G2957" s="65"/>
      <c r="H2957" s="5">
        <f t="shared" si="181"/>
        <v>0</v>
      </c>
      <c r="I2957" s="22" t="e">
        <f t="shared" si="180"/>
        <v>#DIV/0!</v>
      </c>
      <c r="M2957" s="2"/>
    </row>
    <row r="2958" spans="1:13" ht="12.75" hidden="1">
      <c r="A2958" s="12"/>
      <c r="F2958" s="65"/>
      <c r="G2958" s="65"/>
      <c r="H2958" s="5">
        <f t="shared" si="181"/>
        <v>0</v>
      </c>
      <c r="I2958" s="22" t="e">
        <f t="shared" si="180"/>
        <v>#DIV/0!</v>
      </c>
      <c r="M2958" s="2"/>
    </row>
    <row r="2959" spans="1:13" ht="12.75" hidden="1">
      <c r="A2959" s="12"/>
      <c r="F2959" s="65"/>
      <c r="G2959" s="65"/>
      <c r="H2959" s="5">
        <f t="shared" si="181"/>
        <v>0</v>
      </c>
      <c r="I2959" s="22" t="e">
        <f t="shared" si="180"/>
        <v>#DIV/0!</v>
      </c>
      <c r="M2959" s="2"/>
    </row>
    <row r="2960" spans="1:13" ht="12.75" hidden="1">
      <c r="A2960" s="12"/>
      <c r="F2960" s="65"/>
      <c r="G2960" s="65"/>
      <c r="H2960" s="5">
        <f t="shared" si="181"/>
        <v>0</v>
      </c>
      <c r="I2960" s="22" t="e">
        <f t="shared" si="180"/>
        <v>#DIV/0!</v>
      </c>
      <c r="M2960" s="2"/>
    </row>
    <row r="2961" spans="1:13" ht="12.75" hidden="1">
      <c r="A2961" s="12"/>
      <c r="F2961" s="65"/>
      <c r="G2961" s="65"/>
      <c r="H2961" s="5">
        <f t="shared" si="181"/>
        <v>0</v>
      </c>
      <c r="I2961" s="22" t="e">
        <f t="shared" si="180"/>
        <v>#DIV/0!</v>
      </c>
      <c r="M2961" s="2"/>
    </row>
    <row r="2962" spans="1:13" ht="12.75" hidden="1">
      <c r="A2962" s="12"/>
      <c r="F2962" s="65"/>
      <c r="G2962" s="65"/>
      <c r="H2962" s="5">
        <f t="shared" si="181"/>
        <v>0</v>
      </c>
      <c r="I2962" s="22" t="e">
        <f t="shared" si="180"/>
        <v>#DIV/0!</v>
      </c>
      <c r="M2962" s="2"/>
    </row>
    <row r="2963" spans="1:13" ht="12.75" hidden="1">
      <c r="A2963" s="12"/>
      <c r="F2963" s="65"/>
      <c r="G2963" s="65"/>
      <c r="H2963" s="5">
        <f t="shared" si="181"/>
        <v>0</v>
      </c>
      <c r="I2963" s="22" t="e">
        <f t="shared" si="180"/>
        <v>#DIV/0!</v>
      </c>
      <c r="M2963" s="2"/>
    </row>
    <row r="2964" spans="1:13" ht="12.75" hidden="1">
      <c r="A2964" s="12"/>
      <c r="F2964" s="65"/>
      <c r="G2964" s="65"/>
      <c r="H2964" s="5">
        <f t="shared" si="181"/>
        <v>0</v>
      </c>
      <c r="I2964" s="22" t="e">
        <f t="shared" si="180"/>
        <v>#DIV/0!</v>
      </c>
      <c r="M2964" s="2"/>
    </row>
    <row r="2965" spans="1:13" ht="12.75" hidden="1">
      <c r="A2965" s="12"/>
      <c r="F2965" s="65"/>
      <c r="G2965" s="65"/>
      <c r="H2965" s="5">
        <f t="shared" si="181"/>
        <v>0</v>
      </c>
      <c r="I2965" s="22" t="e">
        <f t="shared" si="180"/>
        <v>#DIV/0!</v>
      </c>
      <c r="M2965" s="2"/>
    </row>
    <row r="2966" spans="1:13" ht="12.75" hidden="1">
      <c r="A2966" s="12"/>
      <c r="F2966" s="65"/>
      <c r="G2966" s="65"/>
      <c r="H2966" s="5">
        <f t="shared" si="181"/>
        <v>0</v>
      </c>
      <c r="I2966" s="22" t="e">
        <f t="shared" si="180"/>
        <v>#DIV/0!</v>
      </c>
      <c r="M2966" s="2"/>
    </row>
    <row r="2967" spans="1:13" ht="12.75" hidden="1">
      <c r="A2967" s="12"/>
      <c r="F2967" s="65"/>
      <c r="G2967" s="65"/>
      <c r="H2967" s="5">
        <f t="shared" si="181"/>
        <v>0</v>
      </c>
      <c r="I2967" s="22" t="e">
        <f t="shared" si="180"/>
        <v>#DIV/0!</v>
      </c>
      <c r="M2967" s="2"/>
    </row>
    <row r="2968" spans="1:13" ht="12.75" hidden="1">
      <c r="A2968" s="12"/>
      <c r="F2968" s="65"/>
      <c r="G2968" s="65"/>
      <c r="H2968" s="5">
        <f t="shared" si="181"/>
        <v>0</v>
      </c>
      <c r="I2968" s="22" t="e">
        <f t="shared" si="180"/>
        <v>#DIV/0!</v>
      </c>
      <c r="M2968" s="2"/>
    </row>
    <row r="2969" spans="1:13" ht="12.75" hidden="1">
      <c r="A2969" s="12"/>
      <c r="F2969" s="65"/>
      <c r="G2969" s="65"/>
      <c r="H2969" s="5">
        <f t="shared" si="181"/>
        <v>0</v>
      </c>
      <c r="I2969" s="22" t="e">
        <f t="shared" si="180"/>
        <v>#DIV/0!</v>
      </c>
      <c r="M2969" s="2"/>
    </row>
    <row r="2970" spans="1:13" ht="12.75" hidden="1">
      <c r="A2970" s="12"/>
      <c r="F2970" s="65"/>
      <c r="G2970" s="65"/>
      <c r="H2970" s="5">
        <f t="shared" si="181"/>
        <v>0</v>
      </c>
      <c r="I2970" s="22" t="e">
        <f t="shared" si="180"/>
        <v>#DIV/0!</v>
      </c>
      <c r="M2970" s="2"/>
    </row>
    <row r="2971" spans="1:13" ht="12.75" hidden="1">
      <c r="A2971" s="12"/>
      <c r="F2971" s="65"/>
      <c r="G2971" s="65"/>
      <c r="H2971" s="5">
        <f t="shared" si="181"/>
        <v>0</v>
      </c>
      <c r="I2971" s="22" t="e">
        <f t="shared" si="180"/>
        <v>#DIV/0!</v>
      </c>
      <c r="M2971" s="2"/>
    </row>
    <row r="2972" spans="1:13" ht="12.75" hidden="1">
      <c r="A2972" s="12"/>
      <c r="F2972" s="65"/>
      <c r="G2972" s="65"/>
      <c r="H2972" s="5">
        <f t="shared" si="181"/>
        <v>0</v>
      </c>
      <c r="I2972" s="22" t="e">
        <f t="shared" si="180"/>
        <v>#DIV/0!</v>
      </c>
      <c r="M2972" s="2"/>
    </row>
    <row r="2973" spans="1:13" ht="12.75" hidden="1">
      <c r="A2973" s="12"/>
      <c r="F2973" s="65"/>
      <c r="G2973" s="65"/>
      <c r="H2973" s="5">
        <f t="shared" si="181"/>
        <v>0</v>
      </c>
      <c r="I2973" s="22" t="e">
        <f t="shared" si="180"/>
        <v>#DIV/0!</v>
      </c>
      <c r="M2973" s="2"/>
    </row>
    <row r="2974" spans="1:13" ht="12.75" hidden="1">
      <c r="A2974" s="12"/>
      <c r="F2974" s="65"/>
      <c r="G2974" s="65"/>
      <c r="H2974" s="5">
        <f t="shared" si="181"/>
        <v>0</v>
      </c>
      <c r="I2974" s="22" t="e">
        <f t="shared" si="180"/>
        <v>#DIV/0!</v>
      </c>
      <c r="M2974" s="2"/>
    </row>
    <row r="2975" spans="1:13" ht="12.75" hidden="1">
      <c r="A2975" s="12"/>
      <c r="F2975" s="65"/>
      <c r="G2975" s="65"/>
      <c r="H2975" s="5">
        <f t="shared" si="181"/>
        <v>0</v>
      </c>
      <c r="I2975" s="22" t="e">
        <f t="shared" si="180"/>
        <v>#DIV/0!</v>
      </c>
      <c r="M2975" s="2"/>
    </row>
    <row r="2976" spans="1:13" ht="12.75" hidden="1">
      <c r="A2976" s="12"/>
      <c r="F2976" s="65"/>
      <c r="G2976" s="65"/>
      <c r="H2976" s="5">
        <f t="shared" si="181"/>
        <v>0</v>
      </c>
      <c r="I2976" s="22" t="e">
        <f t="shared" si="180"/>
        <v>#DIV/0!</v>
      </c>
      <c r="M2976" s="2"/>
    </row>
    <row r="2977" spans="1:13" ht="12.75" hidden="1">
      <c r="A2977" s="12"/>
      <c r="F2977" s="65"/>
      <c r="G2977" s="65"/>
      <c r="H2977" s="5">
        <f t="shared" si="181"/>
        <v>0</v>
      </c>
      <c r="I2977" s="22" t="e">
        <f t="shared" si="180"/>
        <v>#DIV/0!</v>
      </c>
      <c r="M2977" s="2"/>
    </row>
    <row r="2978" spans="1:13" ht="12.75" hidden="1">
      <c r="A2978" s="12"/>
      <c r="F2978" s="65"/>
      <c r="G2978" s="65"/>
      <c r="H2978" s="5">
        <f t="shared" si="181"/>
        <v>0</v>
      </c>
      <c r="I2978" s="22" t="e">
        <f t="shared" si="180"/>
        <v>#DIV/0!</v>
      </c>
      <c r="M2978" s="2"/>
    </row>
    <row r="2979" spans="1:13" ht="12.75" hidden="1">
      <c r="A2979" s="12"/>
      <c r="F2979" s="65"/>
      <c r="G2979" s="65"/>
      <c r="H2979" s="5">
        <f t="shared" si="181"/>
        <v>0</v>
      </c>
      <c r="I2979" s="22" t="e">
        <f t="shared" si="180"/>
        <v>#DIV/0!</v>
      </c>
      <c r="M2979" s="2"/>
    </row>
    <row r="2980" spans="1:13" ht="12.75" hidden="1">
      <c r="A2980" s="12"/>
      <c r="F2980" s="65"/>
      <c r="G2980" s="65"/>
      <c r="H2980" s="5">
        <f t="shared" si="181"/>
        <v>0</v>
      </c>
      <c r="I2980" s="22" t="e">
        <f t="shared" si="180"/>
        <v>#DIV/0!</v>
      </c>
      <c r="M2980" s="2"/>
    </row>
    <row r="2981" spans="1:13" ht="12.75" hidden="1">
      <c r="A2981" s="12"/>
      <c r="F2981" s="65"/>
      <c r="G2981" s="65"/>
      <c r="H2981" s="5">
        <f t="shared" si="181"/>
        <v>0</v>
      </c>
      <c r="I2981" s="22" t="e">
        <f t="shared" si="180"/>
        <v>#DIV/0!</v>
      </c>
      <c r="M2981" s="2"/>
    </row>
    <row r="2982" spans="1:13" ht="12.75" hidden="1">
      <c r="A2982" s="12"/>
      <c r="F2982" s="65"/>
      <c r="G2982" s="65"/>
      <c r="H2982" s="5">
        <f t="shared" si="181"/>
        <v>0</v>
      </c>
      <c r="I2982" s="22" t="e">
        <f aca="true" t="shared" si="182" ref="I2982:I3013">+B2982/M2982</f>
        <v>#DIV/0!</v>
      </c>
      <c r="M2982" s="2"/>
    </row>
    <row r="2983" spans="1:13" ht="12.75" hidden="1">
      <c r="A2983" s="12"/>
      <c r="F2983" s="65"/>
      <c r="G2983" s="65"/>
      <c r="H2983" s="5">
        <f t="shared" si="181"/>
        <v>0</v>
      </c>
      <c r="I2983" s="22" t="e">
        <f t="shared" si="182"/>
        <v>#DIV/0!</v>
      </c>
      <c r="M2983" s="2"/>
    </row>
    <row r="2984" spans="1:13" ht="12.75" hidden="1">
      <c r="A2984" s="12"/>
      <c r="F2984" s="65"/>
      <c r="G2984" s="65"/>
      <c r="H2984" s="5">
        <f aca="true" t="shared" si="183" ref="H2984:H3015">H2983-B2984</f>
        <v>0</v>
      </c>
      <c r="I2984" s="22" t="e">
        <f t="shared" si="182"/>
        <v>#DIV/0!</v>
      </c>
      <c r="M2984" s="2"/>
    </row>
    <row r="2985" spans="1:13" ht="12.75" hidden="1">
      <c r="A2985" s="12"/>
      <c r="F2985" s="65"/>
      <c r="G2985" s="65"/>
      <c r="H2985" s="5">
        <f t="shared" si="183"/>
        <v>0</v>
      </c>
      <c r="I2985" s="22" t="e">
        <f t="shared" si="182"/>
        <v>#DIV/0!</v>
      </c>
      <c r="M2985" s="2"/>
    </row>
    <row r="2986" spans="1:13" ht="12.75" hidden="1">
      <c r="A2986" s="12"/>
      <c r="F2986" s="65"/>
      <c r="G2986" s="65"/>
      <c r="H2986" s="5">
        <f t="shared" si="183"/>
        <v>0</v>
      </c>
      <c r="I2986" s="22" t="e">
        <f t="shared" si="182"/>
        <v>#DIV/0!</v>
      </c>
      <c r="M2986" s="2"/>
    </row>
    <row r="2987" spans="1:13" ht="12.75" hidden="1">
      <c r="A2987" s="12"/>
      <c r="F2987" s="65"/>
      <c r="G2987" s="65"/>
      <c r="H2987" s="5">
        <f t="shared" si="183"/>
        <v>0</v>
      </c>
      <c r="I2987" s="22" t="e">
        <f t="shared" si="182"/>
        <v>#DIV/0!</v>
      </c>
      <c r="M2987" s="2"/>
    </row>
    <row r="2988" spans="1:13" ht="12.75" hidden="1">
      <c r="A2988" s="12"/>
      <c r="F2988" s="65"/>
      <c r="G2988" s="65"/>
      <c r="H2988" s="5">
        <f t="shared" si="183"/>
        <v>0</v>
      </c>
      <c r="I2988" s="22" t="e">
        <f t="shared" si="182"/>
        <v>#DIV/0!</v>
      </c>
      <c r="M2988" s="2"/>
    </row>
    <row r="2989" spans="1:13" ht="12.75" hidden="1">
      <c r="A2989" s="12"/>
      <c r="F2989" s="65"/>
      <c r="G2989" s="65"/>
      <c r="H2989" s="5">
        <f t="shared" si="183"/>
        <v>0</v>
      </c>
      <c r="I2989" s="22" t="e">
        <f t="shared" si="182"/>
        <v>#DIV/0!</v>
      </c>
      <c r="M2989" s="2"/>
    </row>
    <row r="2990" spans="1:13" ht="12.75" hidden="1">
      <c r="A2990" s="12"/>
      <c r="F2990" s="65"/>
      <c r="G2990" s="65"/>
      <c r="H2990" s="5">
        <f t="shared" si="183"/>
        <v>0</v>
      </c>
      <c r="I2990" s="22" t="e">
        <f t="shared" si="182"/>
        <v>#DIV/0!</v>
      </c>
      <c r="M2990" s="2"/>
    </row>
    <row r="2991" spans="1:13" ht="12.75" hidden="1">
      <c r="A2991" s="12"/>
      <c r="F2991" s="65"/>
      <c r="G2991" s="65"/>
      <c r="H2991" s="5">
        <f t="shared" si="183"/>
        <v>0</v>
      </c>
      <c r="I2991" s="22" t="e">
        <f t="shared" si="182"/>
        <v>#DIV/0!</v>
      </c>
      <c r="M2991" s="2"/>
    </row>
    <row r="2992" spans="1:13" ht="12.75" hidden="1">
      <c r="A2992" s="12"/>
      <c r="F2992" s="65"/>
      <c r="G2992" s="65"/>
      <c r="H2992" s="5">
        <f t="shared" si="183"/>
        <v>0</v>
      </c>
      <c r="I2992" s="22" t="e">
        <f t="shared" si="182"/>
        <v>#DIV/0!</v>
      </c>
      <c r="M2992" s="2"/>
    </row>
    <row r="2993" spans="1:13" ht="12.75" hidden="1">
      <c r="A2993" s="12"/>
      <c r="F2993" s="65"/>
      <c r="G2993" s="65"/>
      <c r="H2993" s="5">
        <f t="shared" si="183"/>
        <v>0</v>
      </c>
      <c r="I2993" s="22" t="e">
        <f t="shared" si="182"/>
        <v>#DIV/0!</v>
      </c>
      <c r="M2993" s="2"/>
    </row>
    <row r="2994" spans="1:13" ht="12.75" hidden="1">
      <c r="A2994" s="12"/>
      <c r="F2994" s="65"/>
      <c r="G2994" s="65"/>
      <c r="H2994" s="5">
        <f t="shared" si="183"/>
        <v>0</v>
      </c>
      <c r="I2994" s="22" t="e">
        <f t="shared" si="182"/>
        <v>#DIV/0!</v>
      </c>
      <c r="M2994" s="2"/>
    </row>
    <row r="2995" spans="1:13" ht="12.75" hidden="1">
      <c r="A2995" s="12"/>
      <c r="F2995" s="65"/>
      <c r="G2995" s="65"/>
      <c r="H2995" s="5">
        <f t="shared" si="183"/>
        <v>0</v>
      </c>
      <c r="I2995" s="22" t="e">
        <f t="shared" si="182"/>
        <v>#DIV/0!</v>
      </c>
      <c r="M2995" s="2"/>
    </row>
    <row r="2996" spans="1:13" ht="12.75" hidden="1">
      <c r="A2996" s="12"/>
      <c r="F2996" s="65"/>
      <c r="G2996" s="65"/>
      <c r="H2996" s="5">
        <f t="shared" si="183"/>
        <v>0</v>
      </c>
      <c r="I2996" s="22" t="e">
        <f t="shared" si="182"/>
        <v>#DIV/0!</v>
      </c>
      <c r="M2996" s="2"/>
    </row>
    <row r="2997" spans="1:13" ht="12.75" hidden="1">
      <c r="A2997" s="12"/>
      <c r="F2997" s="65"/>
      <c r="G2997" s="65"/>
      <c r="H2997" s="5">
        <f t="shared" si="183"/>
        <v>0</v>
      </c>
      <c r="I2997" s="22" t="e">
        <f t="shared" si="182"/>
        <v>#DIV/0!</v>
      </c>
      <c r="M2997" s="2"/>
    </row>
    <row r="2998" spans="1:13" ht="12.75" hidden="1">
      <c r="A2998" s="12"/>
      <c r="F2998" s="65"/>
      <c r="G2998" s="65"/>
      <c r="H2998" s="5">
        <f t="shared" si="183"/>
        <v>0</v>
      </c>
      <c r="I2998" s="22" t="e">
        <f t="shared" si="182"/>
        <v>#DIV/0!</v>
      </c>
      <c r="M2998" s="2"/>
    </row>
    <row r="2999" spans="1:13" ht="12.75" hidden="1">
      <c r="A2999" s="12"/>
      <c r="F2999" s="65"/>
      <c r="G2999" s="65"/>
      <c r="H2999" s="5">
        <f t="shared" si="183"/>
        <v>0</v>
      </c>
      <c r="I2999" s="22" t="e">
        <f t="shared" si="182"/>
        <v>#DIV/0!</v>
      </c>
      <c r="M2999" s="2"/>
    </row>
    <row r="3000" spans="1:13" ht="12.75" hidden="1">
      <c r="A3000" s="12"/>
      <c r="F3000" s="65"/>
      <c r="G3000" s="65"/>
      <c r="H3000" s="5">
        <f t="shared" si="183"/>
        <v>0</v>
      </c>
      <c r="I3000" s="22" t="e">
        <f t="shared" si="182"/>
        <v>#DIV/0!</v>
      </c>
      <c r="M3000" s="2"/>
    </row>
    <row r="3001" spans="1:13" ht="12.75" hidden="1">
      <c r="A3001" s="12"/>
      <c r="F3001" s="65"/>
      <c r="G3001" s="65"/>
      <c r="H3001" s="5">
        <f t="shared" si="183"/>
        <v>0</v>
      </c>
      <c r="I3001" s="22" t="e">
        <f t="shared" si="182"/>
        <v>#DIV/0!</v>
      </c>
      <c r="M3001" s="2"/>
    </row>
    <row r="3002" spans="1:13" ht="12.75" hidden="1">
      <c r="A3002" s="12"/>
      <c r="F3002" s="65"/>
      <c r="G3002" s="65"/>
      <c r="H3002" s="5">
        <f t="shared" si="183"/>
        <v>0</v>
      </c>
      <c r="I3002" s="22" t="e">
        <f t="shared" si="182"/>
        <v>#DIV/0!</v>
      </c>
      <c r="M3002" s="2"/>
    </row>
    <row r="3003" spans="1:13" ht="12.75" hidden="1">
      <c r="A3003" s="12"/>
      <c r="F3003" s="65"/>
      <c r="G3003" s="65"/>
      <c r="H3003" s="5">
        <f t="shared" si="183"/>
        <v>0</v>
      </c>
      <c r="I3003" s="22" t="e">
        <f t="shared" si="182"/>
        <v>#DIV/0!</v>
      </c>
      <c r="M3003" s="2"/>
    </row>
    <row r="3004" spans="1:13" ht="12.75" hidden="1">
      <c r="A3004" s="12"/>
      <c r="F3004" s="65"/>
      <c r="G3004" s="65"/>
      <c r="H3004" s="5">
        <f t="shared" si="183"/>
        <v>0</v>
      </c>
      <c r="I3004" s="22" t="e">
        <f t="shared" si="182"/>
        <v>#DIV/0!</v>
      </c>
      <c r="M3004" s="2"/>
    </row>
    <row r="3005" spans="1:13" ht="12.75" hidden="1">
      <c r="A3005" s="12"/>
      <c r="F3005" s="65"/>
      <c r="G3005" s="65"/>
      <c r="H3005" s="5">
        <f t="shared" si="183"/>
        <v>0</v>
      </c>
      <c r="I3005" s="22" t="e">
        <f t="shared" si="182"/>
        <v>#DIV/0!</v>
      </c>
      <c r="M3005" s="2"/>
    </row>
    <row r="3006" spans="1:13" ht="12.75" hidden="1">
      <c r="A3006" s="12"/>
      <c r="F3006" s="65"/>
      <c r="G3006" s="65"/>
      <c r="H3006" s="5">
        <f t="shared" si="183"/>
        <v>0</v>
      </c>
      <c r="I3006" s="22" t="e">
        <f t="shared" si="182"/>
        <v>#DIV/0!</v>
      </c>
      <c r="M3006" s="2"/>
    </row>
    <row r="3007" spans="1:13" ht="12.75" hidden="1">
      <c r="A3007" s="12"/>
      <c r="F3007" s="65"/>
      <c r="G3007" s="65"/>
      <c r="H3007" s="5">
        <f t="shared" si="183"/>
        <v>0</v>
      </c>
      <c r="I3007" s="22" t="e">
        <f t="shared" si="182"/>
        <v>#DIV/0!</v>
      </c>
      <c r="M3007" s="2"/>
    </row>
    <row r="3008" spans="1:13" ht="12.75" hidden="1">
      <c r="A3008" s="12"/>
      <c r="F3008" s="65"/>
      <c r="G3008" s="65"/>
      <c r="H3008" s="5">
        <f t="shared" si="183"/>
        <v>0</v>
      </c>
      <c r="I3008" s="22" t="e">
        <f t="shared" si="182"/>
        <v>#DIV/0!</v>
      </c>
      <c r="M3008" s="2"/>
    </row>
    <row r="3009" spans="1:13" ht="12.75" hidden="1">
      <c r="A3009" s="12"/>
      <c r="F3009" s="65"/>
      <c r="G3009" s="65"/>
      <c r="H3009" s="5">
        <f t="shared" si="183"/>
        <v>0</v>
      </c>
      <c r="I3009" s="22" t="e">
        <f t="shared" si="182"/>
        <v>#DIV/0!</v>
      </c>
      <c r="M3009" s="2"/>
    </row>
    <row r="3010" spans="1:13" ht="12.75" hidden="1">
      <c r="A3010" s="12"/>
      <c r="F3010" s="65"/>
      <c r="G3010" s="65"/>
      <c r="H3010" s="5">
        <f t="shared" si="183"/>
        <v>0</v>
      </c>
      <c r="I3010" s="22" t="e">
        <f t="shared" si="182"/>
        <v>#DIV/0!</v>
      </c>
      <c r="M3010" s="2"/>
    </row>
    <row r="3011" spans="1:13" ht="12.75" hidden="1">
      <c r="A3011" s="12"/>
      <c r="F3011" s="65"/>
      <c r="G3011" s="65"/>
      <c r="H3011" s="5">
        <f t="shared" si="183"/>
        <v>0</v>
      </c>
      <c r="I3011" s="22" t="e">
        <f t="shared" si="182"/>
        <v>#DIV/0!</v>
      </c>
      <c r="M3011" s="2"/>
    </row>
    <row r="3012" spans="1:13" ht="12.75" hidden="1">
      <c r="A3012" s="12"/>
      <c r="F3012" s="65"/>
      <c r="G3012" s="65"/>
      <c r="H3012" s="5">
        <f t="shared" si="183"/>
        <v>0</v>
      </c>
      <c r="I3012" s="22" t="e">
        <f t="shared" si="182"/>
        <v>#DIV/0!</v>
      </c>
      <c r="M3012" s="2"/>
    </row>
    <row r="3013" spans="1:13" ht="12.75" hidden="1">
      <c r="A3013" s="12"/>
      <c r="F3013" s="65"/>
      <c r="G3013" s="65"/>
      <c r="H3013" s="5">
        <f t="shared" si="183"/>
        <v>0</v>
      </c>
      <c r="I3013" s="22" t="e">
        <f t="shared" si="182"/>
        <v>#DIV/0!</v>
      </c>
      <c r="M3013" s="2"/>
    </row>
    <row r="3014" spans="1:13" ht="12.75" hidden="1">
      <c r="A3014" s="12"/>
      <c r="F3014" s="65"/>
      <c r="G3014" s="65"/>
      <c r="H3014" s="5">
        <f t="shared" si="183"/>
        <v>0</v>
      </c>
      <c r="I3014" s="22" t="e">
        <f aca="true" t="shared" si="184" ref="I3014:I3036">+B3014/M3014</f>
        <v>#DIV/0!</v>
      </c>
      <c r="M3014" s="2"/>
    </row>
    <row r="3015" spans="1:13" ht="12.75" hidden="1">
      <c r="A3015" s="12"/>
      <c r="F3015" s="65"/>
      <c r="G3015" s="65"/>
      <c r="H3015" s="5">
        <f t="shared" si="183"/>
        <v>0</v>
      </c>
      <c r="I3015" s="22" t="e">
        <f t="shared" si="184"/>
        <v>#DIV/0!</v>
      </c>
      <c r="M3015" s="2"/>
    </row>
    <row r="3016" spans="1:13" ht="12.75" hidden="1">
      <c r="A3016" s="12"/>
      <c r="F3016" s="65"/>
      <c r="G3016" s="65"/>
      <c r="H3016" s="5">
        <f aca="true" t="shared" si="185" ref="H3016:H3036">H3015-B3016</f>
        <v>0</v>
      </c>
      <c r="I3016" s="22" t="e">
        <f t="shared" si="184"/>
        <v>#DIV/0!</v>
      </c>
      <c r="M3016" s="2"/>
    </row>
    <row r="3017" spans="1:13" ht="12.75" hidden="1">
      <c r="A3017" s="12"/>
      <c r="F3017" s="65"/>
      <c r="G3017" s="65"/>
      <c r="H3017" s="5">
        <f t="shared" si="185"/>
        <v>0</v>
      </c>
      <c r="I3017" s="22" t="e">
        <f t="shared" si="184"/>
        <v>#DIV/0!</v>
      </c>
      <c r="M3017" s="2"/>
    </row>
    <row r="3018" spans="1:13" ht="12.75" hidden="1">
      <c r="A3018" s="12"/>
      <c r="F3018" s="65"/>
      <c r="G3018" s="65"/>
      <c r="H3018" s="5">
        <f t="shared" si="185"/>
        <v>0</v>
      </c>
      <c r="I3018" s="22" t="e">
        <f t="shared" si="184"/>
        <v>#DIV/0!</v>
      </c>
      <c r="M3018" s="2"/>
    </row>
    <row r="3019" spans="1:13" ht="12.75" hidden="1">
      <c r="A3019" s="12"/>
      <c r="F3019" s="65"/>
      <c r="G3019" s="65"/>
      <c r="H3019" s="5">
        <f t="shared" si="185"/>
        <v>0</v>
      </c>
      <c r="I3019" s="22" t="e">
        <f t="shared" si="184"/>
        <v>#DIV/0!</v>
      </c>
      <c r="M3019" s="2"/>
    </row>
    <row r="3020" spans="1:13" ht="12.75" hidden="1">
      <c r="A3020" s="12"/>
      <c r="F3020" s="65"/>
      <c r="G3020" s="65"/>
      <c r="H3020" s="5">
        <f t="shared" si="185"/>
        <v>0</v>
      </c>
      <c r="I3020" s="22" t="e">
        <f t="shared" si="184"/>
        <v>#DIV/0!</v>
      </c>
      <c r="M3020" s="2"/>
    </row>
    <row r="3021" spans="1:13" ht="12.75" hidden="1">
      <c r="A3021" s="12"/>
      <c r="F3021" s="65"/>
      <c r="G3021" s="65"/>
      <c r="H3021" s="5">
        <f t="shared" si="185"/>
        <v>0</v>
      </c>
      <c r="I3021" s="22" t="e">
        <f t="shared" si="184"/>
        <v>#DIV/0!</v>
      </c>
      <c r="M3021" s="2"/>
    </row>
    <row r="3022" spans="1:13" ht="12.75" hidden="1">
      <c r="A3022" s="12"/>
      <c r="F3022" s="65"/>
      <c r="G3022" s="65"/>
      <c r="H3022" s="5">
        <f t="shared" si="185"/>
        <v>0</v>
      </c>
      <c r="I3022" s="22" t="e">
        <f t="shared" si="184"/>
        <v>#DIV/0!</v>
      </c>
      <c r="M3022" s="2"/>
    </row>
    <row r="3023" spans="1:13" ht="12.75" hidden="1">
      <c r="A3023" s="12"/>
      <c r="F3023" s="65"/>
      <c r="G3023" s="65"/>
      <c r="H3023" s="5">
        <f t="shared" si="185"/>
        <v>0</v>
      </c>
      <c r="I3023" s="22" t="e">
        <f t="shared" si="184"/>
        <v>#DIV/0!</v>
      </c>
      <c r="M3023" s="2"/>
    </row>
    <row r="3024" spans="1:13" ht="12.75" hidden="1">
      <c r="A3024" s="12"/>
      <c r="F3024" s="65"/>
      <c r="G3024" s="65"/>
      <c r="H3024" s="5">
        <f t="shared" si="185"/>
        <v>0</v>
      </c>
      <c r="I3024" s="22" t="e">
        <f t="shared" si="184"/>
        <v>#DIV/0!</v>
      </c>
      <c r="M3024" s="2"/>
    </row>
    <row r="3025" spans="1:13" ht="12.75" hidden="1">
      <c r="A3025" s="12"/>
      <c r="F3025" s="65"/>
      <c r="G3025" s="65"/>
      <c r="H3025" s="5">
        <f t="shared" si="185"/>
        <v>0</v>
      </c>
      <c r="I3025" s="22" t="e">
        <f t="shared" si="184"/>
        <v>#DIV/0!</v>
      </c>
      <c r="M3025" s="2"/>
    </row>
    <row r="3026" spans="1:13" ht="12.75" hidden="1">
      <c r="A3026" s="12"/>
      <c r="F3026" s="65"/>
      <c r="G3026" s="65"/>
      <c r="H3026" s="5">
        <f t="shared" si="185"/>
        <v>0</v>
      </c>
      <c r="I3026" s="22" t="e">
        <f t="shared" si="184"/>
        <v>#DIV/0!</v>
      </c>
      <c r="M3026" s="2"/>
    </row>
    <row r="3027" spans="1:13" ht="12.75" hidden="1">
      <c r="A3027" s="12"/>
      <c r="F3027" s="65"/>
      <c r="G3027" s="65"/>
      <c r="H3027" s="5">
        <f t="shared" si="185"/>
        <v>0</v>
      </c>
      <c r="I3027" s="22" t="e">
        <f t="shared" si="184"/>
        <v>#DIV/0!</v>
      </c>
      <c r="M3027" s="2"/>
    </row>
    <row r="3028" spans="1:13" ht="12.75" hidden="1">
      <c r="A3028" s="12"/>
      <c r="F3028" s="65"/>
      <c r="G3028" s="65"/>
      <c r="H3028" s="5">
        <f t="shared" si="185"/>
        <v>0</v>
      </c>
      <c r="I3028" s="22" t="e">
        <f t="shared" si="184"/>
        <v>#DIV/0!</v>
      </c>
      <c r="M3028" s="2"/>
    </row>
    <row r="3029" spans="1:13" ht="12.75" hidden="1">
      <c r="A3029" s="12"/>
      <c r="F3029" s="65"/>
      <c r="G3029" s="65"/>
      <c r="H3029" s="5">
        <f t="shared" si="185"/>
        <v>0</v>
      </c>
      <c r="I3029" s="22" t="e">
        <f t="shared" si="184"/>
        <v>#DIV/0!</v>
      </c>
      <c r="M3029" s="2"/>
    </row>
    <row r="3030" spans="1:13" ht="12.75" hidden="1">
      <c r="A3030" s="12"/>
      <c r="F3030" s="65"/>
      <c r="G3030" s="65"/>
      <c r="H3030" s="5">
        <f t="shared" si="185"/>
        <v>0</v>
      </c>
      <c r="I3030" s="22" t="e">
        <f t="shared" si="184"/>
        <v>#DIV/0!</v>
      </c>
      <c r="M3030" s="2"/>
    </row>
    <row r="3031" spans="1:13" ht="12.75" hidden="1">
      <c r="A3031" s="12"/>
      <c r="F3031" s="65"/>
      <c r="G3031" s="65"/>
      <c r="H3031" s="5">
        <f t="shared" si="185"/>
        <v>0</v>
      </c>
      <c r="I3031" s="22" t="e">
        <f t="shared" si="184"/>
        <v>#DIV/0!</v>
      </c>
      <c r="M3031" s="2"/>
    </row>
    <row r="3032" spans="1:13" ht="12.75" hidden="1">
      <c r="A3032" s="12"/>
      <c r="F3032" s="65"/>
      <c r="G3032" s="65"/>
      <c r="H3032" s="5">
        <f t="shared" si="185"/>
        <v>0</v>
      </c>
      <c r="I3032" s="22" t="e">
        <f t="shared" si="184"/>
        <v>#DIV/0!</v>
      </c>
      <c r="M3032" s="2"/>
    </row>
    <row r="3033" spans="1:13" ht="12.75" hidden="1">
      <c r="A3033" s="12"/>
      <c r="F3033" s="65"/>
      <c r="G3033" s="65"/>
      <c r="H3033" s="5">
        <f t="shared" si="185"/>
        <v>0</v>
      </c>
      <c r="I3033" s="22" t="e">
        <f t="shared" si="184"/>
        <v>#DIV/0!</v>
      </c>
      <c r="M3033" s="2"/>
    </row>
    <row r="3034" spans="1:13" ht="12.75" hidden="1">
      <c r="A3034" s="12"/>
      <c r="F3034" s="65"/>
      <c r="G3034" s="65"/>
      <c r="H3034" s="5">
        <f t="shared" si="185"/>
        <v>0</v>
      </c>
      <c r="I3034" s="22" t="e">
        <f t="shared" si="184"/>
        <v>#DIV/0!</v>
      </c>
      <c r="M3034" s="2"/>
    </row>
    <row r="3035" spans="1:13" ht="12.75" hidden="1">
      <c r="A3035" s="12"/>
      <c r="F3035" s="65"/>
      <c r="G3035" s="65"/>
      <c r="H3035" s="5">
        <f t="shared" si="185"/>
        <v>0</v>
      </c>
      <c r="I3035" s="22" t="e">
        <f t="shared" si="184"/>
        <v>#DIV/0!</v>
      </c>
      <c r="M3035" s="2"/>
    </row>
    <row r="3036" spans="1:13" ht="12.75" hidden="1">
      <c r="A3036" s="12"/>
      <c r="F3036" s="65"/>
      <c r="G3036" s="65"/>
      <c r="H3036" s="5">
        <f t="shared" si="185"/>
        <v>0</v>
      </c>
      <c r="I3036" s="22" t="e">
        <f t="shared" si="184"/>
        <v>#DIV/0!</v>
      </c>
      <c r="M3036" s="2"/>
    </row>
    <row r="3037" spans="1:13" ht="12.75" hidden="1">
      <c r="A3037" s="12"/>
      <c r="F3037" s="65"/>
      <c r="G3037" s="65"/>
      <c r="M3037" s="2"/>
    </row>
    <row r="3038" spans="1:13" ht="12.75" hidden="1">
      <c r="A3038" s="12"/>
      <c r="F3038" s="65"/>
      <c r="G3038" s="65"/>
      <c r="M3038" s="2"/>
    </row>
    <row r="3039" spans="1:13" ht="12.75" hidden="1">
      <c r="A3039" s="12"/>
      <c r="F3039" s="65"/>
      <c r="G3039" s="65"/>
      <c r="M3039" s="2"/>
    </row>
    <row r="3040" spans="1:13" ht="12.75" hidden="1">
      <c r="A3040" s="12"/>
      <c r="F3040" s="65"/>
      <c r="G3040" s="65"/>
      <c r="M3040" s="2"/>
    </row>
    <row r="3041" spans="1:13" ht="12.75" hidden="1">
      <c r="A3041" s="12"/>
      <c r="F3041" s="65"/>
      <c r="G3041" s="65"/>
      <c r="M3041" s="2"/>
    </row>
    <row r="3042" spans="1:13" ht="12.75" hidden="1">
      <c r="A3042" s="12"/>
      <c r="F3042" s="65"/>
      <c r="G3042" s="65"/>
      <c r="M3042" s="2"/>
    </row>
    <row r="3043" spans="1:13" ht="12.75" hidden="1">
      <c r="A3043" s="12"/>
      <c r="F3043" s="65"/>
      <c r="G3043" s="65"/>
      <c r="M3043" s="2"/>
    </row>
    <row r="3044" spans="1:13" ht="12.75" hidden="1">
      <c r="A3044" s="12"/>
      <c r="F3044" s="65"/>
      <c r="G3044" s="65"/>
      <c r="M3044" s="2"/>
    </row>
    <row r="3045" spans="1:13" ht="12.75" hidden="1">
      <c r="A3045" s="12"/>
      <c r="F3045" s="65"/>
      <c r="G3045" s="65"/>
      <c r="M3045" s="2"/>
    </row>
    <row r="3046" spans="1:13" ht="12.75" hidden="1">
      <c r="A3046" s="12"/>
      <c r="F3046" s="65"/>
      <c r="G3046" s="65"/>
      <c r="M3046" s="2"/>
    </row>
    <row r="3047" spans="1:13" ht="12.75" hidden="1">
      <c r="A3047" s="12"/>
      <c r="F3047" s="65"/>
      <c r="G3047" s="65"/>
      <c r="M3047" s="2"/>
    </row>
    <row r="3048" spans="1:13" ht="12.75" hidden="1">
      <c r="A3048" s="12"/>
      <c r="F3048" s="65"/>
      <c r="G3048" s="65"/>
      <c r="M3048" s="2"/>
    </row>
    <row r="3049" spans="1:13" ht="12.75" hidden="1">
      <c r="A3049" s="12"/>
      <c r="F3049" s="65"/>
      <c r="G3049" s="65"/>
      <c r="M3049" s="2"/>
    </row>
    <row r="3050" spans="1:13" ht="12.75" hidden="1">
      <c r="A3050" s="12"/>
      <c r="F3050" s="65"/>
      <c r="G3050" s="65"/>
      <c r="M3050" s="2"/>
    </row>
    <row r="3051" spans="1:13" ht="12.75" hidden="1">
      <c r="A3051" s="12"/>
      <c r="F3051" s="65"/>
      <c r="G3051" s="65"/>
      <c r="M3051" s="2"/>
    </row>
    <row r="3052" spans="1:13" ht="12.75" hidden="1">
      <c r="A3052" s="12"/>
      <c r="F3052" s="65"/>
      <c r="G3052" s="65"/>
      <c r="M3052" s="2"/>
    </row>
    <row r="3053" spans="1:13" ht="12.75" hidden="1">
      <c r="A3053" s="12"/>
      <c r="F3053" s="65"/>
      <c r="G3053" s="65"/>
      <c r="M3053" s="2"/>
    </row>
    <row r="3054" spans="1:13" ht="12.75" hidden="1">
      <c r="A3054" s="12"/>
      <c r="F3054" s="65"/>
      <c r="G3054" s="65"/>
      <c r="M3054" s="2"/>
    </row>
    <row r="3055" spans="1:13" ht="12.75" hidden="1">
      <c r="A3055" s="12"/>
      <c r="F3055" s="65"/>
      <c r="G3055" s="65"/>
      <c r="M3055" s="2"/>
    </row>
    <row r="3056" spans="1:13" ht="12.75" hidden="1">
      <c r="A3056" s="12"/>
      <c r="F3056" s="65"/>
      <c r="G3056" s="65"/>
      <c r="M3056" s="2"/>
    </row>
    <row r="3057" spans="1:13" ht="12.75" hidden="1">
      <c r="A3057" s="12"/>
      <c r="F3057" s="65"/>
      <c r="G3057" s="65"/>
      <c r="M3057" s="2"/>
    </row>
    <row r="3058" spans="1:13" ht="12.75" hidden="1">
      <c r="A3058" s="12"/>
      <c r="F3058" s="65"/>
      <c r="G3058" s="65"/>
      <c r="M3058" s="2"/>
    </row>
    <row r="3059" spans="1:13" ht="12.75" hidden="1">
      <c r="A3059" s="12"/>
      <c r="F3059" s="65"/>
      <c r="G3059" s="65"/>
      <c r="M3059" s="2"/>
    </row>
    <row r="3060" spans="1:13" ht="12.75" hidden="1">
      <c r="A3060" s="12"/>
      <c r="F3060" s="65"/>
      <c r="G3060" s="65"/>
      <c r="M3060" s="2"/>
    </row>
    <row r="3061" spans="1:13" ht="12.75" hidden="1">
      <c r="A3061" s="12"/>
      <c r="F3061" s="65"/>
      <c r="G3061" s="65"/>
      <c r="M3061" s="2"/>
    </row>
    <row r="3062" spans="1:13" ht="12.75" hidden="1">
      <c r="A3062" s="12"/>
      <c r="F3062" s="65"/>
      <c r="G3062" s="65"/>
      <c r="M3062" s="2"/>
    </row>
    <row r="3063" spans="1:13" ht="12.75" hidden="1">
      <c r="A3063" s="12"/>
      <c r="F3063" s="65"/>
      <c r="G3063" s="65"/>
      <c r="M3063" s="2"/>
    </row>
    <row r="3064" spans="1:13" ht="12.75" hidden="1">
      <c r="A3064" s="12"/>
      <c r="F3064" s="65"/>
      <c r="G3064" s="65"/>
      <c r="M3064" s="2"/>
    </row>
    <row r="3065" spans="1:13" ht="12.75" hidden="1">
      <c r="A3065" s="12"/>
      <c r="F3065" s="65"/>
      <c r="G3065" s="65"/>
      <c r="M3065" s="2"/>
    </row>
    <row r="3066" spans="1:13" ht="12.75" hidden="1">
      <c r="A3066" s="12"/>
      <c r="F3066" s="65"/>
      <c r="G3066" s="65"/>
      <c r="M3066" s="2"/>
    </row>
    <row r="3067" spans="1:13" ht="12.75" hidden="1">
      <c r="A3067" s="12"/>
      <c r="F3067" s="65"/>
      <c r="G3067" s="65"/>
      <c r="M3067" s="2"/>
    </row>
    <row r="3068" spans="1:13" ht="12.75" hidden="1">
      <c r="A3068" s="12"/>
      <c r="F3068" s="65"/>
      <c r="G3068" s="65"/>
      <c r="M3068" s="2"/>
    </row>
    <row r="3069" spans="1:13" ht="12.75" hidden="1">
      <c r="A3069" s="12"/>
      <c r="F3069" s="65"/>
      <c r="G3069" s="65"/>
      <c r="M3069" s="2"/>
    </row>
    <row r="3070" spans="1:13" ht="12.75" hidden="1">
      <c r="A3070" s="12"/>
      <c r="F3070" s="65"/>
      <c r="G3070" s="65"/>
      <c r="M3070" s="2"/>
    </row>
    <row r="3071" spans="1:13" ht="12.75" hidden="1">
      <c r="A3071" s="12"/>
      <c r="F3071" s="65"/>
      <c r="G3071" s="65"/>
      <c r="M3071" s="2"/>
    </row>
    <row r="3072" spans="1:13" ht="12.75" hidden="1">
      <c r="A3072" s="12"/>
      <c r="F3072" s="65"/>
      <c r="G3072" s="65"/>
      <c r="M3072" s="2"/>
    </row>
    <row r="3073" spans="1:13" ht="12.75" hidden="1">
      <c r="A3073" s="12"/>
      <c r="F3073" s="65"/>
      <c r="G3073" s="65"/>
      <c r="M3073" s="2"/>
    </row>
    <row r="3074" spans="1:13" ht="12.75" hidden="1">
      <c r="A3074" s="12"/>
      <c r="F3074" s="65"/>
      <c r="G3074" s="65"/>
      <c r="M3074" s="2"/>
    </row>
    <row r="3075" spans="1:13" ht="12.75" hidden="1">
      <c r="A3075" s="12"/>
      <c r="F3075" s="65"/>
      <c r="G3075" s="65"/>
      <c r="M3075" s="2"/>
    </row>
    <row r="3076" spans="1:13" ht="12.75" hidden="1">
      <c r="A3076" s="12"/>
      <c r="F3076" s="65"/>
      <c r="G3076" s="65"/>
      <c r="M3076" s="2"/>
    </row>
    <row r="3077" spans="1:13" ht="12.75" hidden="1">
      <c r="A3077" s="12"/>
      <c r="F3077" s="65"/>
      <c r="G3077" s="65"/>
      <c r="M3077" s="2"/>
    </row>
    <row r="3078" spans="1:13" ht="12.75" hidden="1">
      <c r="A3078" s="12"/>
      <c r="F3078" s="65"/>
      <c r="G3078" s="65"/>
      <c r="M3078" s="2"/>
    </row>
    <row r="3079" spans="1:13" ht="12.75" hidden="1">
      <c r="A3079" s="12"/>
      <c r="F3079" s="65"/>
      <c r="G3079" s="65"/>
      <c r="M3079" s="2"/>
    </row>
    <row r="3080" spans="1:13" ht="12.75" hidden="1">
      <c r="A3080" s="12"/>
      <c r="F3080" s="65"/>
      <c r="G3080" s="65"/>
      <c r="M3080" s="2"/>
    </row>
    <row r="3081" spans="1:13" ht="12.75" hidden="1">
      <c r="A3081" s="12"/>
      <c r="F3081" s="65"/>
      <c r="G3081" s="65"/>
      <c r="M3081" s="2"/>
    </row>
    <row r="3082" spans="1:13" ht="12.75" hidden="1">
      <c r="A3082" s="12"/>
      <c r="F3082" s="65"/>
      <c r="G3082" s="65"/>
      <c r="M3082" s="2"/>
    </row>
    <row r="3083" spans="1:13" ht="12.75" hidden="1">
      <c r="A3083" s="12"/>
      <c r="F3083" s="65"/>
      <c r="G3083" s="65"/>
      <c r="M3083" s="2"/>
    </row>
    <row r="3084" spans="1:13" ht="12.75" hidden="1">
      <c r="A3084" s="12"/>
      <c r="F3084" s="65"/>
      <c r="G3084" s="65"/>
      <c r="M3084" s="2"/>
    </row>
    <row r="3085" spans="1:13" ht="12.75" hidden="1">
      <c r="A3085" s="12"/>
      <c r="F3085" s="65"/>
      <c r="G3085" s="65"/>
      <c r="M3085" s="2"/>
    </row>
    <row r="3086" spans="1:13" ht="12.75" hidden="1">
      <c r="A3086" s="12"/>
      <c r="F3086" s="65"/>
      <c r="G3086" s="65"/>
      <c r="M3086" s="2"/>
    </row>
    <row r="3087" spans="1:13" ht="12.75" hidden="1">
      <c r="A3087" s="12"/>
      <c r="F3087" s="65"/>
      <c r="G3087" s="65"/>
      <c r="M3087" s="2"/>
    </row>
    <row r="3088" spans="1:13" ht="12.75" hidden="1">
      <c r="A3088" s="12"/>
      <c r="F3088" s="65"/>
      <c r="G3088" s="65"/>
      <c r="M3088" s="2"/>
    </row>
    <row r="3089" spans="1:13" ht="12.75" hidden="1">
      <c r="A3089" s="12"/>
      <c r="F3089" s="65"/>
      <c r="G3089" s="65"/>
      <c r="M3089" s="2"/>
    </row>
    <row r="3090" spans="1:13" ht="12.75" hidden="1">
      <c r="A3090" s="12"/>
      <c r="F3090" s="65"/>
      <c r="G3090" s="65"/>
      <c r="M3090" s="2"/>
    </row>
    <row r="3091" spans="1:13" ht="12.75" hidden="1">
      <c r="A3091" s="12"/>
      <c r="F3091" s="65"/>
      <c r="G3091" s="65"/>
      <c r="M3091" s="2"/>
    </row>
    <row r="3092" spans="1:13" ht="12.75" hidden="1">
      <c r="A3092" s="12"/>
      <c r="F3092" s="65"/>
      <c r="G3092" s="65"/>
      <c r="M3092" s="2"/>
    </row>
    <row r="3093" spans="1:13" ht="12.75" hidden="1">
      <c r="A3093" s="12"/>
      <c r="F3093" s="65"/>
      <c r="G3093" s="65"/>
      <c r="M3093" s="2"/>
    </row>
    <row r="3094" spans="1:13" ht="12.75" hidden="1">
      <c r="A3094" s="12"/>
      <c r="F3094" s="65"/>
      <c r="G3094" s="65"/>
      <c r="M3094" s="2"/>
    </row>
    <row r="3095" spans="1:13" ht="12.75" hidden="1">
      <c r="A3095" s="12"/>
      <c r="F3095" s="65"/>
      <c r="G3095" s="65"/>
      <c r="M3095" s="2"/>
    </row>
    <row r="3096" spans="1:13" ht="12.75" hidden="1">
      <c r="A3096" s="12"/>
      <c r="F3096" s="65"/>
      <c r="G3096" s="65"/>
      <c r="M3096" s="2"/>
    </row>
    <row r="3097" spans="1:13" ht="12.75" hidden="1">
      <c r="A3097" s="12"/>
      <c r="F3097" s="65"/>
      <c r="G3097" s="65"/>
      <c r="M3097" s="2"/>
    </row>
    <row r="3098" spans="1:13" ht="12.75" hidden="1">
      <c r="A3098" s="12"/>
      <c r="F3098" s="65"/>
      <c r="G3098" s="65"/>
      <c r="M3098" s="2"/>
    </row>
    <row r="3099" spans="1:13" ht="12.75" hidden="1">
      <c r="A3099" s="12"/>
      <c r="F3099" s="65"/>
      <c r="G3099" s="65"/>
      <c r="M3099" s="2"/>
    </row>
    <row r="3100" spans="1:13" ht="12.75" hidden="1">
      <c r="A3100" s="12"/>
      <c r="F3100" s="65"/>
      <c r="G3100" s="65"/>
      <c r="M3100" s="2"/>
    </row>
    <row r="3101" spans="1:13" ht="12.75" hidden="1">
      <c r="A3101" s="12"/>
      <c r="F3101" s="65"/>
      <c r="G3101" s="65"/>
      <c r="M3101" s="2"/>
    </row>
    <row r="3102" spans="1:13" ht="12.75" hidden="1">
      <c r="A3102" s="12"/>
      <c r="F3102" s="65"/>
      <c r="G3102" s="65"/>
      <c r="M3102" s="2"/>
    </row>
    <row r="3103" spans="1:13" ht="12.75" hidden="1">
      <c r="A3103" s="12"/>
      <c r="F3103" s="65"/>
      <c r="G3103" s="65"/>
      <c r="M3103" s="2"/>
    </row>
    <row r="3104" spans="1:13" ht="12.75" hidden="1">
      <c r="A3104" s="12"/>
      <c r="F3104" s="65"/>
      <c r="G3104" s="65"/>
      <c r="M3104" s="2"/>
    </row>
    <row r="3105" spans="1:13" ht="12.75" hidden="1">
      <c r="A3105" s="12"/>
      <c r="F3105" s="65"/>
      <c r="G3105" s="65"/>
      <c r="M3105" s="2"/>
    </row>
    <row r="3106" spans="1:13" s="300" customFormat="1" ht="12.75" hidden="1">
      <c r="A3106" s="295"/>
      <c r="B3106" s="296"/>
      <c r="C3106" s="295"/>
      <c r="D3106" s="295"/>
      <c r="E3106" s="295"/>
      <c r="F3106" s="297"/>
      <c r="G3106" s="297"/>
      <c r="H3106" s="296"/>
      <c r="I3106" s="280"/>
      <c r="K3106" s="35"/>
      <c r="L3106" s="15"/>
      <c r="M3106" s="2"/>
    </row>
    <row r="3107" spans="1:13" s="300" customFormat="1" ht="12.75" hidden="1">
      <c r="A3107" s="295"/>
      <c r="B3107" s="296"/>
      <c r="C3107" s="295"/>
      <c r="D3107" s="295"/>
      <c r="E3107" s="295"/>
      <c r="F3107" s="297"/>
      <c r="G3107" s="297"/>
      <c r="H3107" s="296"/>
      <c r="I3107" s="280"/>
      <c r="K3107" s="35"/>
      <c r="L3107" s="15"/>
      <c r="M3107" s="2"/>
    </row>
    <row r="3108" spans="2:13" ht="12.75" hidden="1">
      <c r="B3108" s="7"/>
      <c r="F3108" s="65"/>
      <c r="G3108" s="65"/>
      <c r="H3108" s="296"/>
      <c r="I3108" s="22" t="e">
        <f aca="true" t="shared" si="186" ref="I3108:I3139">+B3108/M3108</f>
        <v>#DIV/0!</v>
      </c>
      <c r="M3108" s="2"/>
    </row>
    <row r="3109" spans="2:13" ht="12.75" hidden="1">
      <c r="B3109" s="7"/>
      <c r="F3109" s="65"/>
      <c r="G3109" s="65"/>
      <c r="H3109" s="296"/>
      <c r="I3109" s="22" t="e">
        <f t="shared" si="186"/>
        <v>#DIV/0!</v>
      </c>
      <c r="M3109" s="2"/>
    </row>
    <row r="3110" spans="2:13" ht="12.75" hidden="1">
      <c r="B3110" s="7"/>
      <c r="F3110" s="65"/>
      <c r="G3110" s="65"/>
      <c r="H3110" s="5">
        <f aca="true" t="shared" si="187" ref="H3110:H3141">H3109-B3110</f>
        <v>0</v>
      </c>
      <c r="I3110" s="22" t="e">
        <f t="shared" si="186"/>
        <v>#DIV/0!</v>
      </c>
      <c r="M3110" s="2"/>
    </row>
    <row r="3111" spans="2:13" ht="12.75" hidden="1">
      <c r="B3111" s="7"/>
      <c r="F3111" s="65"/>
      <c r="G3111" s="65"/>
      <c r="H3111" s="5">
        <f t="shared" si="187"/>
        <v>0</v>
      </c>
      <c r="I3111" s="22" t="e">
        <f t="shared" si="186"/>
        <v>#DIV/0!</v>
      </c>
      <c r="M3111" s="2"/>
    </row>
    <row r="3112" spans="2:13" ht="12.75" hidden="1">
      <c r="B3112" s="7"/>
      <c r="F3112" s="65"/>
      <c r="G3112" s="65"/>
      <c r="H3112" s="5">
        <f t="shared" si="187"/>
        <v>0</v>
      </c>
      <c r="I3112" s="22" t="e">
        <f t="shared" si="186"/>
        <v>#DIV/0!</v>
      </c>
      <c r="M3112" s="2"/>
    </row>
    <row r="3113" spans="2:13" ht="12.75" hidden="1">
      <c r="B3113" s="7"/>
      <c r="F3113" s="65"/>
      <c r="G3113" s="65"/>
      <c r="H3113" s="5">
        <f t="shared" si="187"/>
        <v>0</v>
      </c>
      <c r="I3113" s="22" t="e">
        <f t="shared" si="186"/>
        <v>#DIV/0!</v>
      </c>
      <c r="M3113" s="2"/>
    </row>
    <row r="3114" spans="2:13" ht="12.75" hidden="1">
      <c r="B3114" s="7"/>
      <c r="F3114" s="65"/>
      <c r="G3114" s="65"/>
      <c r="H3114" s="5">
        <f t="shared" si="187"/>
        <v>0</v>
      </c>
      <c r="I3114" s="22" t="e">
        <f t="shared" si="186"/>
        <v>#DIV/0!</v>
      </c>
      <c r="M3114" s="2"/>
    </row>
    <row r="3115" spans="2:13" ht="12.75" hidden="1">
      <c r="B3115" s="7"/>
      <c r="F3115" s="65"/>
      <c r="G3115" s="65"/>
      <c r="H3115" s="5">
        <f t="shared" si="187"/>
        <v>0</v>
      </c>
      <c r="I3115" s="22" t="e">
        <f t="shared" si="186"/>
        <v>#DIV/0!</v>
      </c>
      <c r="M3115" s="2"/>
    </row>
    <row r="3116" spans="2:13" ht="12.75" hidden="1">
      <c r="B3116" s="7"/>
      <c r="F3116" s="65"/>
      <c r="G3116" s="65"/>
      <c r="H3116" s="5">
        <f t="shared" si="187"/>
        <v>0</v>
      </c>
      <c r="I3116" s="22" t="e">
        <f t="shared" si="186"/>
        <v>#DIV/0!</v>
      </c>
      <c r="M3116" s="2"/>
    </row>
    <row r="3117" spans="2:13" ht="12.75" hidden="1">
      <c r="B3117" s="7"/>
      <c r="F3117" s="65"/>
      <c r="G3117" s="65"/>
      <c r="H3117" s="5">
        <f t="shared" si="187"/>
        <v>0</v>
      </c>
      <c r="I3117" s="22" t="e">
        <f t="shared" si="186"/>
        <v>#DIV/0!</v>
      </c>
      <c r="M3117" s="2"/>
    </row>
    <row r="3118" spans="2:13" ht="12.75" hidden="1">
      <c r="B3118" s="7"/>
      <c r="F3118" s="65"/>
      <c r="G3118" s="65"/>
      <c r="H3118" s="5">
        <f t="shared" si="187"/>
        <v>0</v>
      </c>
      <c r="I3118" s="22" t="e">
        <f t="shared" si="186"/>
        <v>#DIV/0!</v>
      </c>
      <c r="M3118" s="2"/>
    </row>
    <row r="3119" spans="2:13" ht="12.75" hidden="1">
      <c r="B3119" s="7"/>
      <c r="F3119" s="65"/>
      <c r="G3119" s="65"/>
      <c r="H3119" s="5">
        <f t="shared" si="187"/>
        <v>0</v>
      </c>
      <c r="I3119" s="22" t="e">
        <f t="shared" si="186"/>
        <v>#DIV/0!</v>
      </c>
      <c r="M3119" s="2"/>
    </row>
    <row r="3120" spans="2:13" ht="12.75" hidden="1">
      <c r="B3120" s="7"/>
      <c r="F3120" s="65"/>
      <c r="G3120" s="65"/>
      <c r="H3120" s="5">
        <f t="shared" si="187"/>
        <v>0</v>
      </c>
      <c r="I3120" s="22" t="e">
        <f t="shared" si="186"/>
        <v>#DIV/0!</v>
      </c>
      <c r="M3120" s="2"/>
    </row>
    <row r="3121" spans="2:13" ht="12.75" hidden="1">
      <c r="B3121" s="7"/>
      <c r="F3121" s="65"/>
      <c r="G3121" s="65"/>
      <c r="H3121" s="5">
        <f t="shared" si="187"/>
        <v>0</v>
      </c>
      <c r="I3121" s="22" t="e">
        <f t="shared" si="186"/>
        <v>#DIV/0!</v>
      </c>
      <c r="M3121" s="2"/>
    </row>
    <row r="3122" spans="6:13" ht="12.75" hidden="1">
      <c r="F3122" s="65"/>
      <c r="G3122" s="65"/>
      <c r="H3122" s="5">
        <f t="shared" si="187"/>
        <v>0</v>
      </c>
      <c r="I3122" s="22" t="e">
        <f t="shared" si="186"/>
        <v>#DIV/0!</v>
      </c>
      <c r="M3122" s="2"/>
    </row>
    <row r="3123" spans="2:13" ht="12.75" hidden="1">
      <c r="B3123" s="6"/>
      <c r="F3123" s="65"/>
      <c r="G3123" s="65"/>
      <c r="H3123" s="5">
        <f t="shared" si="187"/>
        <v>0</v>
      </c>
      <c r="I3123" s="22" t="e">
        <f t="shared" si="186"/>
        <v>#DIV/0!</v>
      </c>
      <c r="M3123" s="2"/>
    </row>
    <row r="3124" spans="6:13" ht="12.75" hidden="1">
      <c r="F3124" s="65"/>
      <c r="G3124" s="65"/>
      <c r="H3124" s="5">
        <f t="shared" si="187"/>
        <v>0</v>
      </c>
      <c r="I3124" s="22" t="e">
        <f t="shared" si="186"/>
        <v>#DIV/0!</v>
      </c>
      <c r="M3124" s="2"/>
    </row>
    <row r="3125" spans="6:13" ht="12.75" hidden="1">
      <c r="F3125" s="65"/>
      <c r="G3125" s="65"/>
      <c r="H3125" s="5">
        <f t="shared" si="187"/>
        <v>0</v>
      </c>
      <c r="I3125" s="22" t="e">
        <f t="shared" si="186"/>
        <v>#DIV/0!</v>
      </c>
      <c r="M3125" s="2"/>
    </row>
    <row r="3126" spans="6:13" ht="12.75" hidden="1">
      <c r="F3126" s="65"/>
      <c r="G3126" s="65"/>
      <c r="H3126" s="5">
        <f t="shared" si="187"/>
        <v>0</v>
      </c>
      <c r="I3126" s="22" t="e">
        <f t="shared" si="186"/>
        <v>#DIV/0!</v>
      </c>
      <c r="M3126" s="2"/>
    </row>
    <row r="3127" spans="6:13" ht="12.75" hidden="1">
      <c r="F3127" s="65"/>
      <c r="G3127" s="65"/>
      <c r="H3127" s="5">
        <f t="shared" si="187"/>
        <v>0</v>
      </c>
      <c r="I3127" s="22" t="e">
        <f t="shared" si="186"/>
        <v>#DIV/0!</v>
      </c>
      <c r="M3127" s="2"/>
    </row>
    <row r="3128" spans="6:13" ht="12.75" hidden="1">
      <c r="F3128" s="65"/>
      <c r="G3128" s="65"/>
      <c r="H3128" s="5">
        <f t="shared" si="187"/>
        <v>0</v>
      </c>
      <c r="I3128" s="22" t="e">
        <f t="shared" si="186"/>
        <v>#DIV/0!</v>
      </c>
      <c r="M3128" s="2"/>
    </row>
    <row r="3129" spans="6:13" ht="12.75" hidden="1">
      <c r="F3129" s="65"/>
      <c r="G3129" s="65"/>
      <c r="H3129" s="5">
        <f t="shared" si="187"/>
        <v>0</v>
      </c>
      <c r="I3129" s="22" t="e">
        <f t="shared" si="186"/>
        <v>#DIV/0!</v>
      </c>
      <c r="M3129" s="2"/>
    </row>
    <row r="3130" spans="6:13" ht="12.75" hidden="1">
      <c r="F3130" s="65"/>
      <c r="G3130" s="65"/>
      <c r="H3130" s="5">
        <f t="shared" si="187"/>
        <v>0</v>
      </c>
      <c r="I3130" s="22" t="e">
        <f t="shared" si="186"/>
        <v>#DIV/0!</v>
      </c>
      <c r="M3130" s="2"/>
    </row>
    <row r="3131" spans="6:13" ht="12.75" hidden="1">
      <c r="F3131" s="65"/>
      <c r="G3131" s="65"/>
      <c r="H3131" s="5">
        <f t="shared" si="187"/>
        <v>0</v>
      </c>
      <c r="I3131" s="22" t="e">
        <f t="shared" si="186"/>
        <v>#DIV/0!</v>
      </c>
      <c r="M3131" s="2"/>
    </row>
    <row r="3132" spans="6:13" ht="12.75" hidden="1">
      <c r="F3132" s="65"/>
      <c r="G3132" s="65"/>
      <c r="H3132" s="5">
        <f t="shared" si="187"/>
        <v>0</v>
      </c>
      <c r="I3132" s="22" t="e">
        <f t="shared" si="186"/>
        <v>#DIV/0!</v>
      </c>
      <c r="M3132" s="2"/>
    </row>
    <row r="3133" spans="6:13" ht="12.75" hidden="1">
      <c r="F3133" s="65"/>
      <c r="G3133" s="65"/>
      <c r="H3133" s="5">
        <f t="shared" si="187"/>
        <v>0</v>
      </c>
      <c r="I3133" s="22" t="e">
        <f t="shared" si="186"/>
        <v>#DIV/0!</v>
      </c>
      <c r="M3133" s="2"/>
    </row>
    <row r="3134" spans="6:13" ht="12.75" hidden="1">
      <c r="F3134" s="65"/>
      <c r="G3134" s="65"/>
      <c r="H3134" s="5">
        <f t="shared" si="187"/>
        <v>0</v>
      </c>
      <c r="I3134" s="22" t="e">
        <f t="shared" si="186"/>
        <v>#DIV/0!</v>
      </c>
      <c r="M3134" s="2"/>
    </row>
    <row r="3135" spans="6:13" ht="12.75" hidden="1">
      <c r="F3135" s="65"/>
      <c r="G3135" s="65"/>
      <c r="H3135" s="5">
        <f t="shared" si="187"/>
        <v>0</v>
      </c>
      <c r="I3135" s="22" t="e">
        <f t="shared" si="186"/>
        <v>#DIV/0!</v>
      </c>
      <c r="M3135" s="2"/>
    </row>
    <row r="3136" spans="6:13" ht="12.75" hidden="1">
      <c r="F3136" s="65"/>
      <c r="G3136" s="65"/>
      <c r="H3136" s="5">
        <f t="shared" si="187"/>
        <v>0</v>
      </c>
      <c r="I3136" s="22" t="e">
        <f t="shared" si="186"/>
        <v>#DIV/0!</v>
      </c>
      <c r="M3136" s="2"/>
    </row>
    <row r="3137" spans="6:13" ht="12.75" hidden="1">
      <c r="F3137" s="65"/>
      <c r="G3137" s="65"/>
      <c r="H3137" s="5">
        <f t="shared" si="187"/>
        <v>0</v>
      </c>
      <c r="I3137" s="22" t="e">
        <f t="shared" si="186"/>
        <v>#DIV/0!</v>
      </c>
      <c r="M3137" s="2"/>
    </row>
    <row r="3138" spans="6:13" ht="12.75" hidden="1">
      <c r="F3138" s="65"/>
      <c r="G3138" s="65"/>
      <c r="H3138" s="5">
        <f t="shared" si="187"/>
        <v>0</v>
      </c>
      <c r="I3138" s="22" t="e">
        <f t="shared" si="186"/>
        <v>#DIV/0!</v>
      </c>
      <c r="M3138" s="2"/>
    </row>
    <row r="3139" spans="6:13" ht="12.75" hidden="1">
      <c r="F3139" s="65"/>
      <c r="G3139" s="65"/>
      <c r="H3139" s="5">
        <f t="shared" si="187"/>
        <v>0</v>
      </c>
      <c r="I3139" s="22" t="e">
        <f t="shared" si="186"/>
        <v>#DIV/0!</v>
      </c>
      <c r="M3139" s="2"/>
    </row>
    <row r="3140" spans="6:13" ht="12.75" hidden="1">
      <c r="F3140" s="65"/>
      <c r="G3140" s="65"/>
      <c r="H3140" s="5">
        <f t="shared" si="187"/>
        <v>0</v>
      </c>
      <c r="I3140" s="22" t="e">
        <f aca="true" t="shared" si="188" ref="I3140:I3171">+B3140/M3140</f>
        <v>#DIV/0!</v>
      </c>
      <c r="M3140" s="2"/>
    </row>
    <row r="3141" spans="6:13" ht="12.75" hidden="1">
      <c r="F3141" s="65"/>
      <c r="G3141" s="65"/>
      <c r="H3141" s="5">
        <f t="shared" si="187"/>
        <v>0</v>
      </c>
      <c r="I3141" s="22" t="e">
        <f t="shared" si="188"/>
        <v>#DIV/0!</v>
      </c>
      <c r="M3141" s="2"/>
    </row>
    <row r="3142" spans="6:13" ht="12.75" hidden="1">
      <c r="F3142" s="65"/>
      <c r="G3142" s="65"/>
      <c r="H3142" s="5">
        <f aca="true" t="shared" si="189" ref="H3142:H3173">H3141-B3142</f>
        <v>0</v>
      </c>
      <c r="I3142" s="22" t="e">
        <f t="shared" si="188"/>
        <v>#DIV/0!</v>
      </c>
      <c r="M3142" s="2"/>
    </row>
    <row r="3143" spans="6:13" ht="12.75" hidden="1">
      <c r="F3143" s="65"/>
      <c r="G3143" s="65"/>
      <c r="H3143" s="5">
        <f t="shared" si="189"/>
        <v>0</v>
      </c>
      <c r="I3143" s="22" t="e">
        <f t="shared" si="188"/>
        <v>#DIV/0!</v>
      </c>
      <c r="M3143" s="2"/>
    </row>
    <row r="3144" spans="6:13" ht="12.75" hidden="1">
      <c r="F3144" s="65"/>
      <c r="G3144" s="65"/>
      <c r="H3144" s="5">
        <f t="shared" si="189"/>
        <v>0</v>
      </c>
      <c r="I3144" s="22" t="e">
        <f t="shared" si="188"/>
        <v>#DIV/0!</v>
      </c>
      <c r="M3144" s="2"/>
    </row>
    <row r="3145" spans="6:13" ht="12.75" hidden="1">
      <c r="F3145" s="65"/>
      <c r="G3145" s="65"/>
      <c r="H3145" s="5">
        <f t="shared" si="189"/>
        <v>0</v>
      </c>
      <c r="I3145" s="22" t="e">
        <f t="shared" si="188"/>
        <v>#DIV/0!</v>
      </c>
      <c r="M3145" s="2"/>
    </row>
    <row r="3146" spans="6:13" ht="12.75" hidden="1">
      <c r="F3146" s="65"/>
      <c r="G3146" s="65"/>
      <c r="H3146" s="5">
        <f t="shared" si="189"/>
        <v>0</v>
      </c>
      <c r="I3146" s="22" t="e">
        <f t="shared" si="188"/>
        <v>#DIV/0!</v>
      </c>
      <c r="M3146" s="2"/>
    </row>
    <row r="3147" spans="6:13" ht="12.75" hidden="1">
      <c r="F3147" s="65"/>
      <c r="G3147" s="65"/>
      <c r="H3147" s="5">
        <f t="shared" si="189"/>
        <v>0</v>
      </c>
      <c r="I3147" s="22" t="e">
        <f t="shared" si="188"/>
        <v>#DIV/0!</v>
      </c>
      <c r="M3147" s="2"/>
    </row>
    <row r="3148" spans="6:13" ht="12.75" hidden="1">
      <c r="F3148" s="65"/>
      <c r="G3148" s="65"/>
      <c r="H3148" s="5">
        <f t="shared" si="189"/>
        <v>0</v>
      </c>
      <c r="I3148" s="22" t="e">
        <f t="shared" si="188"/>
        <v>#DIV/0!</v>
      </c>
      <c r="M3148" s="2"/>
    </row>
    <row r="3149" spans="6:13" ht="12.75" hidden="1">
      <c r="F3149" s="65"/>
      <c r="G3149" s="65"/>
      <c r="H3149" s="5">
        <f t="shared" si="189"/>
        <v>0</v>
      </c>
      <c r="I3149" s="22" t="e">
        <f t="shared" si="188"/>
        <v>#DIV/0!</v>
      </c>
      <c r="M3149" s="2"/>
    </row>
    <row r="3150" spans="6:13" ht="12.75" hidden="1">
      <c r="F3150" s="65"/>
      <c r="G3150" s="65"/>
      <c r="H3150" s="5">
        <f t="shared" si="189"/>
        <v>0</v>
      </c>
      <c r="I3150" s="22" t="e">
        <f t="shared" si="188"/>
        <v>#DIV/0!</v>
      </c>
      <c r="M3150" s="2"/>
    </row>
    <row r="3151" spans="6:13" ht="12.75" hidden="1">
      <c r="F3151" s="65"/>
      <c r="G3151" s="65"/>
      <c r="H3151" s="5">
        <f t="shared" si="189"/>
        <v>0</v>
      </c>
      <c r="I3151" s="22" t="e">
        <f t="shared" si="188"/>
        <v>#DIV/0!</v>
      </c>
      <c r="M3151" s="2"/>
    </row>
    <row r="3152" spans="6:13" ht="12.75" hidden="1">
      <c r="F3152" s="65"/>
      <c r="G3152" s="65"/>
      <c r="H3152" s="5">
        <f t="shared" si="189"/>
        <v>0</v>
      </c>
      <c r="I3152" s="22" t="e">
        <f t="shared" si="188"/>
        <v>#DIV/0!</v>
      </c>
      <c r="M3152" s="2"/>
    </row>
    <row r="3153" spans="6:13" ht="12.75" hidden="1">
      <c r="F3153" s="65"/>
      <c r="G3153" s="65"/>
      <c r="H3153" s="5">
        <f t="shared" si="189"/>
        <v>0</v>
      </c>
      <c r="I3153" s="22" t="e">
        <f t="shared" si="188"/>
        <v>#DIV/0!</v>
      </c>
      <c r="M3153" s="2"/>
    </row>
    <row r="3154" spans="6:13" ht="12.75" hidden="1">
      <c r="F3154" s="65"/>
      <c r="G3154" s="65"/>
      <c r="H3154" s="5">
        <f t="shared" si="189"/>
        <v>0</v>
      </c>
      <c r="I3154" s="22" t="e">
        <f t="shared" si="188"/>
        <v>#DIV/0!</v>
      </c>
      <c r="M3154" s="2"/>
    </row>
    <row r="3155" spans="6:13" ht="12.75" hidden="1">
      <c r="F3155" s="65"/>
      <c r="G3155" s="65"/>
      <c r="H3155" s="5">
        <f t="shared" si="189"/>
        <v>0</v>
      </c>
      <c r="I3155" s="22" t="e">
        <f t="shared" si="188"/>
        <v>#DIV/0!</v>
      </c>
      <c r="M3155" s="2"/>
    </row>
    <row r="3156" spans="6:13" ht="12.75" hidden="1">
      <c r="F3156" s="65"/>
      <c r="G3156" s="65"/>
      <c r="H3156" s="5">
        <f t="shared" si="189"/>
        <v>0</v>
      </c>
      <c r="I3156" s="22" t="e">
        <f t="shared" si="188"/>
        <v>#DIV/0!</v>
      </c>
      <c r="M3156" s="2"/>
    </row>
    <row r="3157" spans="6:13" ht="12.75" hidden="1">
      <c r="F3157" s="65"/>
      <c r="G3157" s="65"/>
      <c r="H3157" s="5">
        <f t="shared" si="189"/>
        <v>0</v>
      </c>
      <c r="I3157" s="22" t="e">
        <f t="shared" si="188"/>
        <v>#DIV/0!</v>
      </c>
      <c r="M3157" s="2"/>
    </row>
    <row r="3158" spans="6:13" ht="12.75" hidden="1">
      <c r="F3158" s="65"/>
      <c r="G3158" s="65"/>
      <c r="H3158" s="5">
        <f t="shared" si="189"/>
        <v>0</v>
      </c>
      <c r="I3158" s="22" t="e">
        <f t="shared" si="188"/>
        <v>#DIV/0!</v>
      </c>
      <c r="M3158" s="2"/>
    </row>
    <row r="3159" spans="6:13" ht="12.75" hidden="1">
      <c r="F3159" s="65"/>
      <c r="G3159" s="65"/>
      <c r="H3159" s="5">
        <f t="shared" si="189"/>
        <v>0</v>
      </c>
      <c r="I3159" s="22" t="e">
        <f t="shared" si="188"/>
        <v>#DIV/0!</v>
      </c>
      <c r="M3159" s="2"/>
    </row>
    <row r="3160" spans="6:13" ht="12.75" hidden="1">
      <c r="F3160" s="65"/>
      <c r="G3160" s="65"/>
      <c r="H3160" s="5">
        <f t="shared" si="189"/>
        <v>0</v>
      </c>
      <c r="I3160" s="22" t="e">
        <f t="shared" si="188"/>
        <v>#DIV/0!</v>
      </c>
      <c r="M3160" s="2"/>
    </row>
    <row r="3161" spans="6:13" ht="12.75" hidden="1">
      <c r="F3161" s="65"/>
      <c r="G3161" s="65"/>
      <c r="H3161" s="5">
        <f t="shared" si="189"/>
        <v>0</v>
      </c>
      <c r="I3161" s="22" t="e">
        <f t="shared" si="188"/>
        <v>#DIV/0!</v>
      </c>
      <c r="M3161" s="2"/>
    </row>
    <row r="3162" spans="6:13" ht="12.75" hidden="1">
      <c r="F3162" s="65"/>
      <c r="G3162" s="65"/>
      <c r="H3162" s="5">
        <f t="shared" si="189"/>
        <v>0</v>
      </c>
      <c r="I3162" s="22" t="e">
        <f t="shared" si="188"/>
        <v>#DIV/0!</v>
      </c>
      <c r="M3162" s="2"/>
    </row>
    <row r="3163" spans="6:13" ht="12.75" hidden="1">
      <c r="F3163" s="65"/>
      <c r="G3163" s="65"/>
      <c r="H3163" s="5">
        <f t="shared" si="189"/>
        <v>0</v>
      </c>
      <c r="I3163" s="22" t="e">
        <f t="shared" si="188"/>
        <v>#DIV/0!</v>
      </c>
      <c r="M3163" s="2"/>
    </row>
    <row r="3164" spans="6:13" ht="12.75" hidden="1">
      <c r="F3164" s="65"/>
      <c r="G3164" s="65"/>
      <c r="H3164" s="5">
        <f t="shared" si="189"/>
        <v>0</v>
      </c>
      <c r="I3164" s="22" t="e">
        <f t="shared" si="188"/>
        <v>#DIV/0!</v>
      </c>
      <c r="M3164" s="2"/>
    </row>
    <row r="3165" spans="6:13" ht="12.75" hidden="1">
      <c r="F3165" s="65"/>
      <c r="G3165" s="65"/>
      <c r="H3165" s="5">
        <f t="shared" si="189"/>
        <v>0</v>
      </c>
      <c r="I3165" s="22" t="e">
        <f t="shared" si="188"/>
        <v>#DIV/0!</v>
      </c>
      <c r="M3165" s="2"/>
    </row>
    <row r="3166" spans="6:13" ht="12.75" hidden="1">
      <c r="F3166" s="65"/>
      <c r="G3166" s="65"/>
      <c r="H3166" s="5">
        <f t="shared" si="189"/>
        <v>0</v>
      </c>
      <c r="I3166" s="22" t="e">
        <f t="shared" si="188"/>
        <v>#DIV/0!</v>
      </c>
      <c r="M3166" s="2"/>
    </row>
    <row r="3167" spans="6:13" ht="12.75" hidden="1">
      <c r="F3167" s="65"/>
      <c r="G3167" s="65"/>
      <c r="H3167" s="5">
        <f t="shared" si="189"/>
        <v>0</v>
      </c>
      <c r="I3167" s="22" t="e">
        <f t="shared" si="188"/>
        <v>#DIV/0!</v>
      </c>
      <c r="M3167" s="2"/>
    </row>
    <row r="3168" spans="6:13" ht="12.75" hidden="1">
      <c r="F3168" s="65"/>
      <c r="G3168" s="65"/>
      <c r="H3168" s="5">
        <f t="shared" si="189"/>
        <v>0</v>
      </c>
      <c r="I3168" s="22" t="e">
        <f t="shared" si="188"/>
        <v>#DIV/0!</v>
      </c>
      <c r="M3168" s="2"/>
    </row>
    <row r="3169" spans="6:13" ht="12.75" hidden="1">
      <c r="F3169" s="65"/>
      <c r="G3169" s="65"/>
      <c r="H3169" s="5">
        <f t="shared" si="189"/>
        <v>0</v>
      </c>
      <c r="I3169" s="22" t="e">
        <f t="shared" si="188"/>
        <v>#DIV/0!</v>
      </c>
      <c r="M3169" s="2"/>
    </row>
    <row r="3170" spans="6:13" ht="12.75" hidden="1">
      <c r="F3170" s="65"/>
      <c r="G3170" s="65"/>
      <c r="H3170" s="5">
        <f t="shared" si="189"/>
        <v>0</v>
      </c>
      <c r="I3170" s="22" t="e">
        <f t="shared" si="188"/>
        <v>#DIV/0!</v>
      </c>
      <c r="M3170" s="2"/>
    </row>
    <row r="3171" spans="6:13" ht="12.75" hidden="1">
      <c r="F3171" s="65"/>
      <c r="G3171" s="65"/>
      <c r="H3171" s="5">
        <f t="shared" si="189"/>
        <v>0</v>
      </c>
      <c r="I3171" s="22" t="e">
        <f t="shared" si="188"/>
        <v>#DIV/0!</v>
      </c>
      <c r="M3171" s="2"/>
    </row>
    <row r="3172" spans="6:13" ht="12.75" hidden="1">
      <c r="F3172" s="65"/>
      <c r="G3172" s="65"/>
      <c r="H3172" s="5">
        <f t="shared" si="189"/>
        <v>0</v>
      </c>
      <c r="I3172" s="22" t="e">
        <f aca="true" t="shared" si="190" ref="I3172:I3203">+B3172/M3172</f>
        <v>#DIV/0!</v>
      </c>
      <c r="M3172" s="2"/>
    </row>
    <row r="3173" spans="6:13" ht="12.75" hidden="1">
      <c r="F3173" s="65"/>
      <c r="G3173" s="65"/>
      <c r="H3173" s="5">
        <f t="shared" si="189"/>
        <v>0</v>
      </c>
      <c r="I3173" s="22" t="e">
        <f t="shared" si="190"/>
        <v>#DIV/0!</v>
      </c>
      <c r="M3173" s="2"/>
    </row>
    <row r="3174" spans="6:13" ht="12.75" hidden="1">
      <c r="F3174" s="65"/>
      <c r="G3174" s="65"/>
      <c r="H3174" s="5">
        <f aca="true" t="shared" si="191" ref="H3174:H3205">H3173-B3174</f>
        <v>0</v>
      </c>
      <c r="I3174" s="22" t="e">
        <f t="shared" si="190"/>
        <v>#DIV/0!</v>
      </c>
      <c r="M3174" s="2"/>
    </row>
    <row r="3175" spans="6:13" ht="12.75" hidden="1">
      <c r="F3175" s="65"/>
      <c r="G3175" s="65"/>
      <c r="H3175" s="5">
        <f t="shared" si="191"/>
        <v>0</v>
      </c>
      <c r="I3175" s="22" t="e">
        <f t="shared" si="190"/>
        <v>#DIV/0!</v>
      </c>
      <c r="M3175" s="2"/>
    </row>
    <row r="3176" spans="6:13" ht="12.75" hidden="1">
      <c r="F3176" s="65"/>
      <c r="G3176" s="65"/>
      <c r="H3176" s="5">
        <f t="shared" si="191"/>
        <v>0</v>
      </c>
      <c r="I3176" s="22" t="e">
        <f t="shared" si="190"/>
        <v>#DIV/0!</v>
      </c>
      <c r="M3176" s="2"/>
    </row>
    <row r="3177" spans="6:13" ht="12.75" hidden="1">
      <c r="F3177" s="65"/>
      <c r="G3177" s="65"/>
      <c r="H3177" s="5">
        <f t="shared" si="191"/>
        <v>0</v>
      </c>
      <c r="I3177" s="22" t="e">
        <f t="shared" si="190"/>
        <v>#DIV/0!</v>
      </c>
      <c r="M3177" s="2"/>
    </row>
    <row r="3178" spans="6:13" ht="12.75" hidden="1">
      <c r="F3178" s="65"/>
      <c r="G3178" s="65"/>
      <c r="H3178" s="5">
        <f t="shared" si="191"/>
        <v>0</v>
      </c>
      <c r="I3178" s="22" t="e">
        <f t="shared" si="190"/>
        <v>#DIV/0!</v>
      </c>
      <c r="M3178" s="2"/>
    </row>
    <row r="3179" spans="6:13" ht="12.75" hidden="1">
      <c r="F3179" s="65"/>
      <c r="G3179" s="65"/>
      <c r="H3179" s="5">
        <f t="shared" si="191"/>
        <v>0</v>
      </c>
      <c r="I3179" s="22" t="e">
        <f t="shared" si="190"/>
        <v>#DIV/0!</v>
      </c>
      <c r="M3179" s="2"/>
    </row>
    <row r="3180" spans="6:13" ht="12.75" hidden="1">
      <c r="F3180" s="65"/>
      <c r="G3180" s="65"/>
      <c r="H3180" s="5">
        <f t="shared" si="191"/>
        <v>0</v>
      </c>
      <c r="I3180" s="22" t="e">
        <f t="shared" si="190"/>
        <v>#DIV/0!</v>
      </c>
      <c r="M3180" s="2"/>
    </row>
    <row r="3181" spans="6:13" ht="12.75" hidden="1">
      <c r="F3181" s="65"/>
      <c r="G3181" s="65"/>
      <c r="H3181" s="5">
        <f t="shared" si="191"/>
        <v>0</v>
      </c>
      <c r="I3181" s="22" t="e">
        <f t="shared" si="190"/>
        <v>#DIV/0!</v>
      </c>
      <c r="M3181" s="2"/>
    </row>
    <row r="3182" spans="6:13" ht="12.75" hidden="1">
      <c r="F3182" s="65"/>
      <c r="G3182" s="65"/>
      <c r="H3182" s="5">
        <f t="shared" si="191"/>
        <v>0</v>
      </c>
      <c r="I3182" s="22" t="e">
        <f t="shared" si="190"/>
        <v>#DIV/0!</v>
      </c>
      <c r="M3182" s="2"/>
    </row>
    <row r="3183" spans="6:13" ht="12.75" hidden="1">
      <c r="F3183" s="65"/>
      <c r="G3183" s="65"/>
      <c r="H3183" s="5">
        <f t="shared" si="191"/>
        <v>0</v>
      </c>
      <c r="I3183" s="22" t="e">
        <f t="shared" si="190"/>
        <v>#DIV/0!</v>
      </c>
      <c r="M3183" s="2"/>
    </row>
    <row r="3184" spans="6:13" ht="12.75" hidden="1">
      <c r="F3184" s="65"/>
      <c r="G3184" s="65"/>
      <c r="H3184" s="5">
        <f t="shared" si="191"/>
        <v>0</v>
      </c>
      <c r="I3184" s="22" t="e">
        <f t="shared" si="190"/>
        <v>#DIV/0!</v>
      </c>
      <c r="M3184" s="2"/>
    </row>
    <row r="3185" spans="6:13" ht="12.75" hidden="1">
      <c r="F3185" s="65"/>
      <c r="G3185" s="65"/>
      <c r="H3185" s="5">
        <f t="shared" si="191"/>
        <v>0</v>
      </c>
      <c r="I3185" s="22" t="e">
        <f t="shared" si="190"/>
        <v>#DIV/0!</v>
      </c>
      <c r="M3185" s="2"/>
    </row>
    <row r="3186" spans="6:13" ht="12.75" hidden="1">
      <c r="F3186" s="65"/>
      <c r="G3186" s="65"/>
      <c r="H3186" s="5">
        <f t="shared" si="191"/>
        <v>0</v>
      </c>
      <c r="I3186" s="22" t="e">
        <f t="shared" si="190"/>
        <v>#DIV/0!</v>
      </c>
      <c r="M3186" s="2"/>
    </row>
    <row r="3187" spans="6:13" ht="12.75" hidden="1">
      <c r="F3187" s="65"/>
      <c r="G3187" s="65"/>
      <c r="H3187" s="5">
        <f t="shared" si="191"/>
        <v>0</v>
      </c>
      <c r="I3187" s="22" t="e">
        <f t="shared" si="190"/>
        <v>#DIV/0!</v>
      </c>
      <c r="M3187" s="2"/>
    </row>
    <row r="3188" spans="6:13" ht="12.75" hidden="1">
      <c r="F3188" s="65"/>
      <c r="G3188" s="65"/>
      <c r="H3188" s="5">
        <f t="shared" si="191"/>
        <v>0</v>
      </c>
      <c r="I3188" s="22" t="e">
        <f t="shared" si="190"/>
        <v>#DIV/0!</v>
      </c>
      <c r="M3188" s="2"/>
    </row>
    <row r="3189" spans="6:13" ht="12.75" hidden="1">
      <c r="F3189" s="65"/>
      <c r="G3189" s="65"/>
      <c r="H3189" s="5">
        <f t="shared" si="191"/>
        <v>0</v>
      </c>
      <c r="I3189" s="22" t="e">
        <f t="shared" si="190"/>
        <v>#DIV/0!</v>
      </c>
      <c r="M3189" s="2"/>
    </row>
    <row r="3190" spans="6:13" ht="12.75" hidden="1">
      <c r="F3190" s="65"/>
      <c r="G3190" s="65"/>
      <c r="H3190" s="5">
        <f t="shared" si="191"/>
        <v>0</v>
      </c>
      <c r="I3190" s="22" t="e">
        <f t="shared" si="190"/>
        <v>#DIV/0!</v>
      </c>
      <c r="M3190" s="2"/>
    </row>
    <row r="3191" spans="6:13" ht="12.75" hidden="1">
      <c r="F3191" s="65"/>
      <c r="G3191" s="65"/>
      <c r="H3191" s="5">
        <f t="shared" si="191"/>
        <v>0</v>
      </c>
      <c r="I3191" s="22" t="e">
        <f t="shared" si="190"/>
        <v>#DIV/0!</v>
      </c>
      <c r="M3191" s="2"/>
    </row>
    <row r="3192" spans="6:13" ht="12.75" hidden="1">
      <c r="F3192" s="65"/>
      <c r="G3192" s="65"/>
      <c r="H3192" s="5">
        <f t="shared" si="191"/>
        <v>0</v>
      </c>
      <c r="I3192" s="22" t="e">
        <f t="shared" si="190"/>
        <v>#DIV/0!</v>
      </c>
      <c r="M3192" s="2"/>
    </row>
    <row r="3193" spans="6:13" ht="12.75" hidden="1">
      <c r="F3193" s="65"/>
      <c r="G3193" s="65"/>
      <c r="H3193" s="5">
        <f t="shared" si="191"/>
        <v>0</v>
      </c>
      <c r="I3193" s="22" t="e">
        <f t="shared" si="190"/>
        <v>#DIV/0!</v>
      </c>
      <c r="M3193" s="2"/>
    </row>
    <row r="3194" spans="6:13" ht="12.75" hidden="1">
      <c r="F3194" s="65"/>
      <c r="G3194" s="65"/>
      <c r="H3194" s="5">
        <f t="shared" si="191"/>
        <v>0</v>
      </c>
      <c r="I3194" s="22" t="e">
        <f t="shared" si="190"/>
        <v>#DIV/0!</v>
      </c>
      <c r="M3194" s="2"/>
    </row>
    <row r="3195" spans="6:13" ht="12.75" hidden="1">
      <c r="F3195" s="65"/>
      <c r="G3195" s="65"/>
      <c r="H3195" s="5">
        <f t="shared" si="191"/>
        <v>0</v>
      </c>
      <c r="I3195" s="22" t="e">
        <f t="shared" si="190"/>
        <v>#DIV/0!</v>
      </c>
      <c r="M3195" s="2"/>
    </row>
    <row r="3196" spans="6:13" ht="12.75" hidden="1">
      <c r="F3196" s="65"/>
      <c r="G3196" s="65"/>
      <c r="H3196" s="5">
        <f t="shared" si="191"/>
        <v>0</v>
      </c>
      <c r="I3196" s="22" t="e">
        <f t="shared" si="190"/>
        <v>#DIV/0!</v>
      </c>
      <c r="M3196" s="2"/>
    </row>
    <row r="3197" spans="6:13" ht="12.75" hidden="1">
      <c r="F3197" s="65"/>
      <c r="G3197" s="65"/>
      <c r="H3197" s="5">
        <f t="shared" si="191"/>
        <v>0</v>
      </c>
      <c r="I3197" s="22" t="e">
        <f t="shared" si="190"/>
        <v>#DIV/0!</v>
      </c>
      <c r="M3197" s="2"/>
    </row>
    <row r="3198" spans="6:13" ht="12.75" hidden="1">
      <c r="F3198" s="65"/>
      <c r="G3198" s="65"/>
      <c r="H3198" s="5">
        <f t="shared" si="191"/>
        <v>0</v>
      </c>
      <c r="I3198" s="22" t="e">
        <f t="shared" si="190"/>
        <v>#DIV/0!</v>
      </c>
      <c r="M3198" s="2"/>
    </row>
    <row r="3199" spans="6:13" ht="12.75" hidden="1">
      <c r="F3199" s="65"/>
      <c r="G3199" s="65"/>
      <c r="H3199" s="5">
        <f t="shared" si="191"/>
        <v>0</v>
      </c>
      <c r="I3199" s="22" t="e">
        <f t="shared" si="190"/>
        <v>#DIV/0!</v>
      </c>
      <c r="M3199" s="2"/>
    </row>
    <row r="3200" spans="6:13" ht="12.75" hidden="1">
      <c r="F3200" s="65"/>
      <c r="G3200" s="65"/>
      <c r="H3200" s="5">
        <f t="shared" si="191"/>
        <v>0</v>
      </c>
      <c r="I3200" s="22" t="e">
        <f t="shared" si="190"/>
        <v>#DIV/0!</v>
      </c>
      <c r="M3200" s="2"/>
    </row>
    <row r="3201" spans="6:13" ht="12.75" hidden="1">
      <c r="F3201" s="65"/>
      <c r="G3201" s="65"/>
      <c r="H3201" s="5">
        <f t="shared" si="191"/>
        <v>0</v>
      </c>
      <c r="I3201" s="22" t="e">
        <f t="shared" si="190"/>
        <v>#DIV/0!</v>
      </c>
      <c r="M3201" s="2"/>
    </row>
    <row r="3202" spans="6:13" ht="12.75" hidden="1">
      <c r="F3202" s="65"/>
      <c r="G3202" s="65"/>
      <c r="H3202" s="5">
        <f t="shared" si="191"/>
        <v>0</v>
      </c>
      <c r="I3202" s="22" t="e">
        <f t="shared" si="190"/>
        <v>#DIV/0!</v>
      </c>
      <c r="M3202" s="2"/>
    </row>
    <row r="3203" spans="6:13" ht="12.75" hidden="1">
      <c r="F3203" s="65"/>
      <c r="G3203" s="65"/>
      <c r="H3203" s="5">
        <f t="shared" si="191"/>
        <v>0</v>
      </c>
      <c r="I3203" s="22" t="e">
        <f t="shared" si="190"/>
        <v>#DIV/0!</v>
      </c>
      <c r="M3203" s="2"/>
    </row>
    <row r="3204" spans="6:13" ht="12.75" hidden="1">
      <c r="F3204" s="65"/>
      <c r="G3204" s="65"/>
      <c r="H3204" s="5">
        <f t="shared" si="191"/>
        <v>0</v>
      </c>
      <c r="I3204" s="22" t="e">
        <f aca="true" t="shared" si="192" ref="I3204:I3235">+B3204/M3204</f>
        <v>#DIV/0!</v>
      </c>
      <c r="M3204" s="2"/>
    </row>
    <row r="3205" spans="6:13" ht="12.75" hidden="1">
      <c r="F3205" s="65"/>
      <c r="G3205" s="65"/>
      <c r="H3205" s="5">
        <f t="shared" si="191"/>
        <v>0</v>
      </c>
      <c r="I3205" s="22" t="e">
        <f t="shared" si="192"/>
        <v>#DIV/0!</v>
      </c>
      <c r="M3205" s="2"/>
    </row>
    <row r="3206" spans="6:13" ht="12.75" hidden="1">
      <c r="F3206" s="65"/>
      <c r="G3206" s="65"/>
      <c r="H3206" s="5">
        <f aca="true" t="shared" si="193" ref="H3206:H3237">H3205-B3206</f>
        <v>0</v>
      </c>
      <c r="I3206" s="22" t="e">
        <f t="shared" si="192"/>
        <v>#DIV/0!</v>
      </c>
      <c r="M3206" s="2"/>
    </row>
    <row r="3207" spans="6:13" ht="12.75" hidden="1">
      <c r="F3207" s="65"/>
      <c r="G3207" s="65"/>
      <c r="H3207" s="5">
        <f t="shared" si="193"/>
        <v>0</v>
      </c>
      <c r="I3207" s="22" t="e">
        <f t="shared" si="192"/>
        <v>#DIV/0!</v>
      </c>
      <c r="M3207" s="2"/>
    </row>
    <row r="3208" spans="6:13" ht="12.75" hidden="1">
      <c r="F3208" s="65"/>
      <c r="G3208" s="65"/>
      <c r="H3208" s="5">
        <f t="shared" si="193"/>
        <v>0</v>
      </c>
      <c r="I3208" s="22" t="e">
        <f t="shared" si="192"/>
        <v>#DIV/0!</v>
      </c>
      <c r="M3208" s="2"/>
    </row>
    <row r="3209" spans="6:13" ht="12.75" hidden="1">
      <c r="F3209" s="65"/>
      <c r="G3209" s="65"/>
      <c r="H3209" s="5">
        <f t="shared" si="193"/>
        <v>0</v>
      </c>
      <c r="I3209" s="22" t="e">
        <f t="shared" si="192"/>
        <v>#DIV/0!</v>
      </c>
      <c r="M3209" s="2"/>
    </row>
    <row r="3210" spans="6:13" ht="12.75" hidden="1">
      <c r="F3210" s="65"/>
      <c r="G3210" s="65"/>
      <c r="H3210" s="5">
        <f t="shared" si="193"/>
        <v>0</v>
      </c>
      <c r="I3210" s="22" t="e">
        <f t="shared" si="192"/>
        <v>#DIV/0!</v>
      </c>
      <c r="M3210" s="2"/>
    </row>
    <row r="3211" spans="6:13" ht="12.75" hidden="1">
      <c r="F3211" s="65"/>
      <c r="G3211" s="65"/>
      <c r="H3211" s="5">
        <f t="shared" si="193"/>
        <v>0</v>
      </c>
      <c r="I3211" s="22" t="e">
        <f t="shared" si="192"/>
        <v>#DIV/0!</v>
      </c>
      <c r="M3211" s="2"/>
    </row>
    <row r="3212" spans="6:13" ht="12.75" hidden="1">
      <c r="F3212" s="65"/>
      <c r="G3212" s="65"/>
      <c r="H3212" s="5">
        <f t="shared" si="193"/>
        <v>0</v>
      </c>
      <c r="I3212" s="22" t="e">
        <f t="shared" si="192"/>
        <v>#DIV/0!</v>
      </c>
      <c r="M3212" s="2"/>
    </row>
    <row r="3213" spans="6:13" ht="12.75" hidden="1">
      <c r="F3213" s="65"/>
      <c r="G3213" s="65"/>
      <c r="H3213" s="5">
        <f t="shared" si="193"/>
        <v>0</v>
      </c>
      <c r="I3213" s="22" t="e">
        <f t="shared" si="192"/>
        <v>#DIV/0!</v>
      </c>
      <c r="M3213" s="2"/>
    </row>
    <row r="3214" spans="6:13" ht="12.75" hidden="1">
      <c r="F3214" s="65"/>
      <c r="G3214" s="65"/>
      <c r="H3214" s="5">
        <f t="shared" si="193"/>
        <v>0</v>
      </c>
      <c r="I3214" s="22" t="e">
        <f t="shared" si="192"/>
        <v>#DIV/0!</v>
      </c>
      <c r="M3214" s="2"/>
    </row>
    <row r="3215" spans="6:13" ht="12.75" hidden="1">
      <c r="F3215" s="65"/>
      <c r="G3215" s="65"/>
      <c r="H3215" s="5">
        <f t="shared" si="193"/>
        <v>0</v>
      </c>
      <c r="I3215" s="22" t="e">
        <f t="shared" si="192"/>
        <v>#DIV/0!</v>
      </c>
      <c r="M3215" s="2"/>
    </row>
    <row r="3216" spans="6:13" ht="12.75" hidden="1">
      <c r="F3216" s="65"/>
      <c r="G3216" s="65"/>
      <c r="H3216" s="5">
        <f t="shared" si="193"/>
        <v>0</v>
      </c>
      <c r="I3216" s="22" t="e">
        <f t="shared" si="192"/>
        <v>#DIV/0!</v>
      </c>
      <c r="M3216" s="2"/>
    </row>
    <row r="3217" spans="6:13" ht="12.75" hidden="1">
      <c r="F3217" s="65"/>
      <c r="G3217" s="65"/>
      <c r="H3217" s="5">
        <f t="shared" si="193"/>
        <v>0</v>
      </c>
      <c r="I3217" s="22" t="e">
        <f t="shared" si="192"/>
        <v>#DIV/0!</v>
      </c>
      <c r="M3217" s="2"/>
    </row>
    <row r="3218" spans="6:13" ht="12.75" hidden="1">
      <c r="F3218" s="65"/>
      <c r="G3218" s="65"/>
      <c r="H3218" s="5">
        <f t="shared" si="193"/>
        <v>0</v>
      </c>
      <c r="I3218" s="22" t="e">
        <f t="shared" si="192"/>
        <v>#DIV/0!</v>
      </c>
      <c r="M3218" s="2"/>
    </row>
    <row r="3219" spans="6:13" ht="12.75" hidden="1">
      <c r="F3219" s="65"/>
      <c r="G3219" s="65"/>
      <c r="H3219" s="5">
        <f t="shared" si="193"/>
        <v>0</v>
      </c>
      <c r="I3219" s="22" t="e">
        <f t="shared" si="192"/>
        <v>#DIV/0!</v>
      </c>
      <c r="M3219" s="2"/>
    </row>
    <row r="3220" spans="6:13" ht="12.75" hidden="1">
      <c r="F3220" s="65"/>
      <c r="G3220" s="65"/>
      <c r="H3220" s="5">
        <f t="shared" si="193"/>
        <v>0</v>
      </c>
      <c r="I3220" s="22" t="e">
        <f t="shared" si="192"/>
        <v>#DIV/0!</v>
      </c>
      <c r="M3220" s="2"/>
    </row>
    <row r="3221" spans="6:13" ht="12.75" hidden="1">
      <c r="F3221" s="65"/>
      <c r="G3221" s="65"/>
      <c r="H3221" s="5">
        <f t="shared" si="193"/>
        <v>0</v>
      </c>
      <c r="I3221" s="22" t="e">
        <f t="shared" si="192"/>
        <v>#DIV/0!</v>
      </c>
      <c r="M3221" s="2"/>
    </row>
    <row r="3222" spans="6:13" ht="12.75" hidden="1">
      <c r="F3222" s="65"/>
      <c r="G3222" s="65"/>
      <c r="H3222" s="5">
        <f t="shared" si="193"/>
        <v>0</v>
      </c>
      <c r="I3222" s="22" t="e">
        <f t="shared" si="192"/>
        <v>#DIV/0!</v>
      </c>
      <c r="M3222" s="2"/>
    </row>
    <row r="3223" spans="6:13" ht="12.75" hidden="1">
      <c r="F3223" s="65"/>
      <c r="G3223" s="65"/>
      <c r="H3223" s="5">
        <f t="shared" si="193"/>
        <v>0</v>
      </c>
      <c r="I3223" s="22" t="e">
        <f t="shared" si="192"/>
        <v>#DIV/0!</v>
      </c>
      <c r="M3223" s="2"/>
    </row>
    <row r="3224" spans="6:13" ht="12.75" hidden="1">
      <c r="F3224" s="65"/>
      <c r="G3224" s="65"/>
      <c r="H3224" s="5">
        <f t="shared" si="193"/>
        <v>0</v>
      </c>
      <c r="I3224" s="22" t="e">
        <f t="shared" si="192"/>
        <v>#DIV/0!</v>
      </c>
      <c r="M3224" s="2"/>
    </row>
    <row r="3225" spans="6:13" ht="12.75" hidden="1">
      <c r="F3225" s="65"/>
      <c r="G3225" s="65"/>
      <c r="H3225" s="5">
        <f t="shared" si="193"/>
        <v>0</v>
      </c>
      <c r="I3225" s="22" t="e">
        <f t="shared" si="192"/>
        <v>#DIV/0!</v>
      </c>
      <c r="M3225" s="2"/>
    </row>
    <row r="3226" spans="6:13" ht="12.75" hidden="1">
      <c r="F3226" s="65"/>
      <c r="G3226" s="65"/>
      <c r="H3226" s="5">
        <f t="shared" si="193"/>
        <v>0</v>
      </c>
      <c r="I3226" s="22" t="e">
        <f t="shared" si="192"/>
        <v>#DIV/0!</v>
      </c>
      <c r="M3226" s="2"/>
    </row>
    <row r="3227" spans="6:13" ht="12.75" hidden="1">
      <c r="F3227" s="65"/>
      <c r="G3227" s="65"/>
      <c r="H3227" s="5">
        <f t="shared" si="193"/>
        <v>0</v>
      </c>
      <c r="I3227" s="22" t="e">
        <f t="shared" si="192"/>
        <v>#DIV/0!</v>
      </c>
      <c r="M3227" s="2"/>
    </row>
    <row r="3228" spans="6:13" ht="12.75" hidden="1">
      <c r="F3228" s="65"/>
      <c r="G3228" s="65"/>
      <c r="H3228" s="5">
        <f t="shared" si="193"/>
        <v>0</v>
      </c>
      <c r="I3228" s="22" t="e">
        <f t="shared" si="192"/>
        <v>#DIV/0!</v>
      </c>
      <c r="M3228" s="2"/>
    </row>
    <row r="3229" spans="6:13" ht="12.75" hidden="1">
      <c r="F3229" s="65"/>
      <c r="G3229" s="65"/>
      <c r="H3229" s="5">
        <f t="shared" si="193"/>
        <v>0</v>
      </c>
      <c r="I3229" s="22" t="e">
        <f t="shared" si="192"/>
        <v>#DIV/0!</v>
      </c>
      <c r="M3229" s="2"/>
    </row>
    <row r="3230" spans="6:13" ht="12.75" hidden="1">
      <c r="F3230" s="65"/>
      <c r="G3230" s="65"/>
      <c r="H3230" s="5">
        <f t="shared" si="193"/>
        <v>0</v>
      </c>
      <c r="I3230" s="22" t="e">
        <f t="shared" si="192"/>
        <v>#DIV/0!</v>
      </c>
      <c r="M3230" s="2"/>
    </row>
    <row r="3231" spans="6:13" ht="12.75" hidden="1">
      <c r="F3231" s="65"/>
      <c r="G3231" s="65"/>
      <c r="H3231" s="5">
        <f t="shared" si="193"/>
        <v>0</v>
      </c>
      <c r="I3231" s="22" t="e">
        <f t="shared" si="192"/>
        <v>#DIV/0!</v>
      </c>
      <c r="M3231" s="2"/>
    </row>
    <row r="3232" spans="6:13" ht="12.75" hidden="1">
      <c r="F3232" s="65"/>
      <c r="G3232" s="65"/>
      <c r="H3232" s="5">
        <f t="shared" si="193"/>
        <v>0</v>
      </c>
      <c r="I3232" s="22" t="e">
        <f t="shared" si="192"/>
        <v>#DIV/0!</v>
      </c>
      <c r="M3232" s="2"/>
    </row>
    <row r="3233" spans="6:13" ht="12.75" hidden="1">
      <c r="F3233" s="65"/>
      <c r="G3233" s="65"/>
      <c r="H3233" s="5">
        <f t="shared" si="193"/>
        <v>0</v>
      </c>
      <c r="I3233" s="22" t="e">
        <f t="shared" si="192"/>
        <v>#DIV/0!</v>
      </c>
      <c r="M3233" s="2"/>
    </row>
    <row r="3234" spans="6:13" ht="12.75" hidden="1">
      <c r="F3234" s="65"/>
      <c r="G3234" s="65"/>
      <c r="H3234" s="5">
        <f t="shared" si="193"/>
        <v>0</v>
      </c>
      <c r="I3234" s="22" t="e">
        <f t="shared" si="192"/>
        <v>#DIV/0!</v>
      </c>
      <c r="M3234" s="2"/>
    </row>
    <row r="3235" spans="6:13" ht="12.75" hidden="1">
      <c r="F3235" s="65"/>
      <c r="G3235" s="65"/>
      <c r="H3235" s="5">
        <f t="shared" si="193"/>
        <v>0</v>
      </c>
      <c r="I3235" s="22" t="e">
        <f t="shared" si="192"/>
        <v>#DIV/0!</v>
      </c>
      <c r="M3235" s="2"/>
    </row>
    <row r="3236" spans="6:13" ht="12.75" hidden="1">
      <c r="F3236" s="65"/>
      <c r="G3236" s="65"/>
      <c r="H3236" s="5">
        <f t="shared" si="193"/>
        <v>0</v>
      </c>
      <c r="I3236" s="22" t="e">
        <f aca="true" t="shared" si="194" ref="I3236:I3267">+B3236/M3236</f>
        <v>#DIV/0!</v>
      </c>
      <c r="M3236" s="2"/>
    </row>
    <row r="3237" spans="6:13" ht="12.75" hidden="1">
      <c r="F3237" s="65"/>
      <c r="G3237" s="65"/>
      <c r="H3237" s="5">
        <f t="shared" si="193"/>
        <v>0</v>
      </c>
      <c r="I3237" s="22" t="e">
        <f t="shared" si="194"/>
        <v>#DIV/0!</v>
      </c>
      <c r="M3237" s="2"/>
    </row>
    <row r="3238" spans="6:13" ht="12.75" hidden="1">
      <c r="F3238" s="65"/>
      <c r="G3238" s="65"/>
      <c r="H3238" s="5">
        <f aca="true" t="shared" si="195" ref="H3238:H3269">H3237-B3238</f>
        <v>0</v>
      </c>
      <c r="I3238" s="22" t="e">
        <f t="shared" si="194"/>
        <v>#DIV/0!</v>
      </c>
      <c r="M3238" s="2"/>
    </row>
    <row r="3239" spans="6:13" ht="12.75" hidden="1">
      <c r="F3239" s="65"/>
      <c r="G3239" s="65"/>
      <c r="H3239" s="5">
        <f t="shared" si="195"/>
        <v>0</v>
      </c>
      <c r="I3239" s="22" t="e">
        <f t="shared" si="194"/>
        <v>#DIV/0!</v>
      </c>
      <c r="M3239" s="2"/>
    </row>
    <row r="3240" spans="6:13" ht="12.75" hidden="1">
      <c r="F3240" s="65"/>
      <c r="G3240" s="65"/>
      <c r="H3240" s="5">
        <f t="shared" si="195"/>
        <v>0</v>
      </c>
      <c r="I3240" s="22" t="e">
        <f t="shared" si="194"/>
        <v>#DIV/0!</v>
      </c>
      <c r="M3240" s="2"/>
    </row>
    <row r="3241" spans="6:13" ht="12.75" hidden="1">
      <c r="F3241" s="65"/>
      <c r="G3241" s="65"/>
      <c r="H3241" s="5">
        <f t="shared" si="195"/>
        <v>0</v>
      </c>
      <c r="I3241" s="22" t="e">
        <f t="shared" si="194"/>
        <v>#DIV/0!</v>
      </c>
      <c r="M3241" s="2"/>
    </row>
    <row r="3242" spans="6:13" ht="12.75" hidden="1">
      <c r="F3242" s="65"/>
      <c r="G3242" s="65"/>
      <c r="H3242" s="5">
        <f t="shared" si="195"/>
        <v>0</v>
      </c>
      <c r="I3242" s="22" t="e">
        <f t="shared" si="194"/>
        <v>#DIV/0!</v>
      </c>
      <c r="M3242" s="2"/>
    </row>
    <row r="3243" spans="6:13" ht="12.75" hidden="1">
      <c r="F3243" s="65"/>
      <c r="G3243" s="65"/>
      <c r="H3243" s="5">
        <f t="shared" si="195"/>
        <v>0</v>
      </c>
      <c r="I3243" s="22" t="e">
        <f t="shared" si="194"/>
        <v>#DIV/0!</v>
      </c>
      <c r="M3243" s="2"/>
    </row>
    <row r="3244" spans="6:13" ht="12.75" hidden="1">
      <c r="F3244" s="65"/>
      <c r="G3244" s="65"/>
      <c r="H3244" s="5">
        <f t="shared" si="195"/>
        <v>0</v>
      </c>
      <c r="I3244" s="22" t="e">
        <f t="shared" si="194"/>
        <v>#DIV/0!</v>
      </c>
      <c r="M3244" s="2"/>
    </row>
    <row r="3245" spans="6:13" ht="12.75" hidden="1">
      <c r="F3245" s="65"/>
      <c r="G3245" s="65"/>
      <c r="H3245" s="5">
        <f t="shared" si="195"/>
        <v>0</v>
      </c>
      <c r="I3245" s="22" t="e">
        <f t="shared" si="194"/>
        <v>#DIV/0!</v>
      </c>
      <c r="M3245" s="2"/>
    </row>
    <row r="3246" spans="6:13" ht="12.75" hidden="1">
      <c r="F3246" s="65"/>
      <c r="G3246" s="65"/>
      <c r="H3246" s="5">
        <f t="shared" si="195"/>
        <v>0</v>
      </c>
      <c r="I3246" s="22" t="e">
        <f t="shared" si="194"/>
        <v>#DIV/0!</v>
      </c>
      <c r="M3246" s="2"/>
    </row>
    <row r="3247" spans="6:13" ht="12.75" hidden="1">
      <c r="F3247" s="65"/>
      <c r="G3247" s="65"/>
      <c r="H3247" s="5">
        <f t="shared" si="195"/>
        <v>0</v>
      </c>
      <c r="I3247" s="22" t="e">
        <f t="shared" si="194"/>
        <v>#DIV/0!</v>
      </c>
      <c r="M3247" s="2"/>
    </row>
    <row r="3248" spans="6:13" ht="12.75" hidden="1">
      <c r="F3248" s="65"/>
      <c r="G3248" s="65"/>
      <c r="H3248" s="5">
        <f t="shared" si="195"/>
        <v>0</v>
      </c>
      <c r="I3248" s="22" t="e">
        <f t="shared" si="194"/>
        <v>#DIV/0!</v>
      </c>
      <c r="M3248" s="2"/>
    </row>
    <row r="3249" spans="6:13" ht="12.75" hidden="1">
      <c r="F3249" s="65"/>
      <c r="G3249" s="65"/>
      <c r="H3249" s="5">
        <f t="shared" si="195"/>
        <v>0</v>
      </c>
      <c r="I3249" s="22" t="e">
        <f t="shared" si="194"/>
        <v>#DIV/0!</v>
      </c>
      <c r="M3249" s="2"/>
    </row>
    <row r="3250" spans="6:13" ht="12.75" hidden="1">
      <c r="F3250" s="65"/>
      <c r="G3250" s="65"/>
      <c r="H3250" s="5">
        <f t="shared" si="195"/>
        <v>0</v>
      </c>
      <c r="I3250" s="22" t="e">
        <f t="shared" si="194"/>
        <v>#DIV/0!</v>
      </c>
      <c r="M3250" s="2"/>
    </row>
    <row r="3251" spans="6:13" ht="12.75" hidden="1">
      <c r="F3251" s="65"/>
      <c r="G3251" s="65"/>
      <c r="H3251" s="5">
        <f t="shared" si="195"/>
        <v>0</v>
      </c>
      <c r="I3251" s="22" t="e">
        <f t="shared" si="194"/>
        <v>#DIV/0!</v>
      </c>
      <c r="M3251" s="2"/>
    </row>
    <row r="3252" spans="6:13" ht="12.75" hidden="1">
      <c r="F3252" s="65"/>
      <c r="G3252" s="65"/>
      <c r="H3252" s="5">
        <f t="shared" si="195"/>
        <v>0</v>
      </c>
      <c r="I3252" s="22" t="e">
        <f t="shared" si="194"/>
        <v>#DIV/0!</v>
      </c>
      <c r="M3252" s="2"/>
    </row>
    <row r="3253" spans="6:13" ht="12.75" hidden="1">
      <c r="F3253" s="65"/>
      <c r="G3253" s="65"/>
      <c r="H3253" s="5">
        <f t="shared" si="195"/>
        <v>0</v>
      </c>
      <c r="I3253" s="22" t="e">
        <f t="shared" si="194"/>
        <v>#DIV/0!</v>
      </c>
      <c r="M3253" s="2"/>
    </row>
    <row r="3254" spans="6:13" ht="12.75" hidden="1">
      <c r="F3254" s="65"/>
      <c r="G3254" s="65"/>
      <c r="H3254" s="5">
        <f t="shared" si="195"/>
        <v>0</v>
      </c>
      <c r="I3254" s="22" t="e">
        <f t="shared" si="194"/>
        <v>#DIV/0!</v>
      </c>
      <c r="M3254" s="2"/>
    </row>
    <row r="3255" spans="6:13" ht="12.75" hidden="1">
      <c r="F3255" s="65"/>
      <c r="G3255" s="65"/>
      <c r="H3255" s="5">
        <f t="shared" si="195"/>
        <v>0</v>
      </c>
      <c r="I3255" s="22" t="e">
        <f t="shared" si="194"/>
        <v>#DIV/0!</v>
      </c>
      <c r="M3255" s="2"/>
    </row>
    <row r="3256" spans="6:13" ht="12.75" hidden="1">
      <c r="F3256" s="65"/>
      <c r="G3256" s="65"/>
      <c r="H3256" s="5">
        <f t="shared" si="195"/>
        <v>0</v>
      </c>
      <c r="I3256" s="22" t="e">
        <f t="shared" si="194"/>
        <v>#DIV/0!</v>
      </c>
      <c r="M3256" s="2"/>
    </row>
    <row r="3257" spans="6:13" ht="12.75" hidden="1">
      <c r="F3257" s="65"/>
      <c r="G3257" s="65"/>
      <c r="H3257" s="5">
        <f t="shared" si="195"/>
        <v>0</v>
      </c>
      <c r="I3257" s="22" t="e">
        <f t="shared" si="194"/>
        <v>#DIV/0!</v>
      </c>
      <c r="M3257" s="2"/>
    </row>
    <row r="3258" spans="6:13" ht="12.75" hidden="1">
      <c r="F3258" s="65"/>
      <c r="G3258" s="65"/>
      <c r="H3258" s="5">
        <f t="shared" si="195"/>
        <v>0</v>
      </c>
      <c r="I3258" s="22" t="e">
        <f t="shared" si="194"/>
        <v>#DIV/0!</v>
      </c>
      <c r="M3258" s="2"/>
    </row>
    <row r="3259" spans="6:13" ht="12.75" hidden="1">
      <c r="F3259" s="65"/>
      <c r="G3259" s="65"/>
      <c r="H3259" s="5">
        <f t="shared" si="195"/>
        <v>0</v>
      </c>
      <c r="I3259" s="22" t="e">
        <f t="shared" si="194"/>
        <v>#DIV/0!</v>
      </c>
      <c r="M3259" s="2"/>
    </row>
    <row r="3260" spans="6:13" ht="12.75" hidden="1">
      <c r="F3260" s="65"/>
      <c r="G3260" s="65"/>
      <c r="H3260" s="5">
        <f t="shared" si="195"/>
        <v>0</v>
      </c>
      <c r="I3260" s="22" t="e">
        <f t="shared" si="194"/>
        <v>#DIV/0!</v>
      </c>
      <c r="M3260" s="2"/>
    </row>
    <row r="3261" spans="6:13" ht="12.75" hidden="1">
      <c r="F3261" s="65"/>
      <c r="G3261" s="65"/>
      <c r="H3261" s="5">
        <f t="shared" si="195"/>
        <v>0</v>
      </c>
      <c r="I3261" s="22" t="e">
        <f t="shared" si="194"/>
        <v>#DIV/0!</v>
      </c>
      <c r="M3261" s="2"/>
    </row>
    <row r="3262" spans="6:13" ht="12.75" hidden="1">
      <c r="F3262" s="65"/>
      <c r="G3262" s="65"/>
      <c r="H3262" s="5">
        <f t="shared" si="195"/>
        <v>0</v>
      </c>
      <c r="I3262" s="22" t="e">
        <f t="shared" si="194"/>
        <v>#DIV/0!</v>
      </c>
      <c r="M3262" s="2"/>
    </row>
    <row r="3263" spans="6:13" ht="12.75" hidden="1">
      <c r="F3263" s="65"/>
      <c r="G3263" s="65"/>
      <c r="H3263" s="5">
        <f t="shared" si="195"/>
        <v>0</v>
      </c>
      <c r="I3263" s="22" t="e">
        <f t="shared" si="194"/>
        <v>#DIV/0!</v>
      </c>
      <c r="M3263" s="2"/>
    </row>
    <row r="3264" spans="6:13" ht="12.75" hidden="1">
      <c r="F3264" s="65"/>
      <c r="G3264" s="65"/>
      <c r="H3264" s="5">
        <f t="shared" si="195"/>
        <v>0</v>
      </c>
      <c r="I3264" s="22" t="e">
        <f t="shared" si="194"/>
        <v>#DIV/0!</v>
      </c>
      <c r="M3264" s="2"/>
    </row>
    <row r="3265" spans="6:13" ht="12.75" hidden="1">
      <c r="F3265" s="65"/>
      <c r="G3265" s="65"/>
      <c r="H3265" s="5">
        <f t="shared" si="195"/>
        <v>0</v>
      </c>
      <c r="I3265" s="22" t="e">
        <f t="shared" si="194"/>
        <v>#DIV/0!</v>
      </c>
      <c r="M3265" s="2"/>
    </row>
    <row r="3266" spans="6:13" ht="12.75" hidden="1">
      <c r="F3266" s="65"/>
      <c r="G3266" s="65"/>
      <c r="H3266" s="5">
        <f t="shared" si="195"/>
        <v>0</v>
      </c>
      <c r="I3266" s="22" t="e">
        <f t="shared" si="194"/>
        <v>#DIV/0!</v>
      </c>
      <c r="M3266" s="2"/>
    </row>
    <row r="3267" spans="6:13" ht="12.75" hidden="1">
      <c r="F3267" s="65"/>
      <c r="G3267" s="65"/>
      <c r="H3267" s="5">
        <f t="shared" si="195"/>
        <v>0</v>
      </c>
      <c r="I3267" s="22" t="e">
        <f t="shared" si="194"/>
        <v>#DIV/0!</v>
      </c>
      <c r="M3267" s="2"/>
    </row>
    <row r="3268" spans="6:13" ht="12.75" hidden="1">
      <c r="F3268" s="65"/>
      <c r="G3268" s="65"/>
      <c r="H3268" s="5">
        <f t="shared" si="195"/>
        <v>0</v>
      </c>
      <c r="I3268" s="22" t="e">
        <f aca="true" t="shared" si="196" ref="I3268:I3290">+B3268/M3268</f>
        <v>#DIV/0!</v>
      </c>
      <c r="M3268" s="2"/>
    </row>
    <row r="3269" spans="6:13" ht="12.75" hidden="1">
      <c r="F3269" s="65"/>
      <c r="G3269" s="65"/>
      <c r="H3269" s="5">
        <f t="shared" si="195"/>
        <v>0</v>
      </c>
      <c r="I3269" s="22" t="e">
        <f t="shared" si="196"/>
        <v>#DIV/0!</v>
      </c>
      <c r="M3269" s="2"/>
    </row>
    <row r="3270" spans="6:13" ht="12.75" hidden="1">
      <c r="F3270" s="65"/>
      <c r="G3270" s="65"/>
      <c r="H3270" s="5">
        <f aca="true" t="shared" si="197" ref="H3270:H3290">H3269-B3270</f>
        <v>0</v>
      </c>
      <c r="I3270" s="22" t="e">
        <f t="shared" si="196"/>
        <v>#DIV/0!</v>
      </c>
      <c r="M3270" s="2"/>
    </row>
    <row r="3271" spans="6:13" ht="12.75" hidden="1">
      <c r="F3271" s="65"/>
      <c r="G3271" s="65"/>
      <c r="H3271" s="5">
        <f t="shared" si="197"/>
        <v>0</v>
      </c>
      <c r="I3271" s="22" t="e">
        <f t="shared" si="196"/>
        <v>#DIV/0!</v>
      </c>
      <c r="M3271" s="2"/>
    </row>
    <row r="3272" spans="6:13" ht="12.75" hidden="1">
      <c r="F3272" s="65"/>
      <c r="G3272" s="65"/>
      <c r="H3272" s="5">
        <f t="shared" si="197"/>
        <v>0</v>
      </c>
      <c r="I3272" s="22" t="e">
        <f t="shared" si="196"/>
        <v>#DIV/0!</v>
      </c>
      <c r="M3272" s="2"/>
    </row>
    <row r="3273" spans="6:13" ht="12.75" hidden="1">
      <c r="F3273" s="65"/>
      <c r="G3273" s="65"/>
      <c r="H3273" s="5">
        <f t="shared" si="197"/>
        <v>0</v>
      </c>
      <c r="I3273" s="22" t="e">
        <f t="shared" si="196"/>
        <v>#DIV/0!</v>
      </c>
      <c r="M3273" s="2"/>
    </row>
    <row r="3274" spans="6:13" ht="12.75" hidden="1">
      <c r="F3274" s="65"/>
      <c r="G3274" s="65"/>
      <c r="H3274" s="5">
        <f t="shared" si="197"/>
        <v>0</v>
      </c>
      <c r="I3274" s="22" t="e">
        <f t="shared" si="196"/>
        <v>#DIV/0!</v>
      </c>
      <c r="M3274" s="2"/>
    </row>
    <row r="3275" spans="6:13" ht="12.75" hidden="1">
      <c r="F3275" s="65"/>
      <c r="G3275" s="65"/>
      <c r="H3275" s="5">
        <f t="shared" si="197"/>
        <v>0</v>
      </c>
      <c r="I3275" s="22" t="e">
        <f t="shared" si="196"/>
        <v>#DIV/0!</v>
      </c>
      <c r="M3275" s="2"/>
    </row>
    <row r="3276" spans="6:13" ht="12.75" hidden="1">
      <c r="F3276" s="65"/>
      <c r="G3276" s="65"/>
      <c r="H3276" s="5">
        <f t="shared" si="197"/>
        <v>0</v>
      </c>
      <c r="I3276" s="22" t="e">
        <f t="shared" si="196"/>
        <v>#DIV/0!</v>
      </c>
      <c r="M3276" s="2"/>
    </row>
    <row r="3277" spans="6:13" ht="12.75" hidden="1">
      <c r="F3277" s="65"/>
      <c r="G3277" s="65"/>
      <c r="H3277" s="5">
        <f t="shared" si="197"/>
        <v>0</v>
      </c>
      <c r="I3277" s="22" t="e">
        <f t="shared" si="196"/>
        <v>#DIV/0!</v>
      </c>
      <c r="M3277" s="2"/>
    </row>
    <row r="3278" spans="6:13" ht="12.75" hidden="1">
      <c r="F3278" s="65"/>
      <c r="G3278" s="65"/>
      <c r="H3278" s="5">
        <f t="shared" si="197"/>
        <v>0</v>
      </c>
      <c r="I3278" s="22" t="e">
        <f t="shared" si="196"/>
        <v>#DIV/0!</v>
      </c>
      <c r="M3278" s="2"/>
    </row>
    <row r="3279" spans="6:13" ht="12.75" hidden="1">
      <c r="F3279" s="65"/>
      <c r="G3279" s="65"/>
      <c r="H3279" s="5">
        <f t="shared" si="197"/>
        <v>0</v>
      </c>
      <c r="I3279" s="22" t="e">
        <f t="shared" si="196"/>
        <v>#DIV/0!</v>
      </c>
      <c r="M3279" s="2"/>
    </row>
    <row r="3280" spans="6:13" ht="12.75" hidden="1">
      <c r="F3280" s="65"/>
      <c r="G3280" s="65"/>
      <c r="H3280" s="5">
        <f t="shared" si="197"/>
        <v>0</v>
      </c>
      <c r="I3280" s="22" t="e">
        <f t="shared" si="196"/>
        <v>#DIV/0!</v>
      </c>
      <c r="M3280" s="2"/>
    </row>
    <row r="3281" spans="6:13" ht="12.75" hidden="1">
      <c r="F3281" s="65"/>
      <c r="G3281" s="65"/>
      <c r="H3281" s="5">
        <f t="shared" si="197"/>
        <v>0</v>
      </c>
      <c r="I3281" s="22" t="e">
        <f t="shared" si="196"/>
        <v>#DIV/0!</v>
      </c>
      <c r="M3281" s="2"/>
    </row>
    <row r="3282" spans="6:13" ht="12.75" hidden="1">
      <c r="F3282" s="65"/>
      <c r="G3282" s="65"/>
      <c r="H3282" s="5">
        <f t="shared" si="197"/>
        <v>0</v>
      </c>
      <c r="I3282" s="22" t="e">
        <f t="shared" si="196"/>
        <v>#DIV/0!</v>
      </c>
      <c r="M3282" s="2"/>
    </row>
    <row r="3283" spans="6:13" ht="12.75" hidden="1">
      <c r="F3283" s="65"/>
      <c r="G3283" s="65"/>
      <c r="H3283" s="5">
        <f t="shared" si="197"/>
        <v>0</v>
      </c>
      <c r="I3283" s="22" t="e">
        <f t="shared" si="196"/>
        <v>#DIV/0!</v>
      </c>
      <c r="M3283" s="2"/>
    </row>
    <row r="3284" spans="6:13" ht="12.75" hidden="1">
      <c r="F3284" s="65"/>
      <c r="G3284" s="65"/>
      <c r="H3284" s="5">
        <f t="shared" si="197"/>
        <v>0</v>
      </c>
      <c r="I3284" s="22" t="e">
        <f t="shared" si="196"/>
        <v>#DIV/0!</v>
      </c>
      <c r="M3284" s="2"/>
    </row>
    <row r="3285" spans="6:13" ht="12.75" hidden="1">
      <c r="F3285" s="65"/>
      <c r="G3285" s="65"/>
      <c r="H3285" s="5">
        <f t="shared" si="197"/>
        <v>0</v>
      </c>
      <c r="I3285" s="22" t="e">
        <f t="shared" si="196"/>
        <v>#DIV/0!</v>
      </c>
      <c r="M3285" s="2"/>
    </row>
    <row r="3286" spans="6:13" ht="12.75" hidden="1">
      <c r="F3286" s="65"/>
      <c r="G3286" s="65"/>
      <c r="H3286" s="5">
        <f t="shared" si="197"/>
        <v>0</v>
      </c>
      <c r="I3286" s="22" t="e">
        <f t="shared" si="196"/>
        <v>#DIV/0!</v>
      </c>
      <c r="M3286" s="2"/>
    </row>
    <row r="3287" spans="6:13" ht="12.75" hidden="1">
      <c r="F3287" s="65"/>
      <c r="G3287" s="65"/>
      <c r="H3287" s="5">
        <f t="shared" si="197"/>
        <v>0</v>
      </c>
      <c r="I3287" s="22" t="e">
        <f t="shared" si="196"/>
        <v>#DIV/0!</v>
      </c>
      <c r="M3287" s="2"/>
    </row>
    <row r="3288" spans="6:13" ht="12.75" hidden="1">
      <c r="F3288" s="65"/>
      <c r="G3288" s="65"/>
      <c r="H3288" s="5">
        <f t="shared" si="197"/>
        <v>0</v>
      </c>
      <c r="I3288" s="22" t="e">
        <f t="shared" si="196"/>
        <v>#DIV/0!</v>
      </c>
      <c r="M3288" s="2"/>
    </row>
    <row r="3289" spans="6:13" ht="12.75" hidden="1">
      <c r="F3289" s="65"/>
      <c r="G3289" s="65"/>
      <c r="H3289" s="5">
        <f t="shared" si="197"/>
        <v>0</v>
      </c>
      <c r="I3289" s="22" t="e">
        <f t="shared" si="196"/>
        <v>#DIV/0!</v>
      </c>
      <c r="M3289" s="2"/>
    </row>
    <row r="3290" spans="6:13" ht="12.75" hidden="1">
      <c r="F3290" s="65"/>
      <c r="G3290" s="65"/>
      <c r="H3290" s="5">
        <f t="shared" si="197"/>
        <v>0</v>
      </c>
      <c r="I3290" s="22" t="e">
        <f t="shared" si="196"/>
        <v>#DIV/0!</v>
      </c>
      <c r="M3290" s="2"/>
    </row>
    <row r="3291" spans="6:13" ht="12.75" hidden="1">
      <c r="F3291" s="65"/>
      <c r="G3291" s="65"/>
      <c r="M3291" s="2"/>
    </row>
    <row r="3292" spans="6:13" ht="12.75" hidden="1">
      <c r="F3292" s="65"/>
      <c r="G3292" s="65"/>
      <c r="M3292" s="2"/>
    </row>
    <row r="3293" spans="6:13" ht="12.75" hidden="1">
      <c r="F3293" s="65"/>
      <c r="G3293" s="65"/>
      <c r="M3293" s="2"/>
    </row>
    <row r="3294" spans="6:13" ht="12.75" hidden="1">
      <c r="F3294" s="65"/>
      <c r="G3294" s="65"/>
      <c r="M3294" s="2"/>
    </row>
    <row r="3295" spans="6:13" ht="12.75" hidden="1">
      <c r="F3295" s="65"/>
      <c r="G3295" s="65"/>
      <c r="M3295" s="2"/>
    </row>
    <row r="3296" spans="6:13" ht="12.75" hidden="1">
      <c r="F3296" s="65"/>
      <c r="G3296" s="65"/>
      <c r="M3296" s="2"/>
    </row>
    <row r="3297" spans="6:13" ht="12.75" hidden="1">
      <c r="F3297" s="65"/>
      <c r="G3297" s="65"/>
      <c r="M3297" s="2"/>
    </row>
    <row r="3298" spans="6:13" ht="12.75" hidden="1">
      <c r="F3298" s="65"/>
      <c r="G3298" s="65"/>
      <c r="M3298" s="2"/>
    </row>
    <row r="3299" spans="6:13" ht="12.75" hidden="1">
      <c r="F3299" s="65"/>
      <c r="G3299" s="65"/>
      <c r="M3299" s="2"/>
    </row>
    <row r="3300" spans="6:13" ht="12.75" hidden="1">
      <c r="F3300" s="65"/>
      <c r="G3300" s="65"/>
      <c r="M3300" s="2"/>
    </row>
    <row r="3301" spans="6:13" ht="12.75" hidden="1">
      <c r="F3301" s="65"/>
      <c r="G3301" s="65"/>
      <c r="M3301" s="2"/>
    </row>
    <row r="3302" spans="6:13" ht="12.75" hidden="1">
      <c r="F3302" s="65"/>
      <c r="G3302" s="65"/>
      <c r="M3302" s="2"/>
    </row>
    <row r="3303" spans="6:13" ht="12.75" hidden="1">
      <c r="F3303" s="65"/>
      <c r="G3303" s="65"/>
      <c r="M3303" s="2"/>
    </row>
    <row r="3304" spans="6:13" ht="12.75" hidden="1">
      <c r="F3304" s="65"/>
      <c r="G3304" s="65"/>
      <c r="M3304" s="2"/>
    </row>
    <row r="3305" spans="6:13" ht="12.75" hidden="1">
      <c r="F3305" s="65"/>
      <c r="G3305" s="65"/>
      <c r="M3305" s="2"/>
    </row>
    <row r="3306" spans="6:13" ht="12.75" hidden="1">
      <c r="F3306" s="65"/>
      <c r="G3306" s="65"/>
      <c r="M3306" s="2"/>
    </row>
    <row r="3307" spans="6:13" ht="12.75" hidden="1">
      <c r="F3307" s="65"/>
      <c r="G3307" s="65"/>
      <c r="M3307" s="2"/>
    </row>
    <row r="3308" spans="6:13" ht="12.75" hidden="1">
      <c r="F3308" s="65"/>
      <c r="G3308" s="65"/>
      <c r="M3308" s="2"/>
    </row>
    <row r="3309" spans="6:13" ht="12.75" hidden="1">
      <c r="F3309" s="65"/>
      <c r="G3309" s="65"/>
      <c r="M3309" s="2"/>
    </row>
    <row r="3310" spans="6:13" ht="12.75" hidden="1">
      <c r="F3310" s="65"/>
      <c r="G3310" s="65"/>
      <c r="M3310" s="2"/>
    </row>
    <row r="3311" spans="6:13" ht="12.75" hidden="1">
      <c r="F3311" s="65"/>
      <c r="G3311" s="65"/>
      <c r="M3311" s="2"/>
    </row>
    <row r="3312" spans="6:13" ht="12.75" hidden="1">
      <c r="F3312" s="65"/>
      <c r="G3312" s="65"/>
      <c r="M3312" s="2"/>
    </row>
    <row r="3313" spans="6:13" ht="12.75" hidden="1">
      <c r="F3313" s="65"/>
      <c r="G3313" s="65"/>
      <c r="M3313" s="2"/>
    </row>
    <row r="3314" spans="6:13" ht="12.75" hidden="1">
      <c r="F3314" s="65"/>
      <c r="G3314" s="65"/>
      <c r="M3314" s="2"/>
    </row>
    <row r="3315" spans="6:13" ht="12.75" hidden="1">
      <c r="F3315" s="65"/>
      <c r="G3315" s="65"/>
      <c r="M3315" s="2"/>
    </row>
    <row r="3316" spans="6:13" ht="12.75" hidden="1">
      <c r="F3316" s="65"/>
      <c r="G3316" s="65"/>
      <c r="M3316" s="2"/>
    </row>
    <row r="3317" spans="6:13" ht="12.75" hidden="1">
      <c r="F3317" s="65"/>
      <c r="G3317" s="65"/>
      <c r="M3317" s="2"/>
    </row>
    <row r="3318" spans="6:13" ht="12.75" hidden="1">
      <c r="F3318" s="65"/>
      <c r="G3318" s="65"/>
      <c r="M3318" s="2"/>
    </row>
    <row r="3319" spans="6:13" ht="12.75" hidden="1">
      <c r="F3319" s="65"/>
      <c r="G3319" s="65"/>
      <c r="M3319" s="2"/>
    </row>
    <row r="3320" spans="6:13" ht="12.75" hidden="1">
      <c r="F3320" s="65"/>
      <c r="G3320" s="65"/>
      <c r="M3320" s="2"/>
    </row>
    <row r="3321" spans="6:13" ht="12.75" hidden="1">
      <c r="F3321" s="65"/>
      <c r="G3321" s="65"/>
      <c r="M3321" s="2"/>
    </row>
    <row r="3322" spans="6:13" ht="12.75" hidden="1">
      <c r="F3322" s="65"/>
      <c r="G3322" s="65"/>
      <c r="M3322" s="2"/>
    </row>
    <row r="3323" spans="6:13" ht="12.75" hidden="1">
      <c r="F3323" s="65"/>
      <c r="G3323" s="65"/>
      <c r="M3323" s="2"/>
    </row>
    <row r="3324" spans="6:13" ht="12.75" hidden="1">
      <c r="F3324" s="65"/>
      <c r="G3324" s="65"/>
      <c r="M3324" s="2"/>
    </row>
    <row r="3325" spans="6:13" ht="12.75" hidden="1">
      <c r="F3325" s="65"/>
      <c r="G3325" s="65"/>
      <c r="M3325" s="2"/>
    </row>
    <row r="3326" spans="6:13" ht="12.75" hidden="1">
      <c r="F3326" s="65"/>
      <c r="G3326" s="65"/>
      <c r="M3326" s="2"/>
    </row>
    <row r="3327" spans="6:13" ht="12.75" hidden="1">
      <c r="F3327" s="65"/>
      <c r="G3327" s="65"/>
      <c r="M3327" s="2"/>
    </row>
    <row r="3328" spans="6:13" ht="12.75" hidden="1">
      <c r="F3328" s="65"/>
      <c r="G3328" s="65"/>
      <c r="M3328" s="2"/>
    </row>
    <row r="3329" spans="6:13" ht="12.75" hidden="1">
      <c r="F3329" s="65"/>
      <c r="G3329" s="65"/>
      <c r="M3329" s="2"/>
    </row>
    <row r="3330" spans="6:13" ht="12.75" hidden="1">
      <c r="F3330" s="65"/>
      <c r="G3330" s="65"/>
      <c r="M3330" s="2"/>
    </row>
    <row r="3331" spans="6:13" ht="12.75" hidden="1">
      <c r="F3331" s="65"/>
      <c r="G3331" s="65"/>
      <c r="M3331" s="2"/>
    </row>
    <row r="3332" spans="6:13" ht="12.75" hidden="1">
      <c r="F3332" s="65"/>
      <c r="G3332" s="65"/>
      <c r="M3332" s="2"/>
    </row>
    <row r="3333" spans="6:13" ht="12.75" hidden="1">
      <c r="F3333" s="65"/>
      <c r="G3333" s="65"/>
      <c r="M3333" s="2"/>
    </row>
    <row r="3334" spans="6:13" ht="12.75" hidden="1">
      <c r="F3334" s="65"/>
      <c r="G3334" s="65"/>
      <c r="M3334" s="2"/>
    </row>
    <row r="3335" spans="6:13" ht="12.75" hidden="1">
      <c r="F3335" s="65"/>
      <c r="G3335" s="65"/>
      <c r="M3335" s="2"/>
    </row>
    <row r="3336" spans="6:13" ht="12.75" hidden="1">
      <c r="F3336" s="65"/>
      <c r="G3336" s="65"/>
      <c r="M3336" s="2"/>
    </row>
    <row r="3337" spans="6:13" ht="12.75" hidden="1">
      <c r="F3337" s="65"/>
      <c r="G3337" s="65"/>
      <c r="M3337" s="2"/>
    </row>
    <row r="3338" spans="6:13" ht="12.75" hidden="1">
      <c r="F3338" s="65"/>
      <c r="G3338" s="65"/>
      <c r="M3338" s="2"/>
    </row>
    <row r="3339" spans="6:13" ht="12.75" hidden="1">
      <c r="F3339" s="65"/>
      <c r="G3339" s="65"/>
      <c r="M3339" s="2"/>
    </row>
    <row r="3340" spans="6:13" ht="12.75" hidden="1">
      <c r="F3340" s="65"/>
      <c r="G3340" s="65"/>
      <c r="M3340" s="2"/>
    </row>
    <row r="3341" spans="6:13" ht="12.75" hidden="1">
      <c r="F3341" s="65"/>
      <c r="G3341" s="65"/>
      <c r="M3341" s="2"/>
    </row>
    <row r="3342" spans="6:13" ht="12.75" hidden="1">
      <c r="F3342" s="65"/>
      <c r="G3342" s="65"/>
      <c r="M3342" s="2"/>
    </row>
    <row r="3343" spans="6:13" ht="12.75" hidden="1">
      <c r="F3343" s="65"/>
      <c r="G3343" s="65"/>
      <c r="M3343" s="2"/>
    </row>
    <row r="3344" spans="6:13" ht="12.75" hidden="1">
      <c r="F3344" s="65"/>
      <c r="G3344" s="65"/>
      <c r="M3344" s="2"/>
    </row>
    <row r="3345" spans="6:13" ht="12.75" hidden="1">
      <c r="F3345" s="65"/>
      <c r="G3345" s="65"/>
      <c r="M3345" s="2"/>
    </row>
    <row r="3346" spans="6:13" ht="12.75" hidden="1">
      <c r="F3346" s="65"/>
      <c r="G3346" s="65"/>
      <c r="M3346" s="2"/>
    </row>
    <row r="3347" spans="6:13" ht="12.75" hidden="1">
      <c r="F3347" s="65"/>
      <c r="G3347" s="65"/>
      <c r="M3347" s="2"/>
    </row>
    <row r="3348" spans="6:13" ht="12.75" hidden="1">
      <c r="F3348" s="65"/>
      <c r="G3348" s="65"/>
      <c r="M3348" s="2"/>
    </row>
    <row r="3349" spans="6:13" ht="12.75" hidden="1">
      <c r="F3349" s="65"/>
      <c r="G3349" s="65"/>
      <c r="M3349" s="2"/>
    </row>
    <row r="3350" spans="6:13" ht="12.75" hidden="1">
      <c r="F3350" s="65"/>
      <c r="G3350" s="65"/>
      <c r="M3350" s="2"/>
    </row>
    <row r="3351" spans="6:13" ht="12.75" hidden="1">
      <c r="F3351" s="65"/>
      <c r="G3351" s="65"/>
      <c r="M3351" s="2"/>
    </row>
    <row r="3352" spans="6:13" ht="12.75" hidden="1">
      <c r="F3352" s="65"/>
      <c r="G3352" s="65"/>
      <c r="M3352" s="2"/>
    </row>
    <row r="3353" spans="6:13" ht="12.75" hidden="1">
      <c r="F3353" s="65"/>
      <c r="G3353" s="65"/>
      <c r="M3353" s="2"/>
    </row>
    <row r="3354" spans="6:13" ht="12.75" hidden="1">
      <c r="F3354" s="65"/>
      <c r="G3354" s="65"/>
      <c r="M3354" s="2"/>
    </row>
    <row r="3355" spans="6:13" ht="12.75" hidden="1">
      <c r="F3355" s="65"/>
      <c r="G3355" s="65"/>
      <c r="M3355" s="2"/>
    </row>
    <row r="3356" spans="6:13" ht="12.75" hidden="1">
      <c r="F3356" s="65"/>
      <c r="G3356" s="65"/>
      <c r="M3356" s="2"/>
    </row>
    <row r="3357" spans="6:13" ht="12.75" hidden="1">
      <c r="F3357" s="65"/>
      <c r="G3357" s="65"/>
      <c r="M3357" s="2"/>
    </row>
    <row r="3358" spans="6:13" ht="12.75" hidden="1">
      <c r="F3358" s="65"/>
      <c r="G3358" s="65"/>
      <c r="M3358" s="2"/>
    </row>
    <row r="3359" spans="6:13" ht="12.75" hidden="1">
      <c r="F3359" s="65"/>
      <c r="G3359" s="65"/>
      <c r="M3359" s="2"/>
    </row>
    <row r="3360" spans="6:13" ht="12.75">
      <c r="F3360" s="65"/>
      <c r="G3360" s="65"/>
      <c r="M3360" s="2"/>
    </row>
    <row r="3361" spans="1:256" s="320" customFormat="1" ht="12.75">
      <c r="A3361" s="316"/>
      <c r="B3361" s="317">
        <v>-1921309</v>
      </c>
      <c r="C3361" s="316" t="s">
        <v>197</v>
      </c>
      <c r="D3361" s="316" t="s">
        <v>198</v>
      </c>
      <c r="E3361" s="316"/>
      <c r="F3361" s="318"/>
      <c r="G3361" s="318"/>
      <c r="H3361" s="317">
        <f>H3360-B3361</f>
        <v>1921309</v>
      </c>
      <c r="I3361" s="319">
        <f aca="true" t="shared" si="198" ref="I3361:I3377">+B3361/M3361</f>
        <v>-3842.618</v>
      </c>
      <c r="K3361" s="321">
        <v>500</v>
      </c>
      <c r="L3361" s="322"/>
      <c r="M3361" s="321">
        <v>500</v>
      </c>
      <c r="N3361" s="322"/>
      <c r="O3361" s="322"/>
      <c r="P3361" s="322"/>
      <c r="Q3361" s="322"/>
      <c r="R3361" s="322"/>
      <c r="S3361" s="322"/>
      <c r="T3361" s="322"/>
      <c r="U3361" s="322"/>
      <c r="V3361" s="322"/>
      <c r="W3361" s="322"/>
      <c r="X3361" s="322"/>
      <c r="Y3361" s="322"/>
      <c r="Z3361" s="322"/>
      <c r="AA3361" s="322"/>
      <c r="AB3361" s="322"/>
      <c r="AC3361" s="322"/>
      <c r="AD3361" s="322"/>
      <c r="AE3361" s="322"/>
      <c r="AF3361" s="322"/>
      <c r="AG3361" s="322"/>
      <c r="AH3361" s="322"/>
      <c r="AI3361" s="322"/>
      <c r="AJ3361" s="322"/>
      <c r="AK3361" s="322"/>
      <c r="AL3361" s="322"/>
      <c r="AM3361" s="322"/>
      <c r="AN3361" s="322"/>
      <c r="AO3361" s="322"/>
      <c r="AP3361" s="322"/>
      <c r="AQ3361" s="322"/>
      <c r="AR3361" s="322"/>
      <c r="AS3361" s="322"/>
      <c r="AT3361" s="322"/>
      <c r="AU3361" s="322"/>
      <c r="AV3361" s="322"/>
      <c r="AW3361" s="322"/>
      <c r="AX3361" s="322"/>
      <c r="AY3361" s="322"/>
      <c r="AZ3361" s="322"/>
      <c r="BA3361" s="322"/>
      <c r="BB3361" s="322"/>
      <c r="BC3361" s="322"/>
      <c r="BD3361" s="322"/>
      <c r="BE3361" s="322"/>
      <c r="BF3361" s="322"/>
      <c r="BG3361" s="322"/>
      <c r="BH3361" s="322"/>
      <c r="BI3361" s="322"/>
      <c r="BJ3361" s="322"/>
      <c r="BK3361" s="322"/>
      <c r="BL3361" s="322"/>
      <c r="BM3361" s="322"/>
      <c r="BN3361" s="322"/>
      <c r="BO3361" s="322"/>
      <c r="BP3361" s="322"/>
      <c r="BQ3361" s="322"/>
      <c r="BR3361" s="322"/>
      <c r="BS3361" s="322"/>
      <c r="BT3361" s="322"/>
      <c r="BU3361" s="322"/>
      <c r="BV3361" s="322"/>
      <c r="BW3361" s="322"/>
      <c r="BX3361" s="322"/>
      <c r="BY3361" s="322"/>
      <c r="BZ3361" s="322"/>
      <c r="CA3361" s="322"/>
      <c r="CB3361" s="322"/>
      <c r="CC3361" s="322"/>
      <c r="CD3361" s="322"/>
      <c r="CE3361" s="322"/>
      <c r="CF3361" s="322"/>
      <c r="CG3361" s="322"/>
      <c r="CH3361" s="322"/>
      <c r="CI3361" s="322"/>
      <c r="CJ3361" s="322"/>
      <c r="CK3361" s="322"/>
      <c r="CL3361" s="322"/>
      <c r="CM3361" s="322"/>
      <c r="CN3361" s="322"/>
      <c r="CO3361" s="322"/>
      <c r="CP3361" s="322"/>
      <c r="CQ3361" s="322"/>
      <c r="CR3361" s="322"/>
      <c r="CS3361" s="322"/>
      <c r="CT3361" s="322"/>
      <c r="CU3361" s="322"/>
      <c r="CV3361" s="322"/>
      <c r="CW3361" s="322"/>
      <c r="CX3361" s="322"/>
      <c r="CY3361" s="322"/>
      <c r="CZ3361" s="322"/>
      <c r="DA3361" s="322"/>
      <c r="DB3361" s="322"/>
      <c r="DC3361" s="322"/>
      <c r="DD3361" s="322"/>
      <c r="DE3361" s="322"/>
      <c r="DF3361" s="322"/>
      <c r="DG3361" s="322"/>
      <c r="DH3361" s="322"/>
      <c r="DI3361" s="322"/>
      <c r="DJ3361" s="322"/>
      <c r="DK3361" s="322"/>
      <c r="DL3361" s="322"/>
      <c r="DM3361" s="322"/>
      <c r="DN3361" s="322"/>
      <c r="DO3361" s="322"/>
      <c r="DP3361" s="322"/>
      <c r="DQ3361" s="322"/>
      <c r="DR3361" s="322"/>
      <c r="DS3361" s="322"/>
      <c r="DT3361" s="322"/>
      <c r="DU3361" s="322"/>
      <c r="DV3361" s="322"/>
      <c r="DW3361" s="322"/>
      <c r="DX3361" s="322"/>
      <c r="DY3361" s="322"/>
      <c r="DZ3361" s="322"/>
      <c r="EA3361" s="322"/>
      <c r="EB3361" s="322"/>
      <c r="EC3361" s="322"/>
      <c r="ED3361" s="322"/>
      <c r="EE3361" s="322"/>
      <c r="EF3361" s="322"/>
      <c r="EG3361" s="322"/>
      <c r="EH3361" s="322"/>
      <c r="EI3361" s="322"/>
      <c r="EJ3361" s="322"/>
      <c r="EK3361" s="322"/>
      <c r="EL3361" s="322"/>
      <c r="EM3361" s="322"/>
      <c r="EN3361" s="322"/>
      <c r="EO3361" s="322"/>
      <c r="EP3361" s="322"/>
      <c r="EQ3361" s="322"/>
      <c r="ER3361" s="322"/>
      <c r="ES3361" s="322"/>
      <c r="ET3361" s="322"/>
      <c r="EU3361" s="322"/>
      <c r="EV3361" s="322"/>
      <c r="EW3361" s="322"/>
      <c r="EX3361" s="322"/>
      <c r="EY3361" s="322"/>
      <c r="EZ3361" s="322"/>
      <c r="FA3361" s="322"/>
      <c r="FB3361" s="322"/>
      <c r="FC3361" s="322"/>
      <c r="FD3361" s="322"/>
      <c r="FE3361" s="322"/>
      <c r="FF3361" s="322"/>
      <c r="FG3361" s="322"/>
      <c r="FH3361" s="322"/>
      <c r="FI3361" s="322"/>
      <c r="FJ3361" s="322"/>
      <c r="FK3361" s="322"/>
      <c r="FL3361" s="322"/>
      <c r="FM3361" s="322"/>
      <c r="FN3361" s="322"/>
      <c r="FO3361" s="322"/>
      <c r="FP3361" s="322"/>
      <c r="FQ3361" s="322"/>
      <c r="FR3361" s="322"/>
      <c r="FS3361" s="322"/>
      <c r="FT3361" s="322"/>
      <c r="FU3361" s="322"/>
      <c r="FV3361" s="322"/>
      <c r="FW3361" s="322"/>
      <c r="FX3361" s="322"/>
      <c r="FY3361" s="322"/>
      <c r="FZ3361" s="322"/>
      <c r="GA3361" s="322"/>
      <c r="GB3361" s="322"/>
      <c r="GC3361" s="322"/>
      <c r="GD3361" s="322"/>
      <c r="GE3361" s="322"/>
      <c r="GF3361" s="322"/>
      <c r="GG3361" s="322"/>
      <c r="GH3361" s="322"/>
      <c r="GI3361" s="322"/>
      <c r="GJ3361" s="322"/>
      <c r="GK3361" s="322"/>
      <c r="GL3361" s="322"/>
      <c r="GM3361" s="322"/>
      <c r="GN3361" s="322"/>
      <c r="GO3361" s="322"/>
      <c r="GP3361" s="322"/>
      <c r="GQ3361" s="322"/>
      <c r="GR3361" s="322"/>
      <c r="GS3361" s="322"/>
      <c r="GT3361" s="322"/>
      <c r="GU3361" s="322"/>
      <c r="GV3361" s="322"/>
      <c r="GW3361" s="322"/>
      <c r="GX3361" s="322"/>
      <c r="GY3361" s="322"/>
      <c r="GZ3361" s="322"/>
      <c r="HA3361" s="322"/>
      <c r="HB3361" s="322"/>
      <c r="HC3361" s="322"/>
      <c r="HD3361" s="322"/>
      <c r="HE3361" s="322"/>
      <c r="HF3361" s="322"/>
      <c r="HG3361" s="322"/>
      <c r="HH3361" s="322"/>
      <c r="HI3361" s="322"/>
      <c r="HJ3361" s="322"/>
      <c r="HK3361" s="322"/>
      <c r="HL3361" s="322"/>
      <c r="HM3361" s="322"/>
      <c r="HN3361" s="322"/>
      <c r="HO3361" s="322"/>
      <c r="HP3361" s="322"/>
      <c r="HQ3361" s="322"/>
      <c r="HR3361" s="322"/>
      <c r="HS3361" s="322"/>
      <c r="HT3361" s="322"/>
      <c r="HU3361" s="322"/>
      <c r="HV3361" s="322"/>
      <c r="HW3361" s="322"/>
      <c r="HX3361" s="322"/>
      <c r="HY3361" s="322"/>
      <c r="HZ3361" s="322"/>
      <c r="IA3361" s="322"/>
      <c r="IB3361" s="322"/>
      <c r="IC3361" s="322"/>
      <c r="ID3361" s="322"/>
      <c r="IE3361" s="322"/>
      <c r="IF3361" s="322"/>
      <c r="IG3361" s="322"/>
      <c r="IH3361" s="322"/>
      <c r="II3361" s="322"/>
      <c r="IJ3361" s="322"/>
      <c r="IK3361" s="322"/>
      <c r="IL3361" s="322"/>
      <c r="IM3361" s="322"/>
      <c r="IN3361" s="322"/>
      <c r="IO3361" s="322"/>
      <c r="IP3361" s="322"/>
      <c r="IQ3361" s="322"/>
      <c r="IR3361" s="322"/>
      <c r="IS3361" s="322"/>
      <c r="IT3361" s="322"/>
      <c r="IU3361" s="322"/>
      <c r="IV3361" s="322"/>
    </row>
    <row r="3362" spans="1:256" s="320" customFormat="1" ht="12.75">
      <c r="A3362" s="316"/>
      <c r="B3362" s="317">
        <v>1216786</v>
      </c>
      <c r="C3362" s="316" t="s">
        <v>197</v>
      </c>
      <c r="D3362" s="316" t="s">
        <v>193</v>
      </c>
      <c r="E3362" s="316"/>
      <c r="F3362" s="318"/>
      <c r="G3362" s="318"/>
      <c r="H3362" s="317">
        <f>H3361-B3362</f>
        <v>704523</v>
      </c>
      <c r="I3362" s="319">
        <f t="shared" si="198"/>
        <v>2433.572</v>
      </c>
      <c r="K3362" s="321">
        <v>500</v>
      </c>
      <c r="L3362" s="322"/>
      <c r="M3362" s="321">
        <v>500</v>
      </c>
      <c r="N3362" s="322"/>
      <c r="O3362" s="322"/>
      <c r="P3362" s="322"/>
      <c r="Q3362" s="322"/>
      <c r="R3362" s="322"/>
      <c r="S3362" s="322"/>
      <c r="T3362" s="322"/>
      <c r="U3362" s="322"/>
      <c r="V3362" s="322"/>
      <c r="W3362" s="322"/>
      <c r="X3362" s="322"/>
      <c r="Y3362" s="322"/>
      <c r="Z3362" s="322"/>
      <c r="AA3362" s="322"/>
      <c r="AB3362" s="322"/>
      <c r="AC3362" s="322"/>
      <c r="AD3362" s="322"/>
      <c r="AE3362" s="322"/>
      <c r="AF3362" s="322"/>
      <c r="AG3362" s="322"/>
      <c r="AH3362" s="322"/>
      <c r="AI3362" s="322"/>
      <c r="AJ3362" s="322"/>
      <c r="AK3362" s="322"/>
      <c r="AL3362" s="322"/>
      <c r="AM3362" s="322"/>
      <c r="AN3362" s="322"/>
      <c r="AO3362" s="322"/>
      <c r="AP3362" s="322"/>
      <c r="AQ3362" s="322"/>
      <c r="AR3362" s="322"/>
      <c r="AS3362" s="322"/>
      <c r="AT3362" s="322"/>
      <c r="AU3362" s="322"/>
      <c r="AV3362" s="322"/>
      <c r="AW3362" s="322"/>
      <c r="AX3362" s="322"/>
      <c r="AY3362" s="322"/>
      <c r="AZ3362" s="322"/>
      <c r="BA3362" s="322"/>
      <c r="BB3362" s="322"/>
      <c r="BC3362" s="322"/>
      <c r="BD3362" s="322"/>
      <c r="BE3362" s="322"/>
      <c r="BF3362" s="322"/>
      <c r="BG3362" s="322"/>
      <c r="BH3362" s="322"/>
      <c r="BI3362" s="322"/>
      <c r="BJ3362" s="322"/>
      <c r="BK3362" s="322"/>
      <c r="BL3362" s="322"/>
      <c r="BM3362" s="322"/>
      <c r="BN3362" s="322"/>
      <c r="BO3362" s="322"/>
      <c r="BP3362" s="322"/>
      <c r="BQ3362" s="322"/>
      <c r="BR3362" s="322"/>
      <c r="BS3362" s="322"/>
      <c r="BT3362" s="322"/>
      <c r="BU3362" s="322"/>
      <c r="BV3362" s="322"/>
      <c r="BW3362" s="322"/>
      <c r="BX3362" s="322"/>
      <c r="BY3362" s="322"/>
      <c r="BZ3362" s="322"/>
      <c r="CA3362" s="322"/>
      <c r="CB3362" s="322"/>
      <c r="CC3362" s="322"/>
      <c r="CD3362" s="322"/>
      <c r="CE3362" s="322"/>
      <c r="CF3362" s="322"/>
      <c r="CG3362" s="322"/>
      <c r="CH3362" s="322"/>
      <c r="CI3362" s="322"/>
      <c r="CJ3362" s="322"/>
      <c r="CK3362" s="322"/>
      <c r="CL3362" s="322"/>
      <c r="CM3362" s="322"/>
      <c r="CN3362" s="322"/>
      <c r="CO3362" s="322"/>
      <c r="CP3362" s="322"/>
      <c r="CQ3362" s="322"/>
      <c r="CR3362" s="322"/>
      <c r="CS3362" s="322"/>
      <c r="CT3362" s="322"/>
      <c r="CU3362" s="322"/>
      <c r="CV3362" s="322"/>
      <c r="CW3362" s="322"/>
      <c r="CX3362" s="322"/>
      <c r="CY3362" s="322"/>
      <c r="CZ3362" s="322"/>
      <c r="DA3362" s="322"/>
      <c r="DB3362" s="322"/>
      <c r="DC3362" s="322"/>
      <c r="DD3362" s="322"/>
      <c r="DE3362" s="322"/>
      <c r="DF3362" s="322"/>
      <c r="DG3362" s="322"/>
      <c r="DH3362" s="322"/>
      <c r="DI3362" s="322"/>
      <c r="DJ3362" s="322"/>
      <c r="DK3362" s="322"/>
      <c r="DL3362" s="322"/>
      <c r="DM3362" s="322"/>
      <c r="DN3362" s="322"/>
      <c r="DO3362" s="322"/>
      <c r="DP3362" s="322"/>
      <c r="DQ3362" s="322"/>
      <c r="DR3362" s="322"/>
      <c r="DS3362" s="322"/>
      <c r="DT3362" s="322"/>
      <c r="DU3362" s="322"/>
      <c r="DV3362" s="322"/>
      <c r="DW3362" s="322"/>
      <c r="DX3362" s="322"/>
      <c r="DY3362" s="322"/>
      <c r="DZ3362" s="322"/>
      <c r="EA3362" s="322"/>
      <c r="EB3362" s="322"/>
      <c r="EC3362" s="322"/>
      <c r="ED3362" s="322"/>
      <c r="EE3362" s="322"/>
      <c r="EF3362" s="322"/>
      <c r="EG3362" s="322"/>
      <c r="EH3362" s="322"/>
      <c r="EI3362" s="322"/>
      <c r="EJ3362" s="322"/>
      <c r="EK3362" s="322"/>
      <c r="EL3362" s="322"/>
      <c r="EM3362" s="322"/>
      <c r="EN3362" s="322"/>
      <c r="EO3362" s="322"/>
      <c r="EP3362" s="322"/>
      <c r="EQ3362" s="322"/>
      <c r="ER3362" s="322"/>
      <c r="ES3362" s="322"/>
      <c r="ET3362" s="322"/>
      <c r="EU3362" s="322"/>
      <c r="EV3362" s="322"/>
      <c r="EW3362" s="322"/>
      <c r="EX3362" s="322"/>
      <c r="EY3362" s="322"/>
      <c r="EZ3362" s="322"/>
      <c r="FA3362" s="322"/>
      <c r="FB3362" s="322"/>
      <c r="FC3362" s="322"/>
      <c r="FD3362" s="322"/>
      <c r="FE3362" s="322"/>
      <c r="FF3362" s="322"/>
      <c r="FG3362" s="322"/>
      <c r="FH3362" s="322"/>
      <c r="FI3362" s="322"/>
      <c r="FJ3362" s="322"/>
      <c r="FK3362" s="322"/>
      <c r="FL3362" s="322"/>
      <c r="FM3362" s="322"/>
      <c r="FN3362" s="322"/>
      <c r="FO3362" s="322"/>
      <c r="FP3362" s="322"/>
      <c r="FQ3362" s="322"/>
      <c r="FR3362" s="322"/>
      <c r="FS3362" s="322"/>
      <c r="FT3362" s="322"/>
      <c r="FU3362" s="322"/>
      <c r="FV3362" s="322"/>
      <c r="FW3362" s="322"/>
      <c r="FX3362" s="322"/>
      <c r="FY3362" s="322"/>
      <c r="FZ3362" s="322"/>
      <c r="GA3362" s="322"/>
      <c r="GB3362" s="322"/>
      <c r="GC3362" s="322"/>
      <c r="GD3362" s="322"/>
      <c r="GE3362" s="322"/>
      <c r="GF3362" s="322"/>
      <c r="GG3362" s="322"/>
      <c r="GH3362" s="322"/>
      <c r="GI3362" s="322"/>
      <c r="GJ3362" s="322"/>
      <c r="GK3362" s="322"/>
      <c r="GL3362" s="322"/>
      <c r="GM3362" s="322"/>
      <c r="GN3362" s="322"/>
      <c r="GO3362" s="322"/>
      <c r="GP3362" s="322"/>
      <c r="GQ3362" s="322"/>
      <c r="GR3362" s="322"/>
      <c r="GS3362" s="322"/>
      <c r="GT3362" s="322"/>
      <c r="GU3362" s="322"/>
      <c r="GV3362" s="322"/>
      <c r="GW3362" s="322"/>
      <c r="GX3362" s="322"/>
      <c r="GY3362" s="322"/>
      <c r="GZ3362" s="322"/>
      <c r="HA3362" s="322"/>
      <c r="HB3362" s="322"/>
      <c r="HC3362" s="322"/>
      <c r="HD3362" s="322"/>
      <c r="HE3362" s="322"/>
      <c r="HF3362" s="322"/>
      <c r="HG3362" s="322"/>
      <c r="HH3362" s="322"/>
      <c r="HI3362" s="322"/>
      <c r="HJ3362" s="322"/>
      <c r="HK3362" s="322"/>
      <c r="HL3362" s="322"/>
      <c r="HM3362" s="322"/>
      <c r="HN3362" s="322"/>
      <c r="HO3362" s="322"/>
      <c r="HP3362" s="322"/>
      <c r="HQ3362" s="322"/>
      <c r="HR3362" s="322"/>
      <c r="HS3362" s="322"/>
      <c r="HT3362" s="322"/>
      <c r="HU3362" s="322"/>
      <c r="HV3362" s="322"/>
      <c r="HW3362" s="322"/>
      <c r="HX3362" s="322"/>
      <c r="HY3362" s="322"/>
      <c r="HZ3362" s="322"/>
      <c r="IA3362" s="322"/>
      <c r="IB3362" s="322"/>
      <c r="IC3362" s="322"/>
      <c r="ID3362" s="322"/>
      <c r="IE3362" s="322"/>
      <c r="IF3362" s="322"/>
      <c r="IG3362" s="322"/>
      <c r="IH3362" s="322"/>
      <c r="II3362" s="322"/>
      <c r="IJ3362" s="322"/>
      <c r="IK3362" s="322"/>
      <c r="IL3362" s="322"/>
      <c r="IM3362" s="322"/>
      <c r="IN3362" s="322"/>
      <c r="IO3362" s="322"/>
      <c r="IP3362" s="322"/>
      <c r="IQ3362" s="322"/>
      <c r="IR3362" s="322"/>
      <c r="IS3362" s="322"/>
      <c r="IT3362" s="322"/>
      <c r="IU3362" s="322"/>
      <c r="IV3362" s="322"/>
    </row>
    <row r="3363" spans="1:256" s="320" customFormat="1" ht="12.75">
      <c r="A3363" s="316"/>
      <c r="B3363" s="317">
        <v>201237</v>
      </c>
      <c r="C3363" s="316" t="s">
        <v>197</v>
      </c>
      <c r="D3363" s="316" t="s">
        <v>182</v>
      </c>
      <c r="E3363" s="316"/>
      <c r="F3363" s="318"/>
      <c r="G3363" s="318"/>
      <c r="H3363" s="317">
        <f>H3362-B3363</f>
        <v>503286</v>
      </c>
      <c r="I3363" s="319">
        <f t="shared" si="198"/>
        <v>406.53939393939396</v>
      </c>
      <c r="K3363" s="321">
        <v>495</v>
      </c>
      <c r="L3363" s="322"/>
      <c r="M3363" s="321">
        <v>495</v>
      </c>
      <c r="N3363" s="322"/>
      <c r="O3363" s="322"/>
      <c r="P3363" s="322"/>
      <c r="Q3363" s="322"/>
      <c r="R3363" s="322"/>
      <c r="S3363" s="322"/>
      <c r="T3363" s="322"/>
      <c r="U3363" s="322"/>
      <c r="V3363" s="322"/>
      <c r="W3363" s="322"/>
      <c r="X3363" s="322"/>
      <c r="Y3363" s="322"/>
      <c r="Z3363" s="322"/>
      <c r="AA3363" s="322"/>
      <c r="AB3363" s="322"/>
      <c r="AC3363" s="322"/>
      <c r="AD3363" s="322"/>
      <c r="AE3363" s="322"/>
      <c r="AF3363" s="322"/>
      <c r="AG3363" s="322"/>
      <c r="AH3363" s="322"/>
      <c r="AI3363" s="322"/>
      <c r="AJ3363" s="322"/>
      <c r="AK3363" s="322"/>
      <c r="AL3363" s="322"/>
      <c r="AM3363" s="322"/>
      <c r="AN3363" s="322"/>
      <c r="AO3363" s="322"/>
      <c r="AP3363" s="322"/>
      <c r="AQ3363" s="322"/>
      <c r="AR3363" s="322"/>
      <c r="AS3363" s="322"/>
      <c r="AT3363" s="322"/>
      <c r="AU3363" s="322"/>
      <c r="AV3363" s="322"/>
      <c r="AW3363" s="322"/>
      <c r="AX3363" s="322"/>
      <c r="AY3363" s="322"/>
      <c r="AZ3363" s="322"/>
      <c r="BA3363" s="322"/>
      <c r="BB3363" s="322"/>
      <c r="BC3363" s="322"/>
      <c r="BD3363" s="322"/>
      <c r="BE3363" s="322"/>
      <c r="BF3363" s="322"/>
      <c r="BG3363" s="322"/>
      <c r="BH3363" s="322"/>
      <c r="BI3363" s="322"/>
      <c r="BJ3363" s="322"/>
      <c r="BK3363" s="322"/>
      <c r="BL3363" s="322"/>
      <c r="BM3363" s="322"/>
      <c r="BN3363" s="322"/>
      <c r="BO3363" s="322"/>
      <c r="BP3363" s="322"/>
      <c r="BQ3363" s="322"/>
      <c r="BR3363" s="322"/>
      <c r="BS3363" s="322"/>
      <c r="BT3363" s="322"/>
      <c r="BU3363" s="322"/>
      <c r="BV3363" s="322"/>
      <c r="BW3363" s="322"/>
      <c r="BX3363" s="322"/>
      <c r="BY3363" s="322"/>
      <c r="BZ3363" s="322"/>
      <c r="CA3363" s="322"/>
      <c r="CB3363" s="322"/>
      <c r="CC3363" s="322"/>
      <c r="CD3363" s="322"/>
      <c r="CE3363" s="322"/>
      <c r="CF3363" s="322"/>
      <c r="CG3363" s="322"/>
      <c r="CH3363" s="322"/>
      <c r="CI3363" s="322"/>
      <c r="CJ3363" s="322"/>
      <c r="CK3363" s="322"/>
      <c r="CL3363" s="322"/>
      <c r="CM3363" s="322"/>
      <c r="CN3363" s="322"/>
      <c r="CO3363" s="322"/>
      <c r="CP3363" s="322"/>
      <c r="CQ3363" s="322"/>
      <c r="CR3363" s="322"/>
      <c r="CS3363" s="322"/>
      <c r="CT3363" s="322"/>
      <c r="CU3363" s="322"/>
      <c r="CV3363" s="322"/>
      <c r="CW3363" s="322"/>
      <c r="CX3363" s="322"/>
      <c r="CY3363" s="322"/>
      <c r="CZ3363" s="322"/>
      <c r="DA3363" s="322"/>
      <c r="DB3363" s="322"/>
      <c r="DC3363" s="322"/>
      <c r="DD3363" s="322"/>
      <c r="DE3363" s="322"/>
      <c r="DF3363" s="322"/>
      <c r="DG3363" s="322"/>
      <c r="DH3363" s="322"/>
      <c r="DI3363" s="322"/>
      <c r="DJ3363" s="322"/>
      <c r="DK3363" s="322"/>
      <c r="DL3363" s="322"/>
      <c r="DM3363" s="322"/>
      <c r="DN3363" s="322"/>
      <c r="DO3363" s="322"/>
      <c r="DP3363" s="322"/>
      <c r="DQ3363" s="322"/>
      <c r="DR3363" s="322"/>
      <c r="DS3363" s="322"/>
      <c r="DT3363" s="322"/>
      <c r="DU3363" s="322"/>
      <c r="DV3363" s="322"/>
      <c r="DW3363" s="322"/>
      <c r="DX3363" s="322"/>
      <c r="DY3363" s="322"/>
      <c r="DZ3363" s="322"/>
      <c r="EA3363" s="322"/>
      <c r="EB3363" s="322"/>
      <c r="EC3363" s="322"/>
      <c r="ED3363" s="322"/>
      <c r="EE3363" s="322"/>
      <c r="EF3363" s="322"/>
      <c r="EG3363" s="322"/>
      <c r="EH3363" s="322"/>
      <c r="EI3363" s="322"/>
      <c r="EJ3363" s="322"/>
      <c r="EK3363" s="322"/>
      <c r="EL3363" s="322"/>
      <c r="EM3363" s="322"/>
      <c r="EN3363" s="322"/>
      <c r="EO3363" s="322"/>
      <c r="EP3363" s="322"/>
      <c r="EQ3363" s="322"/>
      <c r="ER3363" s="322"/>
      <c r="ES3363" s="322"/>
      <c r="ET3363" s="322"/>
      <c r="EU3363" s="322"/>
      <c r="EV3363" s="322"/>
      <c r="EW3363" s="322"/>
      <c r="EX3363" s="322"/>
      <c r="EY3363" s="322"/>
      <c r="EZ3363" s="322"/>
      <c r="FA3363" s="322"/>
      <c r="FB3363" s="322"/>
      <c r="FC3363" s="322"/>
      <c r="FD3363" s="322"/>
      <c r="FE3363" s="322"/>
      <c r="FF3363" s="322"/>
      <c r="FG3363" s="322"/>
      <c r="FH3363" s="322"/>
      <c r="FI3363" s="322"/>
      <c r="FJ3363" s="322"/>
      <c r="FK3363" s="322"/>
      <c r="FL3363" s="322"/>
      <c r="FM3363" s="322"/>
      <c r="FN3363" s="322"/>
      <c r="FO3363" s="322"/>
      <c r="FP3363" s="322"/>
      <c r="FQ3363" s="322"/>
      <c r="FR3363" s="322"/>
      <c r="FS3363" s="322"/>
      <c r="FT3363" s="322"/>
      <c r="FU3363" s="322"/>
      <c r="FV3363" s="322"/>
      <c r="FW3363" s="322"/>
      <c r="FX3363" s="322"/>
      <c r="FY3363" s="322"/>
      <c r="FZ3363" s="322"/>
      <c r="GA3363" s="322"/>
      <c r="GB3363" s="322"/>
      <c r="GC3363" s="322"/>
      <c r="GD3363" s="322"/>
      <c r="GE3363" s="322"/>
      <c r="GF3363" s="322"/>
      <c r="GG3363" s="322"/>
      <c r="GH3363" s="322"/>
      <c r="GI3363" s="322"/>
      <c r="GJ3363" s="322"/>
      <c r="GK3363" s="322"/>
      <c r="GL3363" s="322"/>
      <c r="GM3363" s="322"/>
      <c r="GN3363" s="322"/>
      <c r="GO3363" s="322"/>
      <c r="GP3363" s="322"/>
      <c r="GQ3363" s="322"/>
      <c r="GR3363" s="322"/>
      <c r="GS3363" s="322"/>
      <c r="GT3363" s="322"/>
      <c r="GU3363" s="322"/>
      <c r="GV3363" s="322"/>
      <c r="GW3363" s="322"/>
      <c r="GX3363" s="322"/>
      <c r="GY3363" s="322"/>
      <c r="GZ3363" s="322"/>
      <c r="HA3363" s="322"/>
      <c r="HB3363" s="322"/>
      <c r="HC3363" s="322"/>
      <c r="HD3363" s="322"/>
      <c r="HE3363" s="322"/>
      <c r="HF3363" s="322"/>
      <c r="HG3363" s="322"/>
      <c r="HH3363" s="322"/>
      <c r="HI3363" s="322"/>
      <c r="HJ3363" s="322"/>
      <c r="HK3363" s="322"/>
      <c r="HL3363" s="322"/>
      <c r="HM3363" s="322"/>
      <c r="HN3363" s="322"/>
      <c r="HO3363" s="322"/>
      <c r="HP3363" s="322"/>
      <c r="HQ3363" s="322"/>
      <c r="HR3363" s="322"/>
      <c r="HS3363" s="322"/>
      <c r="HT3363" s="322"/>
      <c r="HU3363" s="322"/>
      <c r="HV3363" s="322"/>
      <c r="HW3363" s="322"/>
      <c r="HX3363" s="322"/>
      <c r="HY3363" s="322"/>
      <c r="HZ3363" s="322"/>
      <c r="IA3363" s="322"/>
      <c r="IB3363" s="322"/>
      <c r="IC3363" s="322"/>
      <c r="ID3363" s="322"/>
      <c r="IE3363" s="322"/>
      <c r="IF3363" s="322"/>
      <c r="IG3363" s="322"/>
      <c r="IH3363" s="322"/>
      <c r="II3363" s="322"/>
      <c r="IJ3363" s="322"/>
      <c r="IK3363" s="322"/>
      <c r="IL3363" s="322"/>
      <c r="IM3363" s="322"/>
      <c r="IN3363" s="322"/>
      <c r="IO3363" s="322"/>
      <c r="IP3363" s="322"/>
      <c r="IQ3363" s="322"/>
      <c r="IR3363" s="322"/>
      <c r="IS3363" s="322"/>
      <c r="IT3363" s="322"/>
      <c r="IU3363" s="322"/>
      <c r="IV3363" s="322"/>
    </row>
    <row r="3364" spans="1:256" s="320" customFormat="1" ht="12.75">
      <c r="A3364" s="316"/>
      <c r="B3364" s="317">
        <v>537531</v>
      </c>
      <c r="C3364" s="316" t="s">
        <v>197</v>
      </c>
      <c r="D3364" s="316" t="s">
        <v>183</v>
      </c>
      <c r="E3364" s="316"/>
      <c r="F3364" s="318"/>
      <c r="G3364" s="318"/>
      <c r="H3364" s="317">
        <f>H3363-B3364</f>
        <v>-34245</v>
      </c>
      <c r="I3364" s="319">
        <f t="shared" si="198"/>
        <v>1085.9212121212122</v>
      </c>
      <c r="K3364" s="321">
        <v>495</v>
      </c>
      <c r="L3364" s="322"/>
      <c r="M3364" s="321">
        <v>495</v>
      </c>
      <c r="N3364" s="322"/>
      <c r="O3364" s="322"/>
      <c r="P3364" s="322"/>
      <c r="Q3364" s="322"/>
      <c r="R3364" s="322"/>
      <c r="S3364" s="322"/>
      <c r="T3364" s="322"/>
      <c r="U3364" s="322"/>
      <c r="V3364" s="322"/>
      <c r="W3364" s="322"/>
      <c r="X3364" s="322"/>
      <c r="Y3364" s="322"/>
      <c r="Z3364" s="322"/>
      <c r="AA3364" s="322"/>
      <c r="AB3364" s="322"/>
      <c r="AC3364" s="322"/>
      <c r="AD3364" s="322"/>
      <c r="AE3364" s="322"/>
      <c r="AF3364" s="322"/>
      <c r="AG3364" s="322"/>
      <c r="AH3364" s="322"/>
      <c r="AI3364" s="322"/>
      <c r="AJ3364" s="322"/>
      <c r="AK3364" s="322"/>
      <c r="AL3364" s="322"/>
      <c r="AM3364" s="322"/>
      <c r="AN3364" s="322"/>
      <c r="AO3364" s="322"/>
      <c r="AP3364" s="322"/>
      <c r="AQ3364" s="322"/>
      <c r="AR3364" s="322"/>
      <c r="AS3364" s="322"/>
      <c r="AT3364" s="322"/>
      <c r="AU3364" s="322"/>
      <c r="AV3364" s="322"/>
      <c r="AW3364" s="322"/>
      <c r="AX3364" s="322"/>
      <c r="AY3364" s="322"/>
      <c r="AZ3364" s="322"/>
      <c r="BA3364" s="322"/>
      <c r="BB3364" s="322"/>
      <c r="BC3364" s="322"/>
      <c r="BD3364" s="322"/>
      <c r="BE3364" s="322"/>
      <c r="BF3364" s="322"/>
      <c r="BG3364" s="322"/>
      <c r="BH3364" s="322"/>
      <c r="BI3364" s="322"/>
      <c r="BJ3364" s="322"/>
      <c r="BK3364" s="322"/>
      <c r="BL3364" s="322"/>
      <c r="BM3364" s="322"/>
      <c r="BN3364" s="322"/>
      <c r="BO3364" s="322"/>
      <c r="BP3364" s="322"/>
      <c r="BQ3364" s="322"/>
      <c r="BR3364" s="322"/>
      <c r="BS3364" s="322"/>
      <c r="BT3364" s="322"/>
      <c r="BU3364" s="322"/>
      <c r="BV3364" s="322"/>
      <c r="BW3364" s="322"/>
      <c r="BX3364" s="322"/>
      <c r="BY3364" s="322"/>
      <c r="BZ3364" s="322"/>
      <c r="CA3364" s="322"/>
      <c r="CB3364" s="322"/>
      <c r="CC3364" s="322"/>
      <c r="CD3364" s="322"/>
      <c r="CE3364" s="322"/>
      <c r="CF3364" s="322"/>
      <c r="CG3364" s="322"/>
      <c r="CH3364" s="322"/>
      <c r="CI3364" s="322"/>
      <c r="CJ3364" s="322"/>
      <c r="CK3364" s="322"/>
      <c r="CL3364" s="322"/>
      <c r="CM3364" s="322"/>
      <c r="CN3364" s="322"/>
      <c r="CO3364" s="322"/>
      <c r="CP3364" s="322"/>
      <c r="CQ3364" s="322"/>
      <c r="CR3364" s="322"/>
      <c r="CS3364" s="322"/>
      <c r="CT3364" s="322"/>
      <c r="CU3364" s="322"/>
      <c r="CV3364" s="322"/>
      <c r="CW3364" s="322"/>
      <c r="CX3364" s="322"/>
      <c r="CY3364" s="322"/>
      <c r="CZ3364" s="322"/>
      <c r="DA3364" s="322"/>
      <c r="DB3364" s="322"/>
      <c r="DC3364" s="322"/>
      <c r="DD3364" s="322"/>
      <c r="DE3364" s="322"/>
      <c r="DF3364" s="322"/>
      <c r="DG3364" s="322"/>
      <c r="DH3364" s="322"/>
      <c r="DI3364" s="322"/>
      <c r="DJ3364" s="322"/>
      <c r="DK3364" s="322"/>
      <c r="DL3364" s="322"/>
      <c r="DM3364" s="322"/>
      <c r="DN3364" s="322"/>
      <c r="DO3364" s="322"/>
      <c r="DP3364" s="322"/>
      <c r="DQ3364" s="322"/>
      <c r="DR3364" s="322"/>
      <c r="DS3364" s="322"/>
      <c r="DT3364" s="322"/>
      <c r="DU3364" s="322"/>
      <c r="DV3364" s="322"/>
      <c r="DW3364" s="322"/>
      <c r="DX3364" s="322"/>
      <c r="DY3364" s="322"/>
      <c r="DZ3364" s="322"/>
      <c r="EA3364" s="322"/>
      <c r="EB3364" s="322"/>
      <c r="EC3364" s="322"/>
      <c r="ED3364" s="322"/>
      <c r="EE3364" s="322"/>
      <c r="EF3364" s="322"/>
      <c r="EG3364" s="322"/>
      <c r="EH3364" s="322"/>
      <c r="EI3364" s="322"/>
      <c r="EJ3364" s="322"/>
      <c r="EK3364" s="322"/>
      <c r="EL3364" s="322"/>
      <c r="EM3364" s="322"/>
      <c r="EN3364" s="322"/>
      <c r="EO3364" s="322"/>
      <c r="EP3364" s="322"/>
      <c r="EQ3364" s="322"/>
      <c r="ER3364" s="322"/>
      <c r="ES3364" s="322"/>
      <c r="ET3364" s="322"/>
      <c r="EU3364" s="322"/>
      <c r="EV3364" s="322"/>
      <c r="EW3364" s="322"/>
      <c r="EX3364" s="322"/>
      <c r="EY3364" s="322"/>
      <c r="EZ3364" s="322"/>
      <c r="FA3364" s="322"/>
      <c r="FB3364" s="322"/>
      <c r="FC3364" s="322"/>
      <c r="FD3364" s="322"/>
      <c r="FE3364" s="322"/>
      <c r="FF3364" s="322"/>
      <c r="FG3364" s="322"/>
      <c r="FH3364" s="322"/>
      <c r="FI3364" s="322"/>
      <c r="FJ3364" s="322"/>
      <c r="FK3364" s="322"/>
      <c r="FL3364" s="322"/>
      <c r="FM3364" s="322"/>
      <c r="FN3364" s="322"/>
      <c r="FO3364" s="322"/>
      <c r="FP3364" s="322"/>
      <c r="FQ3364" s="322"/>
      <c r="FR3364" s="322"/>
      <c r="FS3364" s="322"/>
      <c r="FT3364" s="322"/>
      <c r="FU3364" s="322"/>
      <c r="FV3364" s="322"/>
      <c r="FW3364" s="322"/>
      <c r="FX3364" s="322"/>
      <c r="FY3364" s="322"/>
      <c r="FZ3364" s="322"/>
      <c r="GA3364" s="322"/>
      <c r="GB3364" s="322"/>
      <c r="GC3364" s="322"/>
      <c r="GD3364" s="322"/>
      <c r="GE3364" s="322"/>
      <c r="GF3364" s="322"/>
      <c r="GG3364" s="322"/>
      <c r="GH3364" s="322"/>
      <c r="GI3364" s="322"/>
      <c r="GJ3364" s="322"/>
      <c r="GK3364" s="322"/>
      <c r="GL3364" s="322"/>
      <c r="GM3364" s="322"/>
      <c r="GN3364" s="322"/>
      <c r="GO3364" s="322"/>
      <c r="GP3364" s="322"/>
      <c r="GQ3364" s="322"/>
      <c r="GR3364" s="322"/>
      <c r="GS3364" s="322"/>
      <c r="GT3364" s="322"/>
      <c r="GU3364" s="322"/>
      <c r="GV3364" s="322"/>
      <c r="GW3364" s="322"/>
      <c r="GX3364" s="322"/>
      <c r="GY3364" s="322"/>
      <c r="GZ3364" s="322"/>
      <c r="HA3364" s="322"/>
      <c r="HB3364" s="322"/>
      <c r="HC3364" s="322"/>
      <c r="HD3364" s="322"/>
      <c r="HE3364" s="322"/>
      <c r="HF3364" s="322"/>
      <c r="HG3364" s="322"/>
      <c r="HH3364" s="322"/>
      <c r="HI3364" s="322"/>
      <c r="HJ3364" s="322"/>
      <c r="HK3364" s="322"/>
      <c r="HL3364" s="322"/>
      <c r="HM3364" s="322"/>
      <c r="HN3364" s="322"/>
      <c r="HO3364" s="322"/>
      <c r="HP3364" s="322"/>
      <c r="HQ3364" s="322"/>
      <c r="HR3364" s="322"/>
      <c r="HS3364" s="322"/>
      <c r="HT3364" s="322"/>
      <c r="HU3364" s="322"/>
      <c r="HV3364" s="322"/>
      <c r="HW3364" s="322"/>
      <c r="HX3364" s="322"/>
      <c r="HY3364" s="322"/>
      <c r="HZ3364" s="322"/>
      <c r="IA3364" s="322"/>
      <c r="IB3364" s="322"/>
      <c r="IC3364" s="322"/>
      <c r="ID3364" s="322"/>
      <c r="IE3364" s="322"/>
      <c r="IF3364" s="322"/>
      <c r="IG3364" s="322"/>
      <c r="IH3364" s="322"/>
      <c r="II3364" s="322"/>
      <c r="IJ3364" s="322"/>
      <c r="IK3364" s="322"/>
      <c r="IL3364" s="322"/>
      <c r="IM3364" s="322"/>
      <c r="IN3364" s="322"/>
      <c r="IO3364" s="322"/>
      <c r="IP3364" s="322"/>
      <c r="IQ3364" s="322"/>
      <c r="IR3364" s="322"/>
      <c r="IS3364" s="322"/>
      <c r="IT3364" s="322"/>
      <c r="IU3364" s="322"/>
      <c r="IV3364" s="322"/>
    </row>
    <row r="3365" spans="1:256" s="320" customFormat="1" ht="12.75">
      <c r="A3365" s="316"/>
      <c r="B3365" s="317">
        <v>105500</v>
      </c>
      <c r="C3365" s="316" t="s">
        <v>197</v>
      </c>
      <c r="D3365" s="316" t="s">
        <v>184</v>
      </c>
      <c r="E3365" s="316"/>
      <c r="F3365" s="318"/>
      <c r="G3365" s="318"/>
      <c r="H3365" s="317">
        <f>H3364-B3365</f>
        <v>-139745</v>
      </c>
      <c r="I3365" s="319">
        <f t="shared" si="198"/>
        <v>211</v>
      </c>
      <c r="K3365" s="321">
        <v>500</v>
      </c>
      <c r="L3365" s="322"/>
      <c r="M3365" s="321">
        <v>500</v>
      </c>
      <c r="N3365" s="322"/>
      <c r="O3365" s="322"/>
      <c r="P3365" s="322"/>
      <c r="Q3365" s="322"/>
      <c r="R3365" s="322"/>
      <c r="S3365" s="322"/>
      <c r="T3365" s="322"/>
      <c r="U3365" s="322"/>
      <c r="V3365" s="322"/>
      <c r="W3365" s="322"/>
      <c r="X3365" s="322"/>
      <c r="Y3365" s="322"/>
      <c r="Z3365" s="322"/>
      <c r="AA3365" s="322"/>
      <c r="AB3365" s="322"/>
      <c r="AC3365" s="322"/>
      <c r="AD3365" s="322"/>
      <c r="AE3365" s="322"/>
      <c r="AF3365" s="322"/>
      <c r="AG3365" s="322"/>
      <c r="AH3365" s="322"/>
      <c r="AI3365" s="322"/>
      <c r="AJ3365" s="322"/>
      <c r="AK3365" s="322"/>
      <c r="AL3365" s="322"/>
      <c r="AM3365" s="322"/>
      <c r="AN3365" s="322"/>
      <c r="AO3365" s="322"/>
      <c r="AP3365" s="322"/>
      <c r="AQ3365" s="322"/>
      <c r="AR3365" s="322"/>
      <c r="AS3365" s="322"/>
      <c r="AT3365" s="322"/>
      <c r="AU3365" s="322"/>
      <c r="AV3365" s="322"/>
      <c r="AW3365" s="322"/>
      <c r="AX3365" s="322"/>
      <c r="AY3365" s="322"/>
      <c r="AZ3365" s="322"/>
      <c r="BA3365" s="322"/>
      <c r="BB3365" s="322"/>
      <c r="BC3365" s="322"/>
      <c r="BD3365" s="322"/>
      <c r="BE3365" s="322"/>
      <c r="BF3365" s="322"/>
      <c r="BG3365" s="322"/>
      <c r="BH3365" s="322"/>
      <c r="BI3365" s="322"/>
      <c r="BJ3365" s="322"/>
      <c r="BK3365" s="322"/>
      <c r="BL3365" s="322"/>
      <c r="BM3365" s="322"/>
      <c r="BN3365" s="322"/>
      <c r="BO3365" s="322"/>
      <c r="BP3365" s="322"/>
      <c r="BQ3365" s="322"/>
      <c r="BR3365" s="322"/>
      <c r="BS3365" s="322"/>
      <c r="BT3365" s="322"/>
      <c r="BU3365" s="322"/>
      <c r="BV3365" s="322"/>
      <c r="BW3365" s="322"/>
      <c r="BX3365" s="322"/>
      <c r="BY3365" s="322"/>
      <c r="BZ3365" s="322"/>
      <c r="CA3365" s="322"/>
      <c r="CB3365" s="322"/>
      <c r="CC3365" s="322"/>
      <c r="CD3365" s="322"/>
      <c r="CE3365" s="322"/>
      <c r="CF3365" s="322"/>
      <c r="CG3365" s="322"/>
      <c r="CH3365" s="322"/>
      <c r="CI3365" s="322"/>
      <c r="CJ3365" s="322"/>
      <c r="CK3365" s="322"/>
      <c r="CL3365" s="322"/>
      <c r="CM3365" s="322"/>
      <c r="CN3365" s="322"/>
      <c r="CO3365" s="322"/>
      <c r="CP3365" s="322"/>
      <c r="CQ3365" s="322"/>
      <c r="CR3365" s="322"/>
      <c r="CS3365" s="322"/>
      <c r="CT3365" s="322"/>
      <c r="CU3365" s="322"/>
      <c r="CV3365" s="322"/>
      <c r="CW3365" s="322"/>
      <c r="CX3365" s="322"/>
      <c r="CY3365" s="322"/>
      <c r="CZ3365" s="322"/>
      <c r="DA3365" s="322"/>
      <c r="DB3365" s="322"/>
      <c r="DC3365" s="322"/>
      <c r="DD3365" s="322"/>
      <c r="DE3365" s="322"/>
      <c r="DF3365" s="322"/>
      <c r="DG3365" s="322"/>
      <c r="DH3365" s="322"/>
      <c r="DI3365" s="322"/>
      <c r="DJ3365" s="322"/>
      <c r="DK3365" s="322"/>
      <c r="DL3365" s="322"/>
      <c r="DM3365" s="322"/>
      <c r="DN3365" s="322"/>
      <c r="DO3365" s="322"/>
      <c r="DP3365" s="322"/>
      <c r="DQ3365" s="322"/>
      <c r="DR3365" s="322"/>
      <c r="DS3365" s="322"/>
      <c r="DT3365" s="322"/>
      <c r="DU3365" s="322"/>
      <c r="DV3365" s="322"/>
      <c r="DW3365" s="322"/>
      <c r="DX3365" s="322"/>
      <c r="DY3365" s="322"/>
      <c r="DZ3365" s="322"/>
      <c r="EA3365" s="322"/>
      <c r="EB3365" s="322"/>
      <c r="EC3365" s="322"/>
      <c r="ED3365" s="322"/>
      <c r="EE3365" s="322"/>
      <c r="EF3365" s="322"/>
      <c r="EG3365" s="322"/>
      <c r="EH3365" s="322"/>
      <c r="EI3365" s="322"/>
      <c r="EJ3365" s="322"/>
      <c r="EK3365" s="322"/>
      <c r="EL3365" s="322"/>
      <c r="EM3365" s="322"/>
      <c r="EN3365" s="322"/>
      <c r="EO3365" s="322"/>
      <c r="EP3365" s="322"/>
      <c r="EQ3365" s="322"/>
      <c r="ER3365" s="322"/>
      <c r="ES3365" s="322"/>
      <c r="ET3365" s="322"/>
      <c r="EU3365" s="322"/>
      <c r="EV3365" s="322"/>
      <c r="EW3365" s="322"/>
      <c r="EX3365" s="322"/>
      <c r="EY3365" s="322"/>
      <c r="EZ3365" s="322"/>
      <c r="FA3365" s="322"/>
      <c r="FB3365" s="322"/>
      <c r="FC3365" s="322"/>
      <c r="FD3365" s="322"/>
      <c r="FE3365" s="322"/>
      <c r="FF3365" s="322"/>
      <c r="FG3365" s="322"/>
      <c r="FH3365" s="322"/>
      <c r="FI3365" s="322"/>
      <c r="FJ3365" s="322"/>
      <c r="FK3365" s="322"/>
      <c r="FL3365" s="322"/>
      <c r="FM3365" s="322"/>
      <c r="FN3365" s="322"/>
      <c r="FO3365" s="322"/>
      <c r="FP3365" s="322"/>
      <c r="FQ3365" s="322"/>
      <c r="FR3365" s="322"/>
      <c r="FS3365" s="322"/>
      <c r="FT3365" s="322"/>
      <c r="FU3365" s="322"/>
      <c r="FV3365" s="322"/>
      <c r="FW3365" s="322"/>
      <c r="FX3365" s="322"/>
      <c r="FY3365" s="322"/>
      <c r="FZ3365" s="322"/>
      <c r="GA3365" s="322"/>
      <c r="GB3365" s="322"/>
      <c r="GC3365" s="322"/>
      <c r="GD3365" s="322"/>
      <c r="GE3365" s="322"/>
      <c r="GF3365" s="322"/>
      <c r="GG3365" s="322"/>
      <c r="GH3365" s="322"/>
      <c r="GI3365" s="322"/>
      <c r="GJ3365" s="322"/>
      <c r="GK3365" s="322"/>
      <c r="GL3365" s="322"/>
      <c r="GM3365" s="322"/>
      <c r="GN3365" s="322"/>
      <c r="GO3365" s="322"/>
      <c r="GP3365" s="322"/>
      <c r="GQ3365" s="322"/>
      <c r="GR3365" s="322"/>
      <c r="GS3365" s="322"/>
      <c r="GT3365" s="322"/>
      <c r="GU3365" s="322"/>
      <c r="GV3365" s="322"/>
      <c r="GW3365" s="322"/>
      <c r="GX3365" s="322"/>
      <c r="GY3365" s="322"/>
      <c r="GZ3365" s="322"/>
      <c r="HA3365" s="322"/>
      <c r="HB3365" s="322"/>
      <c r="HC3365" s="322"/>
      <c r="HD3365" s="322"/>
      <c r="HE3365" s="322"/>
      <c r="HF3365" s="322"/>
      <c r="HG3365" s="322"/>
      <c r="HH3365" s="322"/>
      <c r="HI3365" s="322"/>
      <c r="HJ3365" s="322"/>
      <c r="HK3365" s="322"/>
      <c r="HL3365" s="322"/>
      <c r="HM3365" s="322"/>
      <c r="HN3365" s="322"/>
      <c r="HO3365" s="322"/>
      <c r="HP3365" s="322"/>
      <c r="HQ3365" s="322"/>
      <c r="HR3365" s="322"/>
      <c r="HS3365" s="322"/>
      <c r="HT3365" s="322"/>
      <c r="HU3365" s="322"/>
      <c r="HV3365" s="322"/>
      <c r="HW3365" s="322"/>
      <c r="HX3365" s="322"/>
      <c r="HY3365" s="322"/>
      <c r="HZ3365" s="322"/>
      <c r="IA3365" s="322"/>
      <c r="IB3365" s="322"/>
      <c r="IC3365" s="322"/>
      <c r="ID3365" s="322"/>
      <c r="IE3365" s="322"/>
      <c r="IF3365" s="322"/>
      <c r="IG3365" s="322"/>
      <c r="IH3365" s="322"/>
      <c r="II3365" s="322"/>
      <c r="IJ3365" s="322"/>
      <c r="IK3365" s="322"/>
      <c r="IL3365" s="322"/>
      <c r="IM3365" s="322"/>
      <c r="IN3365" s="322"/>
      <c r="IO3365" s="322"/>
      <c r="IP3365" s="322"/>
      <c r="IQ3365" s="322"/>
      <c r="IR3365" s="322"/>
      <c r="IS3365" s="322"/>
      <c r="IT3365" s="322"/>
      <c r="IU3365" s="322"/>
      <c r="IV3365" s="322"/>
    </row>
    <row r="3366" spans="1:256" s="320" customFormat="1" ht="12.75">
      <c r="A3366" s="316"/>
      <c r="B3366" s="317">
        <v>0</v>
      </c>
      <c r="C3366" s="316" t="s">
        <v>197</v>
      </c>
      <c r="D3366" s="316" t="s">
        <v>185</v>
      </c>
      <c r="E3366" s="316"/>
      <c r="F3366" s="318"/>
      <c r="G3366" s="318"/>
      <c r="H3366" s="317">
        <f>H3364-B3366</f>
        <v>-34245</v>
      </c>
      <c r="I3366" s="319">
        <f t="shared" si="198"/>
        <v>0</v>
      </c>
      <c r="K3366" s="321">
        <v>525</v>
      </c>
      <c r="L3366" s="322"/>
      <c r="M3366" s="321">
        <v>525</v>
      </c>
      <c r="N3366" s="322"/>
      <c r="O3366" s="322"/>
      <c r="P3366" s="322"/>
      <c r="Q3366" s="322"/>
      <c r="R3366" s="322"/>
      <c r="S3366" s="322"/>
      <c r="T3366" s="322"/>
      <c r="U3366" s="322"/>
      <c r="V3366" s="322"/>
      <c r="W3366" s="322"/>
      <c r="X3366" s="322"/>
      <c r="Y3366" s="322"/>
      <c r="Z3366" s="322"/>
      <c r="AA3366" s="322"/>
      <c r="AB3366" s="322"/>
      <c r="AC3366" s="322"/>
      <c r="AD3366" s="322"/>
      <c r="AE3366" s="322"/>
      <c r="AF3366" s="322"/>
      <c r="AG3366" s="322"/>
      <c r="AH3366" s="322"/>
      <c r="AI3366" s="322"/>
      <c r="AJ3366" s="322"/>
      <c r="AK3366" s="322"/>
      <c r="AL3366" s="322"/>
      <c r="AM3366" s="322"/>
      <c r="AN3366" s="322"/>
      <c r="AO3366" s="322"/>
      <c r="AP3366" s="322"/>
      <c r="AQ3366" s="322"/>
      <c r="AR3366" s="322"/>
      <c r="AS3366" s="322"/>
      <c r="AT3366" s="322"/>
      <c r="AU3366" s="322"/>
      <c r="AV3366" s="322"/>
      <c r="AW3366" s="322"/>
      <c r="AX3366" s="322"/>
      <c r="AY3366" s="322"/>
      <c r="AZ3366" s="322"/>
      <c r="BA3366" s="322"/>
      <c r="BB3366" s="322"/>
      <c r="BC3366" s="322"/>
      <c r="BD3366" s="322"/>
      <c r="BE3366" s="322"/>
      <c r="BF3366" s="322"/>
      <c r="BG3366" s="322"/>
      <c r="BH3366" s="322"/>
      <c r="BI3366" s="322"/>
      <c r="BJ3366" s="322"/>
      <c r="BK3366" s="322"/>
      <c r="BL3366" s="322"/>
      <c r="BM3366" s="322"/>
      <c r="BN3366" s="322"/>
      <c r="BO3366" s="322"/>
      <c r="BP3366" s="322"/>
      <c r="BQ3366" s="322"/>
      <c r="BR3366" s="322"/>
      <c r="BS3366" s="322"/>
      <c r="BT3366" s="322"/>
      <c r="BU3366" s="322"/>
      <c r="BV3366" s="322"/>
      <c r="BW3366" s="322"/>
      <c r="BX3366" s="322"/>
      <c r="BY3366" s="322"/>
      <c r="BZ3366" s="322"/>
      <c r="CA3366" s="322"/>
      <c r="CB3366" s="322"/>
      <c r="CC3366" s="322"/>
      <c r="CD3366" s="322"/>
      <c r="CE3366" s="322"/>
      <c r="CF3366" s="322"/>
      <c r="CG3366" s="322"/>
      <c r="CH3366" s="322"/>
      <c r="CI3366" s="322"/>
      <c r="CJ3366" s="322"/>
      <c r="CK3366" s="322"/>
      <c r="CL3366" s="322"/>
      <c r="CM3366" s="322"/>
      <c r="CN3366" s="322"/>
      <c r="CO3366" s="322"/>
      <c r="CP3366" s="322"/>
      <c r="CQ3366" s="322"/>
      <c r="CR3366" s="322"/>
      <c r="CS3366" s="322"/>
      <c r="CT3366" s="322"/>
      <c r="CU3366" s="322"/>
      <c r="CV3366" s="322"/>
      <c r="CW3366" s="322"/>
      <c r="CX3366" s="322"/>
      <c r="CY3366" s="322"/>
      <c r="CZ3366" s="322"/>
      <c r="DA3366" s="322"/>
      <c r="DB3366" s="322"/>
      <c r="DC3366" s="322"/>
      <c r="DD3366" s="322"/>
      <c r="DE3366" s="322"/>
      <c r="DF3366" s="322"/>
      <c r="DG3366" s="322"/>
      <c r="DH3366" s="322"/>
      <c r="DI3366" s="322"/>
      <c r="DJ3366" s="322"/>
      <c r="DK3366" s="322"/>
      <c r="DL3366" s="322"/>
      <c r="DM3366" s="322"/>
      <c r="DN3366" s="322"/>
      <c r="DO3366" s="322"/>
      <c r="DP3366" s="322"/>
      <c r="DQ3366" s="322"/>
      <c r="DR3366" s="322"/>
      <c r="DS3366" s="322"/>
      <c r="DT3366" s="322"/>
      <c r="DU3366" s="322"/>
      <c r="DV3366" s="322"/>
      <c r="DW3366" s="322"/>
      <c r="DX3366" s="322"/>
      <c r="DY3366" s="322"/>
      <c r="DZ3366" s="322"/>
      <c r="EA3366" s="322"/>
      <c r="EB3366" s="322"/>
      <c r="EC3366" s="322"/>
      <c r="ED3366" s="322"/>
      <c r="EE3366" s="322"/>
      <c r="EF3366" s="322"/>
      <c r="EG3366" s="322"/>
      <c r="EH3366" s="322"/>
      <c r="EI3366" s="322"/>
      <c r="EJ3366" s="322"/>
      <c r="EK3366" s="322"/>
      <c r="EL3366" s="322"/>
      <c r="EM3366" s="322"/>
      <c r="EN3366" s="322"/>
      <c r="EO3366" s="322"/>
      <c r="EP3366" s="322"/>
      <c r="EQ3366" s="322"/>
      <c r="ER3366" s="322"/>
      <c r="ES3366" s="322"/>
      <c r="ET3366" s="322"/>
      <c r="EU3366" s="322"/>
      <c r="EV3366" s="322"/>
      <c r="EW3366" s="322"/>
      <c r="EX3366" s="322"/>
      <c r="EY3366" s="322"/>
      <c r="EZ3366" s="322"/>
      <c r="FA3366" s="322"/>
      <c r="FB3366" s="322"/>
      <c r="FC3366" s="322"/>
      <c r="FD3366" s="322"/>
      <c r="FE3366" s="322"/>
      <c r="FF3366" s="322"/>
      <c r="FG3366" s="322"/>
      <c r="FH3366" s="322"/>
      <c r="FI3366" s="322"/>
      <c r="FJ3366" s="322"/>
      <c r="FK3366" s="322"/>
      <c r="FL3366" s="322"/>
      <c r="FM3366" s="322"/>
      <c r="FN3366" s="322"/>
      <c r="FO3366" s="322"/>
      <c r="FP3366" s="322"/>
      <c r="FQ3366" s="322"/>
      <c r="FR3366" s="322"/>
      <c r="FS3366" s="322"/>
      <c r="FT3366" s="322"/>
      <c r="FU3366" s="322"/>
      <c r="FV3366" s="322"/>
      <c r="FW3366" s="322"/>
      <c r="FX3366" s="322"/>
      <c r="FY3366" s="322"/>
      <c r="FZ3366" s="322"/>
      <c r="GA3366" s="322"/>
      <c r="GB3366" s="322"/>
      <c r="GC3366" s="322"/>
      <c r="GD3366" s="322"/>
      <c r="GE3366" s="322"/>
      <c r="GF3366" s="322"/>
      <c r="GG3366" s="322"/>
      <c r="GH3366" s="322"/>
      <c r="GI3366" s="322"/>
      <c r="GJ3366" s="322"/>
      <c r="GK3366" s="322"/>
      <c r="GL3366" s="322"/>
      <c r="GM3366" s="322"/>
      <c r="GN3366" s="322"/>
      <c r="GO3366" s="322"/>
      <c r="GP3366" s="322"/>
      <c r="GQ3366" s="322"/>
      <c r="GR3366" s="322"/>
      <c r="GS3366" s="322"/>
      <c r="GT3366" s="322"/>
      <c r="GU3366" s="322"/>
      <c r="GV3366" s="322"/>
      <c r="GW3366" s="322"/>
      <c r="GX3366" s="322"/>
      <c r="GY3366" s="322"/>
      <c r="GZ3366" s="322"/>
      <c r="HA3366" s="322"/>
      <c r="HB3366" s="322"/>
      <c r="HC3366" s="322"/>
      <c r="HD3366" s="322"/>
      <c r="HE3366" s="322"/>
      <c r="HF3366" s="322"/>
      <c r="HG3366" s="322"/>
      <c r="HH3366" s="322"/>
      <c r="HI3366" s="322"/>
      <c r="HJ3366" s="322"/>
      <c r="HK3366" s="322"/>
      <c r="HL3366" s="322"/>
      <c r="HM3366" s="322"/>
      <c r="HN3366" s="322"/>
      <c r="HO3366" s="322"/>
      <c r="HP3366" s="322"/>
      <c r="HQ3366" s="322"/>
      <c r="HR3366" s="322"/>
      <c r="HS3366" s="322"/>
      <c r="HT3366" s="322"/>
      <c r="HU3366" s="322"/>
      <c r="HV3366" s="322"/>
      <c r="HW3366" s="322"/>
      <c r="HX3366" s="322"/>
      <c r="HY3366" s="322"/>
      <c r="HZ3366" s="322"/>
      <c r="IA3366" s="322"/>
      <c r="IB3366" s="322"/>
      <c r="IC3366" s="322"/>
      <c r="ID3366" s="322"/>
      <c r="IE3366" s="322"/>
      <c r="IF3366" s="322"/>
      <c r="IG3366" s="322"/>
      <c r="IH3366" s="322"/>
      <c r="II3366" s="322"/>
      <c r="IJ3366" s="322"/>
      <c r="IK3366" s="322"/>
      <c r="IL3366" s="322"/>
      <c r="IM3366" s="322"/>
      <c r="IN3366" s="322"/>
      <c r="IO3366" s="322"/>
      <c r="IP3366" s="322"/>
      <c r="IQ3366" s="322"/>
      <c r="IR3366" s="322"/>
      <c r="IS3366" s="322"/>
      <c r="IT3366" s="322"/>
      <c r="IU3366" s="322"/>
      <c r="IV3366" s="322"/>
    </row>
    <row r="3367" spans="1:256" s="320" customFormat="1" ht="12.75">
      <c r="A3367" s="316"/>
      <c r="B3367" s="317">
        <v>-3007693</v>
      </c>
      <c r="C3367" s="316" t="s">
        <v>197</v>
      </c>
      <c r="D3367" s="316" t="s">
        <v>199</v>
      </c>
      <c r="E3367" s="316"/>
      <c r="F3367" s="318"/>
      <c r="G3367" s="318"/>
      <c r="H3367" s="317">
        <f>H3365-B3367</f>
        <v>2867948</v>
      </c>
      <c r="I3367" s="319">
        <f t="shared" si="198"/>
        <v>-5728.939047619047</v>
      </c>
      <c r="K3367" s="321">
        <v>525</v>
      </c>
      <c r="L3367" s="322"/>
      <c r="M3367" s="321">
        <v>525</v>
      </c>
      <c r="N3367" s="322"/>
      <c r="O3367" s="322"/>
      <c r="P3367" s="322"/>
      <c r="Q3367" s="322"/>
      <c r="R3367" s="322"/>
      <c r="S3367" s="322"/>
      <c r="T3367" s="322"/>
      <c r="U3367" s="322"/>
      <c r="V3367" s="322"/>
      <c r="W3367" s="322"/>
      <c r="X3367" s="322"/>
      <c r="Y3367" s="322"/>
      <c r="Z3367" s="322"/>
      <c r="AA3367" s="322"/>
      <c r="AB3367" s="322"/>
      <c r="AC3367" s="322"/>
      <c r="AD3367" s="322"/>
      <c r="AE3367" s="322"/>
      <c r="AF3367" s="322"/>
      <c r="AG3367" s="322"/>
      <c r="AH3367" s="322"/>
      <c r="AI3367" s="322"/>
      <c r="AJ3367" s="322"/>
      <c r="AK3367" s="322"/>
      <c r="AL3367" s="322"/>
      <c r="AM3367" s="322"/>
      <c r="AN3367" s="322"/>
      <c r="AO3367" s="322"/>
      <c r="AP3367" s="322"/>
      <c r="AQ3367" s="322"/>
      <c r="AR3367" s="322"/>
      <c r="AS3367" s="322"/>
      <c r="AT3367" s="322"/>
      <c r="AU3367" s="322"/>
      <c r="AV3367" s="322"/>
      <c r="AW3367" s="322"/>
      <c r="AX3367" s="322"/>
      <c r="AY3367" s="322"/>
      <c r="AZ3367" s="322"/>
      <c r="BA3367" s="322"/>
      <c r="BB3367" s="322"/>
      <c r="BC3367" s="322"/>
      <c r="BD3367" s="322"/>
      <c r="BE3367" s="322"/>
      <c r="BF3367" s="322"/>
      <c r="BG3367" s="322"/>
      <c r="BH3367" s="322"/>
      <c r="BI3367" s="322"/>
      <c r="BJ3367" s="322"/>
      <c r="BK3367" s="322"/>
      <c r="BL3367" s="322"/>
      <c r="BM3367" s="322"/>
      <c r="BN3367" s="322"/>
      <c r="BO3367" s="322"/>
      <c r="BP3367" s="322"/>
      <c r="BQ3367" s="322"/>
      <c r="BR3367" s="322"/>
      <c r="BS3367" s="322"/>
      <c r="BT3367" s="322"/>
      <c r="BU3367" s="322"/>
      <c r="BV3367" s="322"/>
      <c r="BW3367" s="322"/>
      <c r="BX3367" s="322"/>
      <c r="BY3367" s="322"/>
      <c r="BZ3367" s="322"/>
      <c r="CA3367" s="322"/>
      <c r="CB3367" s="322"/>
      <c r="CC3367" s="322"/>
      <c r="CD3367" s="322"/>
      <c r="CE3367" s="322"/>
      <c r="CF3367" s="322"/>
      <c r="CG3367" s="322"/>
      <c r="CH3367" s="322"/>
      <c r="CI3367" s="322"/>
      <c r="CJ3367" s="322"/>
      <c r="CK3367" s="322"/>
      <c r="CL3367" s="322"/>
      <c r="CM3367" s="322"/>
      <c r="CN3367" s="322"/>
      <c r="CO3367" s="322"/>
      <c r="CP3367" s="322"/>
      <c r="CQ3367" s="322"/>
      <c r="CR3367" s="322"/>
      <c r="CS3367" s="322"/>
      <c r="CT3367" s="322"/>
      <c r="CU3367" s="322"/>
      <c r="CV3367" s="322"/>
      <c r="CW3367" s="322"/>
      <c r="CX3367" s="322"/>
      <c r="CY3367" s="322"/>
      <c r="CZ3367" s="322"/>
      <c r="DA3367" s="322"/>
      <c r="DB3367" s="322"/>
      <c r="DC3367" s="322"/>
      <c r="DD3367" s="322"/>
      <c r="DE3367" s="322"/>
      <c r="DF3367" s="322"/>
      <c r="DG3367" s="322"/>
      <c r="DH3367" s="322"/>
      <c r="DI3367" s="322"/>
      <c r="DJ3367" s="322"/>
      <c r="DK3367" s="322"/>
      <c r="DL3367" s="322"/>
      <c r="DM3367" s="322"/>
      <c r="DN3367" s="322"/>
      <c r="DO3367" s="322"/>
      <c r="DP3367" s="322"/>
      <c r="DQ3367" s="322"/>
      <c r="DR3367" s="322"/>
      <c r="DS3367" s="322"/>
      <c r="DT3367" s="322"/>
      <c r="DU3367" s="322"/>
      <c r="DV3367" s="322"/>
      <c r="DW3367" s="322"/>
      <c r="DX3367" s="322"/>
      <c r="DY3367" s="322"/>
      <c r="DZ3367" s="322"/>
      <c r="EA3367" s="322"/>
      <c r="EB3367" s="322"/>
      <c r="EC3367" s="322"/>
      <c r="ED3367" s="322"/>
      <c r="EE3367" s="322"/>
      <c r="EF3367" s="322"/>
      <c r="EG3367" s="322"/>
      <c r="EH3367" s="322"/>
      <c r="EI3367" s="322"/>
      <c r="EJ3367" s="322"/>
      <c r="EK3367" s="322"/>
      <c r="EL3367" s="322"/>
      <c r="EM3367" s="322"/>
      <c r="EN3367" s="322"/>
      <c r="EO3367" s="322"/>
      <c r="EP3367" s="322"/>
      <c r="EQ3367" s="322"/>
      <c r="ER3367" s="322"/>
      <c r="ES3367" s="322"/>
      <c r="ET3367" s="322"/>
      <c r="EU3367" s="322"/>
      <c r="EV3367" s="322"/>
      <c r="EW3367" s="322"/>
      <c r="EX3367" s="322"/>
      <c r="EY3367" s="322"/>
      <c r="EZ3367" s="322"/>
      <c r="FA3367" s="322"/>
      <c r="FB3367" s="322"/>
      <c r="FC3367" s="322"/>
      <c r="FD3367" s="322"/>
      <c r="FE3367" s="322"/>
      <c r="FF3367" s="322"/>
      <c r="FG3367" s="322"/>
      <c r="FH3367" s="322"/>
      <c r="FI3367" s="322"/>
      <c r="FJ3367" s="322"/>
      <c r="FK3367" s="322"/>
      <c r="FL3367" s="322"/>
      <c r="FM3367" s="322"/>
      <c r="FN3367" s="322"/>
      <c r="FO3367" s="322"/>
      <c r="FP3367" s="322"/>
      <c r="FQ3367" s="322"/>
      <c r="FR3367" s="322"/>
      <c r="FS3367" s="322"/>
      <c r="FT3367" s="322"/>
      <c r="FU3367" s="322"/>
      <c r="FV3367" s="322"/>
      <c r="FW3367" s="322"/>
      <c r="FX3367" s="322"/>
      <c r="FY3367" s="322"/>
      <c r="FZ3367" s="322"/>
      <c r="GA3367" s="322"/>
      <c r="GB3367" s="322"/>
      <c r="GC3367" s="322"/>
      <c r="GD3367" s="322"/>
      <c r="GE3367" s="322"/>
      <c r="GF3367" s="322"/>
      <c r="GG3367" s="322"/>
      <c r="GH3367" s="322"/>
      <c r="GI3367" s="322"/>
      <c r="GJ3367" s="322"/>
      <c r="GK3367" s="322"/>
      <c r="GL3367" s="322"/>
      <c r="GM3367" s="322"/>
      <c r="GN3367" s="322"/>
      <c r="GO3367" s="322"/>
      <c r="GP3367" s="322"/>
      <c r="GQ3367" s="322"/>
      <c r="GR3367" s="322"/>
      <c r="GS3367" s="322"/>
      <c r="GT3367" s="322"/>
      <c r="GU3367" s="322"/>
      <c r="GV3367" s="322"/>
      <c r="GW3367" s="322"/>
      <c r="GX3367" s="322"/>
      <c r="GY3367" s="322"/>
      <c r="GZ3367" s="322"/>
      <c r="HA3367" s="322"/>
      <c r="HB3367" s="322"/>
      <c r="HC3367" s="322"/>
      <c r="HD3367" s="322"/>
      <c r="HE3367" s="322"/>
      <c r="HF3367" s="322"/>
      <c r="HG3367" s="322"/>
      <c r="HH3367" s="322"/>
      <c r="HI3367" s="322"/>
      <c r="HJ3367" s="322"/>
      <c r="HK3367" s="322"/>
      <c r="HL3367" s="322"/>
      <c r="HM3367" s="322"/>
      <c r="HN3367" s="322"/>
      <c r="HO3367" s="322"/>
      <c r="HP3367" s="322"/>
      <c r="HQ3367" s="322"/>
      <c r="HR3367" s="322"/>
      <c r="HS3367" s="322"/>
      <c r="HT3367" s="322"/>
      <c r="HU3367" s="322"/>
      <c r="HV3367" s="322"/>
      <c r="HW3367" s="322"/>
      <c r="HX3367" s="322"/>
      <c r="HY3367" s="322"/>
      <c r="HZ3367" s="322"/>
      <c r="IA3367" s="322"/>
      <c r="IB3367" s="322"/>
      <c r="IC3367" s="322"/>
      <c r="ID3367" s="322"/>
      <c r="IE3367" s="322"/>
      <c r="IF3367" s="322"/>
      <c r="IG3367" s="322"/>
      <c r="IH3367" s="322"/>
      <c r="II3367" s="322"/>
      <c r="IJ3367" s="322"/>
      <c r="IK3367" s="322"/>
      <c r="IL3367" s="322"/>
      <c r="IM3367" s="322"/>
      <c r="IN3367" s="322"/>
      <c r="IO3367" s="322"/>
      <c r="IP3367" s="322"/>
      <c r="IQ3367" s="322"/>
      <c r="IR3367" s="322"/>
      <c r="IS3367" s="322"/>
      <c r="IT3367" s="322"/>
      <c r="IU3367" s="322"/>
      <c r="IV3367" s="322"/>
    </row>
    <row r="3368" spans="1:256" s="320" customFormat="1" ht="12.75">
      <c r="A3368" s="316"/>
      <c r="B3368" s="317">
        <v>0</v>
      </c>
      <c r="C3368" s="316" t="s">
        <v>197</v>
      </c>
      <c r="D3368" s="316" t="s">
        <v>186</v>
      </c>
      <c r="E3368" s="316"/>
      <c r="F3368" s="318"/>
      <c r="G3368" s="318"/>
      <c r="H3368" s="317">
        <f>H3366-B3368</f>
        <v>-34245</v>
      </c>
      <c r="I3368" s="319">
        <f t="shared" si="198"/>
        <v>0</v>
      </c>
      <c r="K3368" s="321">
        <v>525</v>
      </c>
      <c r="L3368" s="322"/>
      <c r="M3368" s="321">
        <v>525</v>
      </c>
      <c r="N3368" s="322"/>
      <c r="O3368" s="322"/>
      <c r="P3368" s="322"/>
      <c r="Q3368" s="322"/>
      <c r="R3368" s="322"/>
      <c r="S3368" s="322"/>
      <c r="T3368" s="322"/>
      <c r="U3368" s="322"/>
      <c r="V3368" s="322"/>
      <c r="W3368" s="322"/>
      <c r="X3368" s="322"/>
      <c r="Y3368" s="322"/>
      <c r="Z3368" s="322"/>
      <c r="AA3368" s="322"/>
      <c r="AB3368" s="322"/>
      <c r="AC3368" s="322"/>
      <c r="AD3368" s="322"/>
      <c r="AE3368" s="322"/>
      <c r="AF3368" s="322"/>
      <c r="AG3368" s="322"/>
      <c r="AH3368" s="322"/>
      <c r="AI3368" s="322"/>
      <c r="AJ3368" s="322"/>
      <c r="AK3368" s="322"/>
      <c r="AL3368" s="322"/>
      <c r="AM3368" s="322"/>
      <c r="AN3368" s="322"/>
      <c r="AO3368" s="322"/>
      <c r="AP3368" s="322"/>
      <c r="AQ3368" s="322"/>
      <c r="AR3368" s="322"/>
      <c r="AS3368" s="322"/>
      <c r="AT3368" s="322"/>
      <c r="AU3368" s="322"/>
      <c r="AV3368" s="322"/>
      <c r="AW3368" s="322"/>
      <c r="AX3368" s="322"/>
      <c r="AY3368" s="322"/>
      <c r="AZ3368" s="322"/>
      <c r="BA3368" s="322"/>
      <c r="BB3368" s="322"/>
      <c r="BC3368" s="322"/>
      <c r="BD3368" s="322"/>
      <c r="BE3368" s="322"/>
      <c r="BF3368" s="322"/>
      <c r="BG3368" s="322"/>
      <c r="BH3368" s="322"/>
      <c r="BI3368" s="322"/>
      <c r="BJ3368" s="322"/>
      <c r="BK3368" s="322"/>
      <c r="BL3368" s="322"/>
      <c r="BM3368" s="322"/>
      <c r="BN3368" s="322"/>
      <c r="BO3368" s="322"/>
      <c r="BP3368" s="322"/>
      <c r="BQ3368" s="322"/>
      <c r="BR3368" s="322"/>
      <c r="BS3368" s="322"/>
      <c r="BT3368" s="322"/>
      <c r="BU3368" s="322"/>
      <c r="BV3368" s="322"/>
      <c r="BW3368" s="322"/>
      <c r="BX3368" s="322"/>
      <c r="BY3368" s="322"/>
      <c r="BZ3368" s="322"/>
      <c r="CA3368" s="322"/>
      <c r="CB3368" s="322"/>
      <c r="CC3368" s="322"/>
      <c r="CD3368" s="322"/>
      <c r="CE3368" s="322"/>
      <c r="CF3368" s="322"/>
      <c r="CG3368" s="322"/>
      <c r="CH3368" s="322"/>
      <c r="CI3368" s="322"/>
      <c r="CJ3368" s="322"/>
      <c r="CK3368" s="322"/>
      <c r="CL3368" s="322"/>
      <c r="CM3368" s="322"/>
      <c r="CN3368" s="322"/>
      <c r="CO3368" s="322"/>
      <c r="CP3368" s="322"/>
      <c r="CQ3368" s="322"/>
      <c r="CR3368" s="322"/>
      <c r="CS3368" s="322"/>
      <c r="CT3368" s="322"/>
      <c r="CU3368" s="322"/>
      <c r="CV3368" s="322"/>
      <c r="CW3368" s="322"/>
      <c r="CX3368" s="322"/>
      <c r="CY3368" s="322"/>
      <c r="CZ3368" s="322"/>
      <c r="DA3368" s="322"/>
      <c r="DB3368" s="322"/>
      <c r="DC3368" s="322"/>
      <c r="DD3368" s="322"/>
      <c r="DE3368" s="322"/>
      <c r="DF3368" s="322"/>
      <c r="DG3368" s="322"/>
      <c r="DH3368" s="322"/>
      <c r="DI3368" s="322"/>
      <c r="DJ3368" s="322"/>
      <c r="DK3368" s="322"/>
      <c r="DL3368" s="322"/>
      <c r="DM3368" s="322"/>
      <c r="DN3368" s="322"/>
      <c r="DO3368" s="322"/>
      <c r="DP3368" s="322"/>
      <c r="DQ3368" s="322"/>
      <c r="DR3368" s="322"/>
      <c r="DS3368" s="322"/>
      <c r="DT3368" s="322"/>
      <c r="DU3368" s="322"/>
      <c r="DV3368" s="322"/>
      <c r="DW3368" s="322"/>
      <c r="DX3368" s="322"/>
      <c r="DY3368" s="322"/>
      <c r="DZ3368" s="322"/>
      <c r="EA3368" s="322"/>
      <c r="EB3368" s="322"/>
      <c r="EC3368" s="322"/>
      <c r="ED3368" s="322"/>
      <c r="EE3368" s="322"/>
      <c r="EF3368" s="322"/>
      <c r="EG3368" s="322"/>
      <c r="EH3368" s="322"/>
      <c r="EI3368" s="322"/>
      <c r="EJ3368" s="322"/>
      <c r="EK3368" s="322"/>
      <c r="EL3368" s="322"/>
      <c r="EM3368" s="322"/>
      <c r="EN3368" s="322"/>
      <c r="EO3368" s="322"/>
      <c r="EP3368" s="322"/>
      <c r="EQ3368" s="322"/>
      <c r="ER3368" s="322"/>
      <c r="ES3368" s="322"/>
      <c r="ET3368" s="322"/>
      <c r="EU3368" s="322"/>
      <c r="EV3368" s="322"/>
      <c r="EW3368" s="322"/>
      <c r="EX3368" s="322"/>
      <c r="EY3368" s="322"/>
      <c r="EZ3368" s="322"/>
      <c r="FA3368" s="322"/>
      <c r="FB3368" s="322"/>
      <c r="FC3368" s="322"/>
      <c r="FD3368" s="322"/>
      <c r="FE3368" s="322"/>
      <c r="FF3368" s="322"/>
      <c r="FG3368" s="322"/>
      <c r="FH3368" s="322"/>
      <c r="FI3368" s="322"/>
      <c r="FJ3368" s="322"/>
      <c r="FK3368" s="322"/>
      <c r="FL3368" s="322"/>
      <c r="FM3368" s="322"/>
      <c r="FN3368" s="322"/>
      <c r="FO3368" s="322"/>
      <c r="FP3368" s="322"/>
      <c r="FQ3368" s="322"/>
      <c r="FR3368" s="322"/>
      <c r="FS3368" s="322"/>
      <c r="FT3368" s="322"/>
      <c r="FU3368" s="322"/>
      <c r="FV3368" s="322"/>
      <c r="FW3368" s="322"/>
      <c r="FX3368" s="322"/>
      <c r="FY3368" s="322"/>
      <c r="FZ3368" s="322"/>
      <c r="GA3368" s="322"/>
      <c r="GB3368" s="322"/>
      <c r="GC3368" s="322"/>
      <c r="GD3368" s="322"/>
      <c r="GE3368" s="322"/>
      <c r="GF3368" s="322"/>
      <c r="GG3368" s="322"/>
      <c r="GH3368" s="322"/>
      <c r="GI3368" s="322"/>
      <c r="GJ3368" s="322"/>
      <c r="GK3368" s="322"/>
      <c r="GL3368" s="322"/>
      <c r="GM3368" s="322"/>
      <c r="GN3368" s="322"/>
      <c r="GO3368" s="322"/>
      <c r="GP3368" s="322"/>
      <c r="GQ3368" s="322"/>
      <c r="GR3368" s="322"/>
      <c r="GS3368" s="322"/>
      <c r="GT3368" s="322"/>
      <c r="GU3368" s="322"/>
      <c r="GV3368" s="322"/>
      <c r="GW3368" s="322"/>
      <c r="GX3368" s="322"/>
      <c r="GY3368" s="322"/>
      <c r="GZ3368" s="322"/>
      <c r="HA3368" s="322"/>
      <c r="HB3368" s="322"/>
      <c r="HC3368" s="322"/>
      <c r="HD3368" s="322"/>
      <c r="HE3368" s="322"/>
      <c r="HF3368" s="322"/>
      <c r="HG3368" s="322"/>
      <c r="HH3368" s="322"/>
      <c r="HI3368" s="322"/>
      <c r="HJ3368" s="322"/>
      <c r="HK3368" s="322"/>
      <c r="HL3368" s="322"/>
      <c r="HM3368" s="322"/>
      <c r="HN3368" s="322"/>
      <c r="HO3368" s="322"/>
      <c r="HP3368" s="322"/>
      <c r="HQ3368" s="322"/>
      <c r="HR3368" s="322"/>
      <c r="HS3368" s="322"/>
      <c r="HT3368" s="322"/>
      <c r="HU3368" s="322"/>
      <c r="HV3368" s="322"/>
      <c r="HW3368" s="322"/>
      <c r="HX3368" s="322"/>
      <c r="HY3368" s="322"/>
      <c r="HZ3368" s="322"/>
      <c r="IA3368" s="322"/>
      <c r="IB3368" s="322"/>
      <c r="IC3368" s="322"/>
      <c r="ID3368" s="322"/>
      <c r="IE3368" s="322"/>
      <c r="IF3368" s="322"/>
      <c r="IG3368" s="322"/>
      <c r="IH3368" s="322"/>
      <c r="II3368" s="322"/>
      <c r="IJ3368" s="322"/>
      <c r="IK3368" s="322"/>
      <c r="IL3368" s="322"/>
      <c r="IM3368" s="322"/>
      <c r="IN3368" s="322"/>
      <c r="IO3368" s="322"/>
      <c r="IP3368" s="322"/>
      <c r="IQ3368" s="322"/>
      <c r="IR3368" s="322"/>
      <c r="IS3368" s="322"/>
      <c r="IT3368" s="322"/>
      <c r="IU3368" s="322"/>
      <c r="IV3368" s="322"/>
    </row>
    <row r="3369" spans="1:256" s="320" customFormat="1" ht="12.75">
      <c r="A3369" s="316"/>
      <c r="B3369" s="317">
        <v>-3091887</v>
      </c>
      <c r="C3369" s="316" t="s">
        <v>197</v>
      </c>
      <c r="D3369" s="316" t="s">
        <v>196</v>
      </c>
      <c r="E3369" s="316"/>
      <c r="F3369" s="318"/>
      <c r="G3369" s="318"/>
      <c r="H3369" s="317">
        <f>H3367-B3369</f>
        <v>5959835</v>
      </c>
      <c r="I3369" s="319">
        <f t="shared" si="198"/>
        <v>-5779.228037383177</v>
      </c>
      <c r="K3369" s="321">
        <v>535</v>
      </c>
      <c r="L3369" s="322"/>
      <c r="M3369" s="321">
        <v>535</v>
      </c>
      <c r="N3369" s="322"/>
      <c r="O3369" s="322"/>
      <c r="P3369" s="322"/>
      <c r="Q3369" s="322"/>
      <c r="R3369" s="322"/>
      <c r="S3369" s="322"/>
      <c r="T3369" s="322"/>
      <c r="U3369" s="322"/>
      <c r="V3369" s="322"/>
      <c r="W3369" s="322"/>
      <c r="X3369" s="322"/>
      <c r="Y3369" s="322"/>
      <c r="Z3369" s="322"/>
      <c r="AA3369" s="322"/>
      <c r="AB3369" s="322"/>
      <c r="AC3369" s="322"/>
      <c r="AD3369" s="322"/>
      <c r="AE3369" s="322"/>
      <c r="AF3369" s="322"/>
      <c r="AG3369" s="322"/>
      <c r="AH3369" s="322"/>
      <c r="AI3369" s="322"/>
      <c r="AJ3369" s="322"/>
      <c r="AK3369" s="322"/>
      <c r="AL3369" s="322"/>
      <c r="AM3369" s="322"/>
      <c r="AN3369" s="322"/>
      <c r="AO3369" s="322"/>
      <c r="AP3369" s="322"/>
      <c r="AQ3369" s="322"/>
      <c r="AR3369" s="322"/>
      <c r="AS3369" s="322"/>
      <c r="AT3369" s="322"/>
      <c r="AU3369" s="322"/>
      <c r="AV3369" s="322"/>
      <c r="AW3369" s="322"/>
      <c r="AX3369" s="322"/>
      <c r="AY3369" s="322"/>
      <c r="AZ3369" s="322"/>
      <c r="BA3369" s="322"/>
      <c r="BB3369" s="322"/>
      <c r="BC3369" s="322"/>
      <c r="BD3369" s="322"/>
      <c r="BE3369" s="322"/>
      <c r="BF3369" s="322"/>
      <c r="BG3369" s="322"/>
      <c r="BH3369" s="322"/>
      <c r="BI3369" s="322"/>
      <c r="BJ3369" s="322"/>
      <c r="BK3369" s="322"/>
      <c r="BL3369" s="322"/>
      <c r="BM3369" s="322"/>
      <c r="BN3369" s="322"/>
      <c r="BO3369" s="322"/>
      <c r="BP3369" s="322"/>
      <c r="BQ3369" s="322"/>
      <c r="BR3369" s="322"/>
      <c r="BS3369" s="322"/>
      <c r="BT3369" s="322"/>
      <c r="BU3369" s="322"/>
      <c r="BV3369" s="322"/>
      <c r="BW3369" s="322"/>
      <c r="BX3369" s="322"/>
      <c r="BY3369" s="322"/>
      <c r="BZ3369" s="322"/>
      <c r="CA3369" s="322"/>
      <c r="CB3369" s="322"/>
      <c r="CC3369" s="322"/>
      <c r="CD3369" s="322"/>
      <c r="CE3369" s="322"/>
      <c r="CF3369" s="322"/>
      <c r="CG3369" s="322"/>
      <c r="CH3369" s="322"/>
      <c r="CI3369" s="322"/>
      <c r="CJ3369" s="322"/>
      <c r="CK3369" s="322"/>
      <c r="CL3369" s="322"/>
      <c r="CM3369" s="322"/>
      <c r="CN3369" s="322"/>
      <c r="CO3369" s="322"/>
      <c r="CP3369" s="322"/>
      <c r="CQ3369" s="322"/>
      <c r="CR3369" s="322"/>
      <c r="CS3369" s="322"/>
      <c r="CT3369" s="322"/>
      <c r="CU3369" s="322"/>
      <c r="CV3369" s="322"/>
      <c r="CW3369" s="322"/>
      <c r="CX3369" s="322"/>
      <c r="CY3369" s="322"/>
      <c r="CZ3369" s="322"/>
      <c r="DA3369" s="322"/>
      <c r="DB3369" s="322"/>
      <c r="DC3369" s="322"/>
      <c r="DD3369" s="322"/>
      <c r="DE3369" s="322"/>
      <c r="DF3369" s="322"/>
      <c r="DG3369" s="322"/>
      <c r="DH3369" s="322"/>
      <c r="DI3369" s="322"/>
      <c r="DJ3369" s="322"/>
      <c r="DK3369" s="322"/>
      <c r="DL3369" s="322"/>
      <c r="DM3369" s="322"/>
      <c r="DN3369" s="322"/>
      <c r="DO3369" s="322"/>
      <c r="DP3369" s="322"/>
      <c r="DQ3369" s="322"/>
      <c r="DR3369" s="322"/>
      <c r="DS3369" s="322"/>
      <c r="DT3369" s="322"/>
      <c r="DU3369" s="322"/>
      <c r="DV3369" s="322"/>
      <c r="DW3369" s="322"/>
      <c r="DX3369" s="322"/>
      <c r="DY3369" s="322"/>
      <c r="DZ3369" s="322"/>
      <c r="EA3369" s="322"/>
      <c r="EB3369" s="322"/>
      <c r="EC3369" s="322"/>
      <c r="ED3369" s="322"/>
      <c r="EE3369" s="322"/>
      <c r="EF3369" s="322"/>
      <c r="EG3369" s="322"/>
      <c r="EH3369" s="322"/>
      <c r="EI3369" s="322"/>
      <c r="EJ3369" s="322"/>
      <c r="EK3369" s="322"/>
      <c r="EL3369" s="322"/>
      <c r="EM3369" s="322"/>
      <c r="EN3369" s="322"/>
      <c r="EO3369" s="322"/>
      <c r="EP3369" s="322"/>
      <c r="EQ3369" s="322"/>
      <c r="ER3369" s="322"/>
      <c r="ES3369" s="322"/>
      <c r="ET3369" s="322"/>
      <c r="EU3369" s="322"/>
      <c r="EV3369" s="322"/>
      <c r="EW3369" s="322"/>
      <c r="EX3369" s="322"/>
      <c r="EY3369" s="322"/>
      <c r="EZ3369" s="322"/>
      <c r="FA3369" s="322"/>
      <c r="FB3369" s="322"/>
      <c r="FC3369" s="322"/>
      <c r="FD3369" s="322"/>
      <c r="FE3369" s="322"/>
      <c r="FF3369" s="322"/>
      <c r="FG3369" s="322"/>
      <c r="FH3369" s="322"/>
      <c r="FI3369" s="322"/>
      <c r="FJ3369" s="322"/>
      <c r="FK3369" s="322"/>
      <c r="FL3369" s="322"/>
      <c r="FM3369" s="322"/>
      <c r="FN3369" s="322"/>
      <c r="FO3369" s="322"/>
      <c r="FP3369" s="322"/>
      <c r="FQ3369" s="322"/>
      <c r="FR3369" s="322"/>
      <c r="FS3369" s="322"/>
      <c r="FT3369" s="322"/>
      <c r="FU3369" s="322"/>
      <c r="FV3369" s="322"/>
      <c r="FW3369" s="322"/>
      <c r="FX3369" s="322"/>
      <c r="FY3369" s="322"/>
      <c r="FZ3369" s="322"/>
      <c r="GA3369" s="322"/>
      <c r="GB3369" s="322"/>
      <c r="GC3369" s="322"/>
      <c r="GD3369" s="322"/>
      <c r="GE3369" s="322"/>
      <c r="GF3369" s="322"/>
      <c r="GG3369" s="322"/>
      <c r="GH3369" s="322"/>
      <c r="GI3369" s="322"/>
      <c r="GJ3369" s="322"/>
      <c r="GK3369" s="322"/>
      <c r="GL3369" s="322"/>
      <c r="GM3369" s="322"/>
      <c r="GN3369" s="322"/>
      <c r="GO3369" s="322"/>
      <c r="GP3369" s="322"/>
      <c r="GQ3369" s="322"/>
      <c r="GR3369" s="322"/>
      <c r="GS3369" s="322"/>
      <c r="GT3369" s="322"/>
      <c r="GU3369" s="322"/>
      <c r="GV3369" s="322"/>
      <c r="GW3369" s="322"/>
      <c r="GX3369" s="322"/>
      <c r="GY3369" s="322"/>
      <c r="GZ3369" s="322"/>
      <c r="HA3369" s="322"/>
      <c r="HB3369" s="322"/>
      <c r="HC3369" s="322"/>
      <c r="HD3369" s="322"/>
      <c r="HE3369" s="322"/>
      <c r="HF3369" s="322"/>
      <c r="HG3369" s="322"/>
      <c r="HH3369" s="322"/>
      <c r="HI3369" s="322"/>
      <c r="HJ3369" s="322"/>
      <c r="HK3369" s="322"/>
      <c r="HL3369" s="322"/>
      <c r="HM3369" s="322"/>
      <c r="HN3369" s="322"/>
      <c r="HO3369" s="322"/>
      <c r="HP3369" s="322"/>
      <c r="HQ3369" s="322"/>
      <c r="HR3369" s="322"/>
      <c r="HS3369" s="322"/>
      <c r="HT3369" s="322"/>
      <c r="HU3369" s="322"/>
      <c r="HV3369" s="322"/>
      <c r="HW3369" s="322"/>
      <c r="HX3369" s="322"/>
      <c r="HY3369" s="322"/>
      <c r="HZ3369" s="322"/>
      <c r="IA3369" s="322"/>
      <c r="IB3369" s="322"/>
      <c r="IC3369" s="322"/>
      <c r="ID3369" s="322"/>
      <c r="IE3369" s="322"/>
      <c r="IF3369" s="322"/>
      <c r="IG3369" s="322"/>
      <c r="IH3369" s="322"/>
      <c r="II3369" s="322"/>
      <c r="IJ3369" s="322"/>
      <c r="IK3369" s="322"/>
      <c r="IL3369" s="322"/>
      <c r="IM3369" s="322"/>
      <c r="IN3369" s="322"/>
      <c r="IO3369" s="322"/>
      <c r="IP3369" s="322"/>
      <c r="IQ3369" s="322"/>
      <c r="IR3369" s="322"/>
      <c r="IS3369" s="322"/>
      <c r="IT3369" s="322"/>
      <c r="IU3369" s="322"/>
      <c r="IV3369" s="322"/>
    </row>
    <row r="3370" spans="1:256" s="320" customFormat="1" ht="12.75">
      <c r="A3370" s="316"/>
      <c r="B3370" s="317">
        <v>1087326</v>
      </c>
      <c r="C3370" s="316" t="s">
        <v>197</v>
      </c>
      <c r="D3370" s="316" t="s">
        <v>187</v>
      </c>
      <c r="E3370" s="316"/>
      <c r="F3370" s="318"/>
      <c r="G3370" s="318"/>
      <c r="H3370" s="317">
        <f>H3367-B3370</f>
        <v>1780622</v>
      </c>
      <c r="I3370" s="319">
        <f t="shared" si="198"/>
        <v>2032.385046728972</v>
      </c>
      <c r="K3370" s="321">
        <v>535</v>
      </c>
      <c r="L3370" s="322"/>
      <c r="M3370" s="321">
        <v>535</v>
      </c>
      <c r="N3370" s="322"/>
      <c r="O3370" s="322"/>
      <c r="P3370" s="322"/>
      <c r="Q3370" s="322"/>
      <c r="R3370" s="322"/>
      <c r="S3370" s="322"/>
      <c r="T3370" s="322"/>
      <c r="U3370" s="322"/>
      <c r="V3370" s="322"/>
      <c r="W3370" s="322"/>
      <c r="X3370" s="322"/>
      <c r="Y3370" s="322"/>
      <c r="Z3370" s="322"/>
      <c r="AA3370" s="322"/>
      <c r="AB3370" s="322"/>
      <c r="AC3370" s="322"/>
      <c r="AD3370" s="322"/>
      <c r="AE3370" s="322"/>
      <c r="AF3370" s="322"/>
      <c r="AG3370" s="322"/>
      <c r="AH3370" s="322"/>
      <c r="AI3370" s="322"/>
      <c r="AJ3370" s="322"/>
      <c r="AK3370" s="322"/>
      <c r="AL3370" s="322"/>
      <c r="AM3370" s="322"/>
      <c r="AN3370" s="322"/>
      <c r="AO3370" s="322"/>
      <c r="AP3370" s="322"/>
      <c r="AQ3370" s="322"/>
      <c r="AR3370" s="322"/>
      <c r="AS3370" s="322"/>
      <c r="AT3370" s="322"/>
      <c r="AU3370" s="322"/>
      <c r="AV3370" s="322"/>
      <c r="AW3370" s="322"/>
      <c r="AX3370" s="322"/>
      <c r="AY3370" s="322"/>
      <c r="AZ3370" s="322"/>
      <c r="BA3370" s="322"/>
      <c r="BB3370" s="322"/>
      <c r="BC3370" s="322"/>
      <c r="BD3370" s="322"/>
      <c r="BE3370" s="322"/>
      <c r="BF3370" s="322"/>
      <c r="BG3370" s="322"/>
      <c r="BH3370" s="322"/>
      <c r="BI3370" s="322"/>
      <c r="BJ3370" s="322"/>
      <c r="BK3370" s="322"/>
      <c r="BL3370" s="322"/>
      <c r="BM3370" s="322"/>
      <c r="BN3370" s="322"/>
      <c r="BO3370" s="322"/>
      <c r="BP3370" s="322"/>
      <c r="BQ3370" s="322"/>
      <c r="BR3370" s="322"/>
      <c r="BS3370" s="322"/>
      <c r="BT3370" s="322"/>
      <c r="BU3370" s="322"/>
      <c r="BV3370" s="322"/>
      <c r="BW3370" s="322"/>
      <c r="BX3370" s="322"/>
      <c r="BY3370" s="322"/>
      <c r="BZ3370" s="322"/>
      <c r="CA3370" s="322"/>
      <c r="CB3370" s="322"/>
      <c r="CC3370" s="322"/>
      <c r="CD3370" s="322"/>
      <c r="CE3370" s="322"/>
      <c r="CF3370" s="322"/>
      <c r="CG3370" s="322"/>
      <c r="CH3370" s="322"/>
      <c r="CI3370" s="322"/>
      <c r="CJ3370" s="322"/>
      <c r="CK3370" s="322"/>
      <c r="CL3370" s="322"/>
      <c r="CM3370" s="322"/>
      <c r="CN3370" s="322"/>
      <c r="CO3370" s="322"/>
      <c r="CP3370" s="322"/>
      <c r="CQ3370" s="322"/>
      <c r="CR3370" s="322"/>
      <c r="CS3370" s="322"/>
      <c r="CT3370" s="322"/>
      <c r="CU3370" s="322"/>
      <c r="CV3370" s="322"/>
      <c r="CW3370" s="322"/>
      <c r="CX3370" s="322"/>
      <c r="CY3370" s="322"/>
      <c r="CZ3370" s="322"/>
      <c r="DA3370" s="322"/>
      <c r="DB3370" s="322"/>
      <c r="DC3370" s="322"/>
      <c r="DD3370" s="322"/>
      <c r="DE3370" s="322"/>
      <c r="DF3370" s="322"/>
      <c r="DG3370" s="322"/>
      <c r="DH3370" s="322"/>
      <c r="DI3370" s="322"/>
      <c r="DJ3370" s="322"/>
      <c r="DK3370" s="322"/>
      <c r="DL3370" s="322"/>
      <c r="DM3370" s="322"/>
      <c r="DN3370" s="322"/>
      <c r="DO3370" s="322"/>
      <c r="DP3370" s="322"/>
      <c r="DQ3370" s="322"/>
      <c r="DR3370" s="322"/>
      <c r="DS3370" s="322"/>
      <c r="DT3370" s="322"/>
      <c r="DU3370" s="322"/>
      <c r="DV3370" s="322"/>
      <c r="DW3370" s="322"/>
      <c r="DX3370" s="322"/>
      <c r="DY3370" s="322"/>
      <c r="DZ3370" s="322"/>
      <c r="EA3370" s="322"/>
      <c r="EB3370" s="322"/>
      <c r="EC3370" s="322"/>
      <c r="ED3370" s="322"/>
      <c r="EE3370" s="322"/>
      <c r="EF3370" s="322"/>
      <c r="EG3370" s="322"/>
      <c r="EH3370" s="322"/>
      <c r="EI3370" s="322"/>
      <c r="EJ3370" s="322"/>
      <c r="EK3370" s="322"/>
      <c r="EL3370" s="322"/>
      <c r="EM3370" s="322"/>
      <c r="EN3370" s="322"/>
      <c r="EO3370" s="322"/>
      <c r="EP3370" s="322"/>
      <c r="EQ3370" s="322"/>
      <c r="ER3370" s="322"/>
      <c r="ES3370" s="322"/>
      <c r="ET3370" s="322"/>
      <c r="EU3370" s="322"/>
      <c r="EV3370" s="322"/>
      <c r="EW3370" s="322"/>
      <c r="EX3370" s="322"/>
      <c r="EY3370" s="322"/>
      <c r="EZ3370" s="322"/>
      <c r="FA3370" s="322"/>
      <c r="FB3370" s="322"/>
      <c r="FC3370" s="322"/>
      <c r="FD3370" s="322"/>
      <c r="FE3370" s="322"/>
      <c r="FF3370" s="322"/>
      <c r="FG3370" s="322"/>
      <c r="FH3370" s="322"/>
      <c r="FI3370" s="322"/>
      <c r="FJ3370" s="322"/>
      <c r="FK3370" s="322"/>
      <c r="FL3370" s="322"/>
      <c r="FM3370" s="322"/>
      <c r="FN3370" s="322"/>
      <c r="FO3370" s="322"/>
      <c r="FP3370" s="322"/>
      <c r="FQ3370" s="322"/>
      <c r="FR3370" s="322"/>
      <c r="FS3370" s="322"/>
      <c r="FT3370" s="322"/>
      <c r="FU3370" s="322"/>
      <c r="FV3370" s="322"/>
      <c r="FW3370" s="322"/>
      <c r="FX3370" s="322"/>
      <c r="FY3370" s="322"/>
      <c r="FZ3370" s="322"/>
      <c r="GA3370" s="322"/>
      <c r="GB3370" s="322"/>
      <c r="GC3370" s="322"/>
      <c r="GD3370" s="322"/>
      <c r="GE3370" s="322"/>
      <c r="GF3370" s="322"/>
      <c r="GG3370" s="322"/>
      <c r="GH3370" s="322"/>
      <c r="GI3370" s="322"/>
      <c r="GJ3370" s="322"/>
      <c r="GK3370" s="322"/>
      <c r="GL3370" s="322"/>
      <c r="GM3370" s="322"/>
      <c r="GN3370" s="322"/>
      <c r="GO3370" s="322"/>
      <c r="GP3370" s="322"/>
      <c r="GQ3370" s="322"/>
      <c r="GR3370" s="322"/>
      <c r="GS3370" s="322"/>
      <c r="GT3370" s="322"/>
      <c r="GU3370" s="322"/>
      <c r="GV3370" s="322"/>
      <c r="GW3370" s="322"/>
      <c r="GX3370" s="322"/>
      <c r="GY3370" s="322"/>
      <c r="GZ3370" s="322"/>
      <c r="HA3370" s="322"/>
      <c r="HB3370" s="322"/>
      <c r="HC3370" s="322"/>
      <c r="HD3370" s="322"/>
      <c r="HE3370" s="322"/>
      <c r="HF3370" s="322"/>
      <c r="HG3370" s="322"/>
      <c r="HH3370" s="322"/>
      <c r="HI3370" s="322"/>
      <c r="HJ3370" s="322"/>
      <c r="HK3370" s="322"/>
      <c r="HL3370" s="322"/>
      <c r="HM3370" s="322"/>
      <c r="HN3370" s="322"/>
      <c r="HO3370" s="322"/>
      <c r="HP3370" s="322"/>
      <c r="HQ3370" s="322"/>
      <c r="HR3370" s="322"/>
      <c r="HS3370" s="322"/>
      <c r="HT3370" s="322"/>
      <c r="HU3370" s="322"/>
      <c r="HV3370" s="322"/>
      <c r="HW3370" s="322"/>
      <c r="HX3370" s="322"/>
      <c r="HY3370" s="322"/>
      <c r="HZ3370" s="322"/>
      <c r="IA3370" s="322"/>
      <c r="IB3370" s="322"/>
      <c r="IC3370" s="322"/>
      <c r="ID3370" s="322"/>
      <c r="IE3370" s="322"/>
      <c r="IF3370" s="322"/>
      <c r="IG3370" s="322"/>
      <c r="IH3370" s="322"/>
      <c r="II3370" s="322"/>
      <c r="IJ3370" s="322"/>
      <c r="IK3370" s="322"/>
      <c r="IL3370" s="322"/>
      <c r="IM3370" s="322"/>
      <c r="IN3370" s="322"/>
      <c r="IO3370" s="322"/>
      <c r="IP3370" s="322"/>
      <c r="IQ3370" s="322"/>
      <c r="IR3370" s="322"/>
      <c r="IS3370" s="322"/>
      <c r="IT3370" s="322"/>
      <c r="IU3370" s="322"/>
      <c r="IV3370" s="322"/>
    </row>
    <row r="3371" spans="1:256" s="320" customFormat="1" ht="12.75">
      <c r="A3371" s="316"/>
      <c r="B3371" s="317">
        <v>1765080</v>
      </c>
      <c r="C3371" s="316" t="s">
        <v>197</v>
      </c>
      <c r="D3371" s="316" t="s">
        <v>188</v>
      </c>
      <c r="E3371" s="316"/>
      <c r="F3371" s="318"/>
      <c r="G3371" s="318"/>
      <c r="H3371" s="317">
        <f>H3368-B3371</f>
        <v>-1799325</v>
      </c>
      <c r="I3371" s="319">
        <f t="shared" si="198"/>
        <v>3330.3396226415093</v>
      </c>
      <c r="K3371" s="321">
        <v>530</v>
      </c>
      <c r="L3371" s="322"/>
      <c r="M3371" s="321">
        <v>530</v>
      </c>
      <c r="N3371" s="322"/>
      <c r="O3371" s="322"/>
      <c r="P3371" s="322"/>
      <c r="Q3371" s="322"/>
      <c r="R3371" s="322"/>
      <c r="S3371" s="322"/>
      <c r="T3371" s="322"/>
      <c r="U3371" s="322"/>
      <c r="V3371" s="322"/>
      <c r="W3371" s="322"/>
      <c r="X3371" s="322"/>
      <c r="Y3371" s="322"/>
      <c r="Z3371" s="322"/>
      <c r="AA3371" s="322"/>
      <c r="AB3371" s="322"/>
      <c r="AC3371" s="322"/>
      <c r="AD3371" s="322"/>
      <c r="AE3371" s="322"/>
      <c r="AF3371" s="322"/>
      <c r="AG3371" s="322"/>
      <c r="AH3371" s="322"/>
      <c r="AI3371" s="322"/>
      <c r="AJ3371" s="322"/>
      <c r="AK3371" s="322"/>
      <c r="AL3371" s="322"/>
      <c r="AM3371" s="322"/>
      <c r="AN3371" s="322"/>
      <c r="AO3371" s="322"/>
      <c r="AP3371" s="322"/>
      <c r="AQ3371" s="322"/>
      <c r="AR3371" s="322"/>
      <c r="AS3371" s="322"/>
      <c r="AT3371" s="322"/>
      <c r="AU3371" s="322"/>
      <c r="AV3371" s="322"/>
      <c r="AW3371" s="322"/>
      <c r="AX3371" s="322"/>
      <c r="AY3371" s="322"/>
      <c r="AZ3371" s="322"/>
      <c r="BA3371" s="322"/>
      <c r="BB3371" s="322"/>
      <c r="BC3371" s="322"/>
      <c r="BD3371" s="322"/>
      <c r="BE3371" s="322"/>
      <c r="BF3371" s="322"/>
      <c r="BG3371" s="322"/>
      <c r="BH3371" s="322"/>
      <c r="BI3371" s="322"/>
      <c r="BJ3371" s="322"/>
      <c r="BK3371" s="322"/>
      <c r="BL3371" s="322"/>
      <c r="BM3371" s="322"/>
      <c r="BN3371" s="322"/>
      <c r="BO3371" s="322"/>
      <c r="BP3371" s="322"/>
      <c r="BQ3371" s="322"/>
      <c r="BR3371" s="322"/>
      <c r="BS3371" s="322"/>
      <c r="BT3371" s="322"/>
      <c r="BU3371" s="322"/>
      <c r="BV3371" s="322"/>
      <c r="BW3371" s="322"/>
      <c r="BX3371" s="322"/>
      <c r="BY3371" s="322"/>
      <c r="BZ3371" s="322"/>
      <c r="CA3371" s="322"/>
      <c r="CB3371" s="322"/>
      <c r="CC3371" s="322"/>
      <c r="CD3371" s="322"/>
      <c r="CE3371" s="322"/>
      <c r="CF3371" s="322"/>
      <c r="CG3371" s="322"/>
      <c r="CH3371" s="322"/>
      <c r="CI3371" s="322"/>
      <c r="CJ3371" s="322"/>
      <c r="CK3371" s="322"/>
      <c r="CL3371" s="322"/>
      <c r="CM3371" s="322"/>
      <c r="CN3371" s="322"/>
      <c r="CO3371" s="322"/>
      <c r="CP3371" s="322"/>
      <c r="CQ3371" s="322"/>
      <c r="CR3371" s="322"/>
      <c r="CS3371" s="322"/>
      <c r="CT3371" s="322"/>
      <c r="CU3371" s="322"/>
      <c r="CV3371" s="322"/>
      <c r="CW3371" s="322"/>
      <c r="CX3371" s="322"/>
      <c r="CY3371" s="322"/>
      <c r="CZ3371" s="322"/>
      <c r="DA3371" s="322"/>
      <c r="DB3371" s="322"/>
      <c r="DC3371" s="322"/>
      <c r="DD3371" s="322"/>
      <c r="DE3371" s="322"/>
      <c r="DF3371" s="322"/>
      <c r="DG3371" s="322"/>
      <c r="DH3371" s="322"/>
      <c r="DI3371" s="322"/>
      <c r="DJ3371" s="322"/>
      <c r="DK3371" s="322"/>
      <c r="DL3371" s="322"/>
      <c r="DM3371" s="322"/>
      <c r="DN3371" s="322"/>
      <c r="DO3371" s="322"/>
      <c r="DP3371" s="322"/>
      <c r="DQ3371" s="322"/>
      <c r="DR3371" s="322"/>
      <c r="DS3371" s="322"/>
      <c r="DT3371" s="322"/>
      <c r="DU3371" s="322"/>
      <c r="DV3371" s="322"/>
      <c r="DW3371" s="322"/>
      <c r="DX3371" s="322"/>
      <c r="DY3371" s="322"/>
      <c r="DZ3371" s="322"/>
      <c r="EA3371" s="322"/>
      <c r="EB3371" s="322"/>
      <c r="EC3371" s="322"/>
      <c r="ED3371" s="322"/>
      <c r="EE3371" s="322"/>
      <c r="EF3371" s="322"/>
      <c r="EG3371" s="322"/>
      <c r="EH3371" s="322"/>
      <c r="EI3371" s="322"/>
      <c r="EJ3371" s="322"/>
      <c r="EK3371" s="322"/>
      <c r="EL3371" s="322"/>
      <c r="EM3371" s="322"/>
      <c r="EN3371" s="322"/>
      <c r="EO3371" s="322"/>
      <c r="EP3371" s="322"/>
      <c r="EQ3371" s="322"/>
      <c r="ER3371" s="322"/>
      <c r="ES3371" s="322"/>
      <c r="ET3371" s="322"/>
      <c r="EU3371" s="322"/>
      <c r="EV3371" s="322"/>
      <c r="EW3371" s="322"/>
      <c r="EX3371" s="322"/>
      <c r="EY3371" s="322"/>
      <c r="EZ3371" s="322"/>
      <c r="FA3371" s="322"/>
      <c r="FB3371" s="322"/>
      <c r="FC3371" s="322"/>
      <c r="FD3371" s="322"/>
      <c r="FE3371" s="322"/>
      <c r="FF3371" s="322"/>
      <c r="FG3371" s="322"/>
      <c r="FH3371" s="322"/>
      <c r="FI3371" s="322"/>
      <c r="FJ3371" s="322"/>
      <c r="FK3371" s="322"/>
      <c r="FL3371" s="322"/>
      <c r="FM3371" s="322"/>
      <c r="FN3371" s="322"/>
      <c r="FO3371" s="322"/>
      <c r="FP3371" s="322"/>
      <c r="FQ3371" s="322"/>
      <c r="FR3371" s="322"/>
      <c r="FS3371" s="322"/>
      <c r="FT3371" s="322"/>
      <c r="FU3371" s="322"/>
      <c r="FV3371" s="322"/>
      <c r="FW3371" s="322"/>
      <c r="FX3371" s="322"/>
      <c r="FY3371" s="322"/>
      <c r="FZ3371" s="322"/>
      <c r="GA3371" s="322"/>
      <c r="GB3371" s="322"/>
      <c r="GC3371" s="322"/>
      <c r="GD3371" s="322"/>
      <c r="GE3371" s="322"/>
      <c r="GF3371" s="322"/>
      <c r="GG3371" s="322"/>
      <c r="GH3371" s="322"/>
      <c r="GI3371" s="322"/>
      <c r="GJ3371" s="322"/>
      <c r="GK3371" s="322"/>
      <c r="GL3371" s="322"/>
      <c r="GM3371" s="322"/>
      <c r="GN3371" s="322"/>
      <c r="GO3371" s="322"/>
      <c r="GP3371" s="322"/>
      <c r="GQ3371" s="322"/>
      <c r="GR3371" s="322"/>
      <c r="GS3371" s="322"/>
      <c r="GT3371" s="322"/>
      <c r="GU3371" s="322"/>
      <c r="GV3371" s="322"/>
      <c r="GW3371" s="322"/>
      <c r="GX3371" s="322"/>
      <c r="GY3371" s="322"/>
      <c r="GZ3371" s="322"/>
      <c r="HA3371" s="322"/>
      <c r="HB3371" s="322"/>
      <c r="HC3371" s="322"/>
      <c r="HD3371" s="322"/>
      <c r="HE3371" s="322"/>
      <c r="HF3371" s="322"/>
      <c r="HG3371" s="322"/>
      <c r="HH3371" s="322"/>
      <c r="HI3371" s="322"/>
      <c r="HJ3371" s="322"/>
      <c r="HK3371" s="322"/>
      <c r="HL3371" s="322"/>
      <c r="HM3371" s="322"/>
      <c r="HN3371" s="322"/>
      <c r="HO3371" s="322"/>
      <c r="HP3371" s="322"/>
      <c r="HQ3371" s="322"/>
      <c r="HR3371" s="322"/>
      <c r="HS3371" s="322"/>
      <c r="HT3371" s="322"/>
      <c r="HU3371" s="322"/>
      <c r="HV3371" s="322"/>
      <c r="HW3371" s="322"/>
      <c r="HX3371" s="322"/>
      <c r="HY3371" s="322"/>
      <c r="HZ3371" s="322"/>
      <c r="IA3371" s="322"/>
      <c r="IB3371" s="322"/>
      <c r="IC3371" s="322"/>
      <c r="ID3371" s="322"/>
      <c r="IE3371" s="322"/>
      <c r="IF3371" s="322"/>
      <c r="IG3371" s="322"/>
      <c r="IH3371" s="322"/>
      <c r="II3371" s="322"/>
      <c r="IJ3371" s="322"/>
      <c r="IK3371" s="322"/>
      <c r="IL3371" s="322"/>
      <c r="IM3371" s="322"/>
      <c r="IN3371" s="322"/>
      <c r="IO3371" s="322"/>
      <c r="IP3371" s="322"/>
      <c r="IQ3371" s="322"/>
      <c r="IR3371" s="322"/>
      <c r="IS3371" s="322"/>
      <c r="IT3371" s="322"/>
      <c r="IU3371" s="322"/>
      <c r="IV3371" s="322"/>
    </row>
    <row r="3372" spans="1:256" s="320" customFormat="1" ht="12.75">
      <c r="A3372" s="316"/>
      <c r="B3372" s="317">
        <v>0</v>
      </c>
      <c r="C3372" s="316" t="s">
        <v>197</v>
      </c>
      <c r="D3372" s="316" t="s">
        <v>189</v>
      </c>
      <c r="E3372" s="316"/>
      <c r="F3372" s="318"/>
      <c r="G3372" s="318"/>
      <c r="H3372" s="317">
        <f>H3369-B3372</f>
        <v>5959835</v>
      </c>
      <c r="I3372" s="319">
        <f t="shared" si="198"/>
        <v>0</v>
      </c>
      <c r="K3372" s="321">
        <v>520</v>
      </c>
      <c r="L3372" s="322"/>
      <c r="M3372" s="321">
        <v>520</v>
      </c>
      <c r="N3372" s="322"/>
      <c r="O3372" s="322"/>
      <c r="P3372" s="322"/>
      <c r="Q3372" s="322"/>
      <c r="R3372" s="322"/>
      <c r="S3372" s="322"/>
      <c r="T3372" s="322"/>
      <c r="U3372" s="322"/>
      <c r="V3372" s="322"/>
      <c r="W3372" s="322"/>
      <c r="X3372" s="322"/>
      <c r="Y3372" s="322"/>
      <c r="Z3372" s="322"/>
      <c r="AA3372" s="322"/>
      <c r="AB3372" s="322"/>
      <c r="AC3372" s="322"/>
      <c r="AD3372" s="322"/>
      <c r="AE3372" s="322"/>
      <c r="AF3372" s="322"/>
      <c r="AG3372" s="322"/>
      <c r="AH3372" s="322"/>
      <c r="AI3372" s="322"/>
      <c r="AJ3372" s="322"/>
      <c r="AK3372" s="322"/>
      <c r="AL3372" s="322"/>
      <c r="AM3372" s="322"/>
      <c r="AN3372" s="322"/>
      <c r="AO3372" s="322"/>
      <c r="AP3372" s="322"/>
      <c r="AQ3372" s="322"/>
      <c r="AR3372" s="322"/>
      <c r="AS3372" s="322"/>
      <c r="AT3372" s="322"/>
      <c r="AU3372" s="322"/>
      <c r="AV3372" s="322"/>
      <c r="AW3372" s="322"/>
      <c r="AX3372" s="322"/>
      <c r="AY3372" s="322"/>
      <c r="AZ3372" s="322"/>
      <c r="BA3372" s="322"/>
      <c r="BB3372" s="322"/>
      <c r="BC3372" s="322"/>
      <c r="BD3372" s="322"/>
      <c r="BE3372" s="322"/>
      <c r="BF3372" s="322"/>
      <c r="BG3372" s="322"/>
      <c r="BH3372" s="322"/>
      <c r="BI3372" s="322"/>
      <c r="BJ3372" s="322"/>
      <c r="BK3372" s="322"/>
      <c r="BL3372" s="322"/>
      <c r="BM3372" s="322"/>
      <c r="BN3372" s="322"/>
      <c r="BO3372" s="322"/>
      <c r="BP3372" s="322"/>
      <c r="BQ3372" s="322"/>
      <c r="BR3372" s="322"/>
      <c r="BS3372" s="322"/>
      <c r="BT3372" s="322"/>
      <c r="BU3372" s="322"/>
      <c r="BV3372" s="322"/>
      <c r="BW3372" s="322"/>
      <c r="BX3372" s="322"/>
      <c r="BY3372" s="322"/>
      <c r="BZ3372" s="322"/>
      <c r="CA3372" s="322"/>
      <c r="CB3372" s="322"/>
      <c r="CC3372" s="322"/>
      <c r="CD3372" s="322"/>
      <c r="CE3372" s="322"/>
      <c r="CF3372" s="322"/>
      <c r="CG3372" s="322"/>
      <c r="CH3372" s="322"/>
      <c r="CI3372" s="322"/>
      <c r="CJ3372" s="322"/>
      <c r="CK3372" s="322"/>
      <c r="CL3372" s="322"/>
      <c r="CM3372" s="322"/>
      <c r="CN3372" s="322"/>
      <c r="CO3372" s="322"/>
      <c r="CP3372" s="322"/>
      <c r="CQ3372" s="322"/>
      <c r="CR3372" s="322"/>
      <c r="CS3372" s="322"/>
      <c r="CT3372" s="322"/>
      <c r="CU3372" s="322"/>
      <c r="CV3372" s="322"/>
      <c r="CW3372" s="322"/>
      <c r="CX3372" s="322"/>
      <c r="CY3372" s="322"/>
      <c r="CZ3372" s="322"/>
      <c r="DA3372" s="322"/>
      <c r="DB3372" s="322"/>
      <c r="DC3372" s="322"/>
      <c r="DD3372" s="322"/>
      <c r="DE3372" s="322"/>
      <c r="DF3372" s="322"/>
      <c r="DG3372" s="322"/>
      <c r="DH3372" s="322"/>
      <c r="DI3372" s="322"/>
      <c r="DJ3372" s="322"/>
      <c r="DK3372" s="322"/>
      <c r="DL3372" s="322"/>
      <c r="DM3372" s="322"/>
      <c r="DN3372" s="322"/>
      <c r="DO3372" s="322"/>
      <c r="DP3372" s="322"/>
      <c r="DQ3372" s="322"/>
      <c r="DR3372" s="322"/>
      <c r="DS3372" s="322"/>
      <c r="DT3372" s="322"/>
      <c r="DU3372" s="322"/>
      <c r="DV3372" s="322"/>
      <c r="DW3372" s="322"/>
      <c r="DX3372" s="322"/>
      <c r="DY3372" s="322"/>
      <c r="DZ3372" s="322"/>
      <c r="EA3372" s="322"/>
      <c r="EB3372" s="322"/>
      <c r="EC3372" s="322"/>
      <c r="ED3372" s="322"/>
      <c r="EE3372" s="322"/>
      <c r="EF3372" s="322"/>
      <c r="EG3372" s="322"/>
      <c r="EH3372" s="322"/>
      <c r="EI3372" s="322"/>
      <c r="EJ3372" s="322"/>
      <c r="EK3372" s="322"/>
      <c r="EL3372" s="322"/>
      <c r="EM3372" s="322"/>
      <c r="EN3372" s="322"/>
      <c r="EO3372" s="322"/>
      <c r="EP3372" s="322"/>
      <c r="EQ3372" s="322"/>
      <c r="ER3372" s="322"/>
      <c r="ES3372" s="322"/>
      <c r="ET3372" s="322"/>
      <c r="EU3372" s="322"/>
      <c r="EV3372" s="322"/>
      <c r="EW3372" s="322"/>
      <c r="EX3372" s="322"/>
      <c r="EY3372" s="322"/>
      <c r="EZ3372" s="322"/>
      <c r="FA3372" s="322"/>
      <c r="FB3372" s="322"/>
      <c r="FC3372" s="322"/>
      <c r="FD3372" s="322"/>
      <c r="FE3372" s="322"/>
      <c r="FF3372" s="322"/>
      <c r="FG3372" s="322"/>
      <c r="FH3372" s="322"/>
      <c r="FI3372" s="322"/>
      <c r="FJ3372" s="322"/>
      <c r="FK3372" s="322"/>
      <c r="FL3372" s="322"/>
      <c r="FM3372" s="322"/>
      <c r="FN3372" s="322"/>
      <c r="FO3372" s="322"/>
      <c r="FP3372" s="322"/>
      <c r="FQ3372" s="322"/>
      <c r="FR3372" s="322"/>
      <c r="FS3372" s="322"/>
      <c r="FT3372" s="322"/>
      <c r="FU3372" s="322"/>
      <c r="FV3372" s="322"/>
      <c r="FW3372" s="322"/>
      <c r="FX3372" s="322"/>
      <c r="FY3372" s="322"/>
      <c r="FZ3372" s="322"/>
      <c r="GA3372" s="322"/>
      <c r="GB3372" s="322"/>
      <c r="GC3372" s="322"/>
      <c r="GD3372" s="322"/>
      <c r="GE3372" s="322"/>
      <c r="GF3372" s="322"/>
      <c r="GG3372" s="322"/>
      <c r="GH3372" s="322"/>
      <c r="GI3372" s="322"/>
      <c r="GJ3372" s="322"/>
      <c r="GK3372" s="322"/>
      <c r="GL3372" s="322"/>
      <c r="GM3372" s="322"/>
      <c r="GN3372" s="322"/>
      <c r="GO3372" s="322"/>
      <c r="GP3372" s="322"/>
      <c r="GQ3372" s="322"/>
      <c r="GR3372" s="322"/>
      <c r="GS3372" s="322"/>
      <c r="GT3372" s="322"/>
      <c r="GU3372" s="322"/>
      <c r="GV3372" s="322"/>
      <c r="GW3372" s="322"/>
      <c r="GX3372" s="322"/>
      <c r="GY3372" s="322"/>
      <c r="GZ3372" s="322"/>
      <c r="HA3372" s="322"/>
      <c r="HB3372" s="322"/>
      <c r="HC3372" s="322"/>
      <c r="HD3372" s="322"/>
      <c r="HE3372" s="322"/>
      <c r="HF3372" s="322"/>
      <c r="HG3372" s="322"/>
      <c r="HH3372" s="322"/>
      <c r="HI3372" s="322"/>
      <c r="HJ3372" s="322"/>
      <c r="HK3372" s="322"/>
      <c r="HL3372" s="322"/>
      <c r="HM3372" s="322"/>
      <c r="HN3372" s="322"/>
      <c r="HO3372" s="322"/>
      <c r="HP3372" s="322"/>
      <c r="HQ3372" s="322"/>
      <c r="HR3372" s="322"/>
      <c r="HS3372" s="322"/>
      <c r="HT3372" s="322"/>
      <c r="HU3372" s="322"/>
      <c r="HV3372" s="322"/>
      <c r="HW3372" s="322"/>
      <c r="HX3372" s="322"/>
      <c r="HY3372" s="322"/>
      <c r="HZ3372" s="322"/>
      <c r="IA3372" s="322"/>
      <c r="IB3372" s="322"/>
      <c r="IC3372" s="322"/>
      <c r="ID3372" s="322"/>
      <c r="IE3372" s="322"/>
      <c r="IF3372" s="322"/>
      <c r="IG3372" s="322"/>
      <c r="IH3372" s="322"/>
      <c r="II3372" s="322"/>
      <c r="IJ3372" s="322"/>
      <c r="IK3372" s="322"/>
      <c r="IL3372" s="322"/>
      <c r="IM3372" s="322"/>
      <c r="IN3372" s="322"/>
      <c r="IO3372" s="322"/>
      <c r="IP3372" s="322"/>
      <c r="IQ3372" s="322"/>
      <c r="IR3372" s="322"/>
      <c r="IS3372" s="322"/>
      <c r="IT3372" s="322"/>
      <c r="IU3372" s="322"/>
      <c r="IV3372" s="322"/>
    </row>
    <row r="3373" spans="1:256" s="320" customFormat="1" ht="12.75">
      <c r="A3373" s="316"/>
      <c r="B3373" s="317">
        <v>1280543</v>
      </c>
      <c r="C3373" s="316" t="s">
        <v>197</v>
      </c>
      <c r="D3373" s="316" t="s">
        <v>190</v>
      </c>
      <c r="E3373" s="316"/>
      <c r="F3373" s="318"/>
      <c r="G3373" s="318"/>
      <c r="H3373" s="317">
        <f>H3370-B3373</f>
        <v>500079</v>
      </c>
      <c r="I3373" s="319">
        <f t="shared" si="198"/>
        <v>2535.728712871287</v>
      </c>
      <c r="K3373" s="321">
        <v>505</v>
      </c>
      <c r="L3373" s="322"/>
      <c r="M3373" s="321">
        <v>505</v>
      </c>
      <c r="N3373" s="322"/>
      <c r="O3373" s="322"/>
      <c r="P3373" s="322"/>
      <c r="Q3373" s="322"/>
      <c r="R3373" s="322"/>
      <c r="S3373" s="322"/>
      <c r="T3373" s="322"/>
      <c r="U3373" s="322"/>
      <c r="V3373" s="322"/>
      <c r="W3373" s="322"/>
      <c r="X3373" s="322"/>
      <c r="Y3373" s="322"/>
      <c r="Z3373" s="322"/>
      <c r="AA3373" s="322"/>
      <c r="AB3373" s="322"/>
      <c r="AC3373" s="322"/>
      <c r="AD3373" s="322"/>
      <c r="AE3373" s="322"/>
      <c r="AF3373" s="322"/>
      <c r="AG3373" s="322"/>
      <c r="AH3373" s="322"/>
      <c r="AI3373" s="322"/>
      <c r="AJ3373" s="322"/>
      <c r="AK3373" s="322"/>
      <c r="AL3373" s="322"/>
      <c r="AM3373" s="322"/>
      <c r="AN3373" s="322"/>
      <c r="AO3373" s="322"/>
      <c r="AP3373" s="322"/>
      <c r="AQ3373" s="322"/>
      <c r="AR3373" s="322"/>
      <c r="AS3373" s="322"/>
      <c r="AT3373" s="322"/>
      <c r="AU3373" s="322"/>
      <c r="AV3373" s="322"/>
      <c r="AW3373" s="322"/>
      <c r="AX3373" s="322"/>
      <c r="AY3373" s="322"/>
      <c r="AZ3373" s="322"/>
      <c r="BA3373" s="322"/>
      <c r="BB3373" s="322"/>
      <c r="BC3373" s="322"/>
      <c r="BD3373" s="322"/>
      <c r="BE3373" s="322"/>
      <c r="BF3373" s="322"/>
      <c r="BG3373" s="322"/>
      <c r="BH3373" s="322"/>
      <c r="BI3373" s="322"/>
      <c r="BJ3373" s="322"/>
      <c r="BK3373" s="322"/>
      <c r="BL3373" s="322"/>
      <c r="BM3373" s="322"/>
      <c r="BN3373" s="322"/>
      <c r="BO3373" s="322"/>
      <c r="BP3373" s="322"/>
      <c r="BQ3373" s="322"/>
      <c r="BR3373" s="322"/>
      <c r="BS3373" s="322"/>
      <c r="BT3373" s="322"/>
      <c r="BU3373" s="322"/>
      <c r="BV3373" s="322"/>
      <c r="BW3373" s="322"/>
      <c r="BX3373" s="322"/>
      <c r="BY3373" s="322"/>
      <c r="BZ3373" s="322"/>
      <c r="CA3373" s="322"/>
      <c r="CB3373" s="322"/>
      <c r="CC3373" s="322"/>
      <c r="CD3373" s="322"/>
      <c r="CE3373" s="322"/>
      <c r="CF3373" s="322"/>
      <c r="CG3373" s="322"/>
      <c r="CH3373" s="322"/>
      <c r="CI3373" s="322"/>
      <c r="CJ3373" s="322"/>
      <c r="CK3373" s="322"/>
      <c r="CL3373" s="322"/>
      <c r="CM3373" s="322"/>
      <c r="CN3373" s="322"/>
      <c r="CO3373" s="322"/>
      <c r="CP3373" s="322"/>
      <c r="CQ3373" s="322"/>
      <c r="CR3373" s="322"/>
      <c r="CS3373" s="322"/>
      <c r="CT3373" s="322"/>
      <c r="CU3373" s="322"/>
      <c r="CV3373" s="322"/>
      <c r="CW3373" s="322"/>
      <c r="CX3373" s="322"/>
      <c r="CY3373" s="322"/>
      <c r="CZ3373" s="322"/>
      <c r="DA3373" s="322"/>
      <c r="DB3373" s="322"/>
      <c r="DC3373" s="322"/>
      <c r="DD3373" s="322"/>
      <c r="DE3373" s="322"/>
      <c r="DF3373" s="322"/>
      <c r="DG3373" s="322"/>
      <c r="DH3373" s="322"/>
      <c r="DI3373" s="322"/>
      <c r="DJ3373" s="322"/>
      <c r="DK3373" s="322"/>
      <c r="DL3373" s="322"/>
      <c r="DM3373" s="322"/>
      <c r="DN3373" s="322"/>
      <c r="DO3373" s="322"/>
      <c r="DP3373" s="322"/>
      <c r="DQ3373" s="322"/>
      <c r="DR3373" s="322"/>
      <c r="DS3373" s="322"/>
      <c r="DT3373" s="322"/>
      <c r="DU3373" s="322"/>
      <c r="DV3373" s="322"/>
      <c r="DW3373" s="322"/>
      <c r="DX3373" s="322"/>
      <c r="DY3373" s="322"/>
      <c r="DZ3373" s="322"/>
      <c r="EA3373" s="322"/>
      <c r="EB3373" s="322"/>
      <c r="EC3373" s="322"/>
      <c r="ED3373" s="322"/>
      <c r="EE3373" s="322"/>
      <c r="EF3373" s="322"/>
      <c r="EG3373" s="322"/>
      <c r="EH3373" s="322"/>
      <c r="EI3373" s="322"/>
      <c r="EJ3373" s="322"/>
      <c r="EK3373" s="322"/>
      <c r="EL3373" s="322"/>
      <c r="EM3373" s="322"/>
      <c r="EN3373" s="322"/>
      <c r="EO3373" s="322"/>
      <c r="EP3373" s="322"/>
      <c r="EQ3373" s="322"/>
      <c r="ER3373" s="322"/>
      <c r="ES3373" s="322"/>
      <c r="ET3373" s="322"/>
      <c r="EU3373" s="322"/>
      <c r="EV3373" s="322"/>
      <c r="EW3373" s="322"/>
      <c r="EX3373" s="322"/>
      <c r="EY3373" s="322"/>
      <c r="EZ3373" s="322"/>
      <c r="FA3373" s="322"/>
      <c r="FB3373" s="322"/>
      <c r="FC3373" s="322"/>
      <c r="FD3373" s="322"/>
      <c r="FE3373" s="322"/>
      <c r="FF3373" s="322"/>
      <c r="FG3373" s="322"/>
      <c r="FH3373" s="322"/>
      <c r="FI3373" s="322"/>
      <c r="FJ3373" s="322"/>
      <c r="FK3373" s="322"/>
      <c r="FL3373" s="322"/>
      <c r="FM3373" s="322"/>
      <c r="FN3373" s="322"/>
      <c r="FO3373" s="322"/>
      <c r="FP3373" s="322"/>
      <c r="FQ3373" s="322"/>
      <c r="FR3373" s="322"/>
      <c r="FS3373" s="322"/>
      <c r="FT3373" s="322"/>
      <c r="FU3373" s="322"/>
      <c r="FV3373" s="322"/>
      <c r="FW3373" s="322"/>
      <c r="FX3373" s="322"/>
      <c r="FY3373" s="322"/>
      <c r="FZ3373" s="322"/>
      <c r="GA3373" s="322"/>
      <c r="GB3373" s="322"/>
      <c r="GC3373" s="322"/>
      <c r="GD3373" s="322"/>
      <c r="GE3373" s="322"/>
      <c r="GF3373" s="322"/>
      <c r="GG3373" s="322"/>
      <c r="GH3373" s="322"/>
      <c r="GI3373" s="322"/>
      <c r="GJ3373" s="322"/>
      <c r="GK3373" s="322"/>
      <c r="GL3373" s="322"/>
      <c r="GM3373" s="322"/>
      <c r="GN3373" s="322"/>
      <c r="GO3373" s="322"/>
      <c r="GP3373" s="322"/>
      <c r="GQ3373" s="322"/>
      <c r="GR3373" s="322"/>
      <c r="GS3373" s="322"/>
      <c r="GT3373" s="322"/>
      <c r="GU3373" s="322"/>
      <c r="GV3373" s="322"/>
      <c r="GW3373" s="322"/>
      <c r="GX3373" s="322"/>
      <c r="GY3373" s="322"/>
      <c r="GZ3373" s="322"/>
      <c r="HA3373" s="322"/>
      <c r="HB3373" s="322"/>
      <c r="HC3373" s="322"/>
      <c r="HD3373" s="322"/>
      <c r="HE3373" s="322"/>
      <c r="HF3373" s="322"/>
      <c r="HG3373" s="322"/>
      <c r="HH3373" s="322"/>
      <c r="HI3373" s="322"/>
      <c r="HJ3373" s="322"/>
      <c r="HK3373" s="322"/>
      <c r="HL3373" s="322"/>
      <c r="HM3373" s="322"/>
      <c r="HN3373" s="322"/>
      <c r="HO3373" s="322"/>
      <c r="HP3373" s="322"/>
      <c r="HQ3373" s="322"/>
      <c r="HR3373" s="322"/>
      <c r="HS3373" s="322"/>
      <c r="HT3373" s="322"/>
      <c r="HU3373" s="322"/>
      <c r="HV3373" s="322"/>
      <c r="HW3373" s="322"/>
      <c r="HX3373" s="322"/>
      <c r="HY3373" s="322"/>
      <c r="HZ3373" s="322"/>
      <c r="IA3373" s="322"/>
      <c r="IB3373" s="322"/>
      <c r="IC3373" s="322"/>
      <c r="ID3373" s="322"/>
      <c r="IE3373" s="322"/>
      <c r="IF3373" s="322"/>
      <c r="IG3373" s="322"/>
      <c r="IH3373" s="322"/>
      <c r="II3373" s="322"/>
      <c r="IJ3373" s="322"/>
      <c r="IK3373" s="322"/>
      <c r="IL3373" s="322"/>
      <c r="IM3373" s="322"/>
      <c r="IN3373" s="322"/>
      <c r="IO3373" s="322"/>
      <c r="IP3373" s="322"/>
      <c r="IQ3373" s="322"/>
      <c r="IR3373" s="322"/>
      <c r="IS3373" s="322"/>
      <c r="IT3373" s="322"/>
      <c r="IU3373" s="322"/>
      <c r="IV3373" s="322"/>
    </row>
    <row r="3374" spans="1:256" s="320" customFormat="1" ht="12.75">
      <c r="A3374" s="316"/>
      <c r="B3374" s="317">
        <v>-3019125</v>
      </c>
      <c r="C3374" s="316" t="s">
        <v>197</v>
      </c>
      <c r="D3374" s="316" t="s">
        <v>200</v>
      </c>
      <c r="E3374" s="316"/>
      <c r="F3374" s="318"/>
      <c r="G3374" s="318"/>
      <c r="H3374" s="317">
        <f>H3370-B3374</f>
        <v>4799747</v>
      </c>
      <c r="I3374" s="319">
        <f t="shared" si="198"/>
        <v>-5919.85294117647</v>
      </c>
      <c r="K3374" s="321">
        <v>510</v>
      </c>
      <c r="L3374" s="322"/>
      <c r="M3374" s="321">
        <v>510</v>
      </c>
      <c r="N3374" s="322"/>
      <c r="O3374" s="322"/>
      <c r="P3374" s="322"/>
      <c r="Q3374" s="322"/>
      <c r="R3374" s="322"/>
      <c r="S3374" s="322"/>
      <c r="T3374" s="322"/>
      <c r="U3374" s="322"/>
      <c r="V3374" s="322"/>
      <c r="W3374" s="322"/>
      <c r="X3374" s="322"/>
      <c r="Y3374" s="322"/>
      <c r="Z3374" s="322"/>
      <c r="AA3374" s="322"/>
      <c r="AB3374" s="322"/>
      <c r="AC3374" s="322"/>
      <c r="AD3374" s="322"/>
      <c r="AE3374" s="322"/>
      <c r="AF3374" s="322"/>
      <c r="AG3374" s="322"/>
      <c r="AH3374" s="322"/>
      <c r="AI3374" s="322"/>
      <c r="AJ3374" s="322"/>
      <c r="AK3374" s="322"/>
      <c r="AL3374" s="322"/>
      <c r="AM3374" s="322"/>
      <c r="AN3374" s="322"/>
      <c r="AO3374" s="322"/>
      <c r="AP3374" s="322"/>
      <c r="AQ3374" s="322"/>
      <c r="AR3374" s="322"/>
      <c r="AS3374" s="322"/>
      <c r="AT3374" s="322"/>
      <c r="AU3374" s="322"/>
      <c r="AV3374" s="322"/>
      <c r="AW3374" s="322"/>
      <c r="AX3374" s="322"/>
      <c r="AY3374" s="322"/>
      <c r="AZ3374" s="322"/>
      <c r="BA3374" s="322"/>
      <c r="BB3374" s="322"/>
      <c r="BC3374" s="322"/>
      <c r="BD3374" s="322"/>
      <c r="BE3374" s="322"/>
      <c r="BF3374" s="322"/>
      <c r="BG3374" s="322"/>
      <c r="BH3374" s="322"/>
      <c r="BI3374" s="322"/>
      <c r="BJ3374" s="322"/>
      <c r="BK3374" s="322"/>
      <c r="BL3374" s="322"/>
      <c r="BM3374" s="322"/>
      <c r="BN3374" s="322"/>
      <c r="BO3374" s="322"/>
      <c r="BP3374" s="322"/>
      <c r="BQ3374" s="322"/>
      <c r="BR3374" s="322"/>
      <c r="BS3374" s="322"/>
      <c r="BT3374" s="322"/>
      <c r="BU3374" s="322"/>
      <c r="BV3374" s="322"/>
      <c r="BW3374" s="322"/>
      <c r="BX3374" s="322"/>
      <c r="BY3374" s="322"/>
      <c r="BZ3374" s="322"/>
      <c r="CA3374" s="322"/>
      <c r="CB3374" s="322"/>
      <c r="CC3374" s="322"/>
      <c r="CD3374" s="322"/>
      <c r="CE3374" s="322"/>
      <c r="CF3374" s="322"/>
      <c r="CG3374" s="322"/>
      <c r="CH3374" s="322"/>
      <c r="CI3374" s="322"/>
      <c r="CJ3374" s="322"/>
      <c r="CK3374" s="322"/>
      <c r="CL3374" s="322"/>
      <c r="CM3374" s="322"/>
      <c r="CN3374" s="322"/>
      <c r="CO3374" s="322"/>
      <c r="CP3374" s="322"/>
      <c r="CQ3374" s="322"/>
      <c r="CR3374" s="322"/>
      <c r="CS3374" s="322"/>
      <c r="CT3374" s="322"/>
      <c r="CU3374" s="322"/>
      <c r="CV3374" s="322"/>
      <c r="CW3374" s="322"/>
      <c r="CX3374" s="322"/>
      <c r="CY3374" s="322"/>
      <c r="CZ3374" s="322"/>
      <c r="DA3374" s="322"/>
      <c r="DB3374" s="322"/>
      <c r="DC3374" s="322"/>
      <c r="DD3374" s="322"/>
      <c r="DE3374" s="322"/>
      <c r="DF3374" s="322"/>
      <c r="DG3374" s="322"/>
      <c r="DH3374" s="322"/>
      <c r="DI3374" s="322"/>
      <c r="DJ3374" s="322"/>
      <c r="DK3374" s="322"/>
      <c r="DL3374" s="322"/>
      <c r="DM3374" s="322"/>
      <c r="DN3374" s="322"/>
      <c r="DO3374" s="322"/>
      <c r="DP3374" s="322"/>
      <c r="DQ3374" s="322"/>
      <c r="DR3374" s="322"/>
      <c r="DS3374" s="322"/>
      <c r="DT3374" s="322"/>
      <c r="DU3374" s="322"/>
      <c r="DV3374" s="322"/>
      <c r="DW3374" s="322"/>
      <c r="DX3374" s="322"/>
      <c r="DY3374" s="322"/>
      <c r="DZ3374" s="322"/>
      <c r="EA3374" s="322"/>
      <c r="EB3374" s="322"/>
      <c r="EC3374" s="322"/>
      <c r="ED3374" s="322"/>
      <c r="EE3374" s="322"/>
      <c r="EF3374" s="322"/>
      <c r="EG3374" s="322"/>
      <c r="EH3374" s="322"/>
      <c r="EI3374" s="322"/>
      <c r="EJ3374" s="322"/>
      <c r="EK3374" s="322"/>
      <c r="EL3374" s="322"/>
      <c r="EM3374" s="322"/>
      <c r="EN3374" s="322"/>
      <c r="EO3374" s="322"/>
      <c r="EP3374" s="322"/>
      <c r="EQ3374" s="322"/>
      <c r="ER3374" s="322"/>
      <c r="ES3374" s="322"/>
      <c r="ET3374" s="322"/>
      <c r="EU3374" s="322"/>
      <c r="EV3374" s="322"/>
      <c r="EW3374" s="322"/>
      <c r="EX3374" s="322"/>
      <c r="EY3374" s="322"/>
      <c r="EZ3374" s="322"/>
      <c r="FA3374" s="322"/>
      <c r="FB3374" s="322"/>
      <c r="FC3374" s="322"/>
      <c r="FD3374" s="322"/>
      <c r="FE3374" s="322"/>
      <c r="FF3374" s="322"/>
      <c r="FG3374" s="322"/>
      <c r="FH3374" s="322"/>
      <c r="FI3374" s="322"/>
      <c r="FJ3374" s="322"/>
      <c r="FK3374" s="322"/>
      <c r="FL3374" s="322"/>
      <c r="FM3374" s="322"/>
      <c r="FN3374" s="322"/>
      <c r="FO3374" s="322"/>
      <c r="FP3374" s="322"/>
      <c r="FQ3374" s="322"/>
      <c r="FR3374" s="322"/>
      <c r="FS3374" s="322"/>
      <c r="FT3374" s="322"/>
      <c r="FU3374" s="322"/>
      <c r="FV3374" s="322"/>
      <c r="FW3374" s="322"/>
      <c r="FX3374" s="322"/>
      <c r="FY3374" s="322"/>
      <c r="FZ3374" s="322"/>
      <c r="GA3374" s="322"/>
      <c r="GB3374" s="322"/>
      <c r="GC3374" s="322"/>
      <c r="GD3374" s="322"/>
      <c r="GE3374" s="322"/>
      <c r="GF3374" s="322"/>
      <c r="GG3374" s="322"/>
      <c r="GH3374" s="322"/>
      <c r="GI3374" s="322"/>
      <c r="GJ3374" s="322"/>
      <c r="GK3374" s="322"/>
      <c r="GL3374" s="322"/>
      <c r="GM3374" s="322"/>
      <c r="GN3374" s="322"/>
      <c r="GO3374" s="322"/>
      <c r="GP3374" s="322"/>
      <c r="GQ3374" s="322"/>
      <c r="GR3374" s="322"/>
      <c r="GS3374" s="322"/>
      <c r="GT3374" s="322"/>
      <c r="GU3374" s="322"/>
      <c r="GV3374" s="322"/>
      <c r="GW3374" s="322"/>
      <c r="GX3374" s="322"/>
      <c r="GY3374" s="322"/>
      <c r="GZ3374" s="322"/>
      <c r="HA3374" s="322"/>
      <c r="HB3374" s="322"/>
      <c r="HC3374" s="322"/>
      <c r="HD3374" s="322"/>
      <c r="HE3374" s="322"/>
      <c r="HF3374" s="322"/>
      <c r="HG3374" s="322"/>
      <c r="HH3374" s="322"/>
      <c r="HI3374" s="322"/>
      <c r="HJ3374" s="322"/>
      <c r="HK3374" s="322"/>
      <c r="HL3374" s="322"/>
      <c r="HM3374" s="322"/>
      <c r="HN3374" s="322"/>
      <c r="HO3374" s="322"/>
      <c r="HP3374" s="322"/>
      <c r="HQ3374" s="322"/>
      <c r="HR3374" s="322"/>
      <c r="HS3374" s="322"/>
      <c r="HT3374" s="322"/>
      <c r="HU3374" s="322"/>
      <c r="HV3374" s="322"/>
      <c r="HW3374" s="322"/>
      <c r="HX3374" s="322"/>
      <c r="HY3374" s="322"/>
      <c r="HZ3374" s="322"/>
      <c r="IA3374" s="322"/>
      <c r="IB3374" s="322"/>
      <c r="IC3374" s="322"/>
      <c r="ID3374" s="322"/>
      <c r="IE3374" s="322"/>
      <c r="IF3374" s="322"/>
      <c r="IG3374" s="322"/>
      <c r="IH3374" s="322"/>
      <c r="II3374" s="322"/>
      <c r="IJ3374" s="322"/>
      <c r="IK3374" s="322"/>
      <c r="IL3374" s="322"/>
      <c r="IM3374" s="322"/>
      <c r="IN3374" s="322"/>
      <c r="IO3374" s="322"/>
      <c r="IP3374" s="322"/>
      <c r="IQ3374" s="322"/>
      <c r="IR3374" s="322"/>
      <c r="IS3374" s="322"/>
      <c r="IT3374" s="322"/>
      <c r="IU3374" s="322"/>
      <c r="IV3374" s="322"/>
    </row>
    <row r="3375" spans="1:256" s="320" customFormat="1" ht="12.75">
      <c r="A3375" s="316"/>
      <c r="B3375" s="317">
        <v>1140020</v>
      </c>
      <c r="C3375" s="316" t="s">
        <v>197</v>
      </c>
      <c r="D3375" s="316" t="s">
        <v>191</v>
      </c>
      <c r="E3375" s="316"/>
      <c r="F3375" s="318"/>
      <c r="G3375" s="318"/>
      <c r="H3375" s="317">
        <f>H3370-B3375</f>
        <v>640602</v>
      </c>
      <c r="I3375" s="319">
        <f t="shared" si="198"/>
        <v>2235.3333333333335</v>
      </c>
      <c r="K3375" s="321">
        <v>510</v>
      </c>
      <c r="L3375" s="322"/>
      <c r="M3375" s="321">
        <v>510</v>
      </c>
      <c r="N3375" s="322"/>
      <c r="O3375" s="322"/>
      <c r="P3375" s="322"/>
      <c r="Q3375" s="322"/>
      <c r="R3375" s="322"/>
      <c r="S3375" s="322"/>
      <c r="T3375" s="322"/>
      <c r="U3375" s="322"/>
      <c r="V3375" s="322"/>
      <c r="W3375" s="322"/>
      <c r="X3375" s="322"/>
      <c r="Y3375" s="322"/>
      <c r="Z3375" s="322"/>
      <c r="AA3375" s="322"/>
      <c r="AB3375" s="322"/>
      <c r="AC3375" s="322"/>
      <c r="AD3375" s="322"/>
      <c r="AE3375" s="322"/>
      <c r="AF3375" s="322"/>
      <c r="AG3375" s="322"/>
      <c r="AH3375" s="322"/>
      <c r="AI3375" s="322"/>
      <c r="AJ3375" s="322"/>
      <c r="AK3375" s="322"/>
      <c r="AL3375" s="322"/>
      <c r="AM3375" s="322"/>
      <c r="AN3375" s="322"/>
      <c r="AO3375" s="322"/>
      <c r="AP3375" s="322"/>
      <c r="AQ3375" s="322"/>
      <c r="AR3375" s="322"/>
      <c r="AS3375" s="322"/>
      <c r="AT3375" s="322"/>
      <c r="AU3375" s="322"/>
      <c r="AV3375" s="322"/>
      <c r="AW3375" s="322"/>
      <c r="AX3375" s="322"/>
      <c r="AY3375" s="322"/>
      <c r="AZ3375" s="322"/>
      <c r="BA3375" s="322"/>
      <c r="BB3375" s="322"/>
      <c r="BC3375" s="322"/>
      <c r="BD3375" s="322"/>
      <c r="BE3375" s="322"/>
      <c r="BF3375" s="322"/>
      <c r="BG3375" s="322"/>
      <c r="BH3375" s="322"/>
      <c r="BI3375" s="322"/>
      <c r="BJ3375" s="322"/>
      <c r="BK3375" s="322"/>
      <c r="BL3375" s="322"/>
      <c r="BM3375" s="322"/>
      <c r="BN3375" s="322"/>
      <c r="BO3375" s="322"/>
      <c r="BP3375" s="322"/>
      <c r="BQ3375" s="322"/>
      <c r="BR3375" s="322"/>
      <c r="BS3375" s="322"/>
      <c r="BT3375" s="322"/>
      <c r="BU3375" s="322"/>
      <c r="BV3375" s="322"/>
      <c r="BW3375" s="322"/>
      <c r="BX3375" s="322"/>
      <c r="BY3375" s="322"/>
      <c r="BZ3375" s="322"/>
      <c r="CA3375" s="322"/>
      <c r="CB3375" s="322"/>
      <c r="CC3375" s="322"/>
      <c r="CD3375" s="322"/>
      <c r="CE3375" s="322"/>
      <c r="CF3375" s="322"/>
      <c r="CG3375" s="322"/>
      <c r="CH3375" s="322"/>
      <c r="CI3375" s="322"/>
      <c r="CJ3375" s="322"/>
      <c r="CK3375" s="322"/>
      <c r="CL3375" s="322"/>
      <c r="CM3375" s="322"/>
      <c r="CN3375" s="322"/>
      <c r="CO3375" s="322"/>
      <c r="CP3375" s="322"/>
      <c r="CQ3375" s="322"/>
      <c r="CR3375" s="322"/>
      <c r="CS3375" s="322"/>
      <c r="CT3375" s="322"/>
      <c r="CU3375" s="322"/>
      <c r="CV3375" s="322"/>
      <c r="CW3375" s="322"/>
      <c r="CX3375" s="322"/>
      <c r="CY3375" s="322"/>
      <c r="CZ3375" s="322"/>
      <c r="DA3375" s="322"/>
      <c r="DB3375" s="322"/>
      <c r="DC3375" s="322"/>
      <c r="DD3375" s="322"/>
      <c r="DE3375" s="322"/>
      <c r="DF3375" s="322"/>
      <c r="DG3375" s="322"/>
      <c r="DH3375" s="322"/>
      <c r="DI3375" s="322"/>
      <c r="DJ3375" s="322"/>
      <c r="DK3375" s="322"/>
      <c r="DL3375" s="322"/>
      <c r="DM3375" s="322"/>
      <c r="DN3375" s="322"/>
      <c r="DO3375" s="322"/>
      <c r="DP3375" s="322"/>
      <c r="DQ3375" s="322"/>
      <c r="DR3375" s="322"/>
      <c r="DS3375" s="322"/>
      <c r="DT3375" s="322"/>
      <c r="DU3375" s="322"/>
      <c r="DV3375" s="322"/>
      <c r="DW3375" s="322"/>
      <c r="DX3375" s="322"/>
      <c r="DY3375" s="322"/>
      <c r="DZ3375" s="322"/>
      <c r="EA3375" s="322"/>
      <c r="EB3375" s="322"/>
      <c r="EC3375" s="322"/>
      <c r="ED3375" s="322"/>
      <c r="EE3375" s="322"/>
      <c r="EF3375" s="322"/>
      <c r="EG3375" s="322"/>
      <c r="EH3375" s="322"/>
      <c r="EI3375" s="322"/>
      <c r="EJ3375" s="322"/>
      <c r="EK3375" s="322"/>
      <c r="EL3375" s="322"/>
      <c r="EM3375" s="322"/>
      <c r="EN3375" s="322"/>
      <c r="EO3375" s="322"/>
      <c r="EP3375" s="322"/>
      <c r="EQ3375" s="322"/>
      <c r="ER3375" s="322"/>
      <c r="ES3375" s="322"/>
      <c r="ET3375" s="322"/>
      <c r="EU3375" s="322"/>
      <c r="EV3375" s="322"/>
      <c r="EW3375" s="322"/>
      <c r="EX3375" s="322"/>
      <c r="EY3375" s="322"/>
      <c r="EZ3375" s="322"/>
      <c r="FA3375" s="322"/>
      <c r="FB3375" s="322"/>
      <c r="FC3375" s="322"/>
      <c r="FD3375" s="322"/>
      <c r="FE3375" s="322"/>
      <c r="FF3375" s="322"/>
      <c r="FG3375" s="322"/>
      <c r="FH3375" s="322"/>
      <c r="FI3375" s="322"/>
      <c r="FJ3375" s="322"/>
      <c r="FK3375" s="322"/>
      <c r="FL3375" s="322"/>
      <c r="FM3375" s="322"/>
      <c r="FN3375" s="322"/>
      <c r="FO3375" s="322"/>
      <c r="FP3375" s="322"/>
      <c r="FQ3375" s="322"/>
      <c r="FR3375" s="322"/>
      <c r="FS3375" s="322"/>
      <c r="FT3375" s="322"/>
      <c r="FU3375" s="322"/>
      <c r="FV3375" s="322"/>
      <c r="FW3375" s="322"/>
      <c r="FX3375" s="322"/>
      <c r="FY3375" s="322"/>
      <c r="FZ3375" s="322"/>
      <c r="GA3375" s="322"/>
      <c r="GB3375" s="322"/>
      <c r="GC3375" s="322"/>
      <c r="GD3375" s="322"/>
      <c r="GE3375" s="322"/>
      <c r="GF3375" s="322"/>
      <c r="GG3375" s="322"/>
      <c r="GH3375" s="322"/>
      <c r="GI3375" s="322"/>
      <c r="GJ3375" s="322"/>
      <c r="GK3375" s="322"/>
      <c r="GL3375" s="322"/>
      <c r="GM3375" s="322"/>
      <c r="GN3375" s="322"/>
      <c r="GO3375" s="322"/>
      <c r="GP3375" s="322"/>
      <c r="GQ3375" s="322"/>
      <c r="GR3375" s="322"/>
      <c r="GS3375" s="322"/>
      <c r="GT3375" s="322"/>
      <c r="GU3375" s="322"/>
      <c r="GV3375" s="322"/>
      <c r="GW3375" s="322"/>
      <c r="GX3375" s="322"/>
      <c r="GY3375" s="322"/>
      <c r="GZ3375" s="322"/>
      <c r="HA3375" s="322"/>
      <c r="HB3375" s="322"/>
      <c r="HC3375" s="322"/>
      <c r="HD3375" s="322"/>
      <c r="HE3375" s="322"/>
      <c r="HF3375" s="322"/>
      <c r="HG3375" s="322"/>
      <c r="HH3375" s="322"/>
      <c r="HI3375" s="322"/>
      <c r="HJ3375" s="322"/>
      <c r="HK3375" s="322"/>
      <c r="HL3375" s="322"/>
      <c r="HM3375" s="322"/>
      <c r="HN3375" s="322"/>
      <c r="HO3375" s="322"/>
      <c r="HP3375" s="322"/>
      <c r="HQ3375" s="322"/>
      <c r="HR3375" s="322"/>
      <c r="HS3375" s="322"/>
      <c r="HT3375" s="322"/>
      <c r="HU3375" s="322"/>
      <c r="HV3375" s="322"/>
      <c r="HW3375" s="322"/>
      <c r="HX3375" s="322"/>
      <c r="HY3375" s="322"/>
      <c r="HZ3375" s="322"/>
      <c r="IA3375" s="322"/>
      <c r="IB3375" s="322"/>
      <c r="IC3375" s="322"/>
      <c r="ID3375" s="322"/>
      <c r="IE3375" s="322"/>
      <c r="IF3375" s="322"/>
      <c r="IG3375" s="322"/>
      <c r="IH3375" s="322"/>
      <c r="II3375" s="322"/>
      <c r="IJ3375" s="322"/>
      <c r="IK3375" s="322"/>
      <c r="IL3375" s="322"/>
      <c r="IM3375" s="322"/>
      <c r="IN3375" s="322"/>
      <c r="IO3375" s="322"/>
      <c r="IP3375" s="322"/>
      <c r="IQ3375" s="322"/>
      <c r="IR3375" s="322"/>
      <c r="IS3375" s="322"/>
      <c r="IT3375" s="322"/>
      <c r="IU3375" s="322"/>
      <c r="IV3375" s="322"/>
    </row>
    <row r="3376" spans="1:256" s="320" customFormat="1" ht="12.75">
      <c r="A3376" s="316"/>
      <c r="B3376" s="317">
        <f>+B2265</f>
        <v>2466122</v>
      </c>
      <c r="C3376" s="316" t="s">
        <v>197</v>
      </c>
      <c r="D3376" s="316" t="s">
        <v>210</v>
      </c>
      <c r="E3376" s="316"/>
      <c r="F3376" s="318"/>
      <c r="G3376" s="318"/>
      <c r="H3376" s="317">
        <f>H3371-B3376</f>
        <v>-4265447</v>
      </c>
      <c r="I3376" s="319">
        <f t="shared" si="198"/>
        <v>4932.244</v>
      </c>
      <c r="K3376" s="321">
        <v>500</v>
      </c>
      <c r="L3376" s="322"/>
      <c r="M3376" s="321">
        <v>500</v>
      </c>
      <c r="N3376" s="322"/>
      <c r="O3376" s="322"/>
      <c r="P3376" s="322"/>
      <c r="Q3376" s="322"/>
      <c r="R3376" s="322"/>
      <c r="S3376" s="322"/>
      <c r="T3376" s="322"/>
      <c r="U3376" s="322"/>
      <c r="V3376" s="322"/>
      <c r="W3376" s="322"/>
      <c r="X3376" s="322"/>
      <c r="Y3376" s="322"/>
      <c r="Z3376" s="322"/>
      <c r="AA3376" s="322"/>
      <c r="AB3376" s="322"/>
      <c r="AC3376" s="322"/>
      <c r="AD3376" s="322"/>
      <c r="AE3376" s="322"/>
      <c r="AF3376" s="322"/>
      <c r="AG3376" s="322"/>
      <c r="AH3376" s="322"/>
      <c r="AI3376" s="322"/>
      <c r="AJ3376" s="322"/>
      <c r="AK3376" s="322"/>
      <c r="AL3376" s="322"/>
      <c r="AM3376" s="322"/>
      <c r="AN3376" s="322"/>
      <c r="AO3376" s="322"/>
      <c r="AP3376" s="322"/>
      <c r="AQ3376" s="322"/>
      <c r="AR3376" s="322"/>
      <c r="AS3376" s="322"/>
      <c r="AT3376" s="322"/>
      <c r="AU3376" s="322"/>
      <c r="AV3376" s="322"/>
      <c r="AW3376" s="322"/>
      <c r="AX3376" s="322"/>
      <c r="AY3376" s="322"/>
      <c r="AZ3376" s="322"/>
      <c r="BA3376" s="322"/>
      <c r="BB3376" s="322"/>
      <c r="BC3376" s="322"/>
      <c r="BD3376" s="322"/>
      <c r="BE3376" s="322"/>
      <c r="BF3376" s="322"/>
      <c r="BG3376" s="322"/>
      <c r="BH3376" s="322"/>
      <c r="BI3376" s="322"/>
      <c r="BJ3376" s="322"/>
      <c r="BK3376" s="322"/>
      <c r="BL3376" s="322"/>
      <c r="BM3376" s="322"/>
      <c r="BN3376" s="322"/>
      <c r="BO3376" s="322"/>
      <c r="BP3376" s="322"/>
      <c r="BQ3376" s="322"/>
      <c r="BR3376" s="322"/>
      <c r="BS3376" s="322"/>
      <c r="BT3376" s="322"/>
      <c r="BU3376" s="322"/>
      <c r="BV3376" s="322"/>
      <c r="BW3376" s="322"/>
      <c r="BX3376" s="322"/>
      <c r="BY3376" s="322"/>
      <c r="BZ3376" s="322"/>
      <c r="CA3376" s="322"/>
      <c r="CB3376" s="322"/>
      <c r="CC3376" s="322"/>
      <c r="CD3376" s="322"/>
      <c r="CE3376" s="322"/>
      <c r="CF3376" s="322"/>
      <c r="CG3376" s="322"/>
      <c r="CH3376" s="322"/>
      <c r="CI3376" s="322"/>
      <c r="CJ3376" s="322"/>
      <c r="CK3376" s="322"/>
      <c r="CL3376" s="322"/>
      <c r="CM3376" s="322"/>
      <c r="CN3376" s="322"/>
      <c r="CO3376" s="322"/>
      <c r="CP3376" s="322"/>
      <c r="CQ3376" s="322"/>
      <c r="CR3376" s="322"/>
      <c r="CS3376" s="322"/>
      <c r="CT3376" s="322"/>
      <c r="CU3376" s="322"/>
      <c r="CV3376" s="322"/>
      <c r="CW3376" s="322"/>
      <c r="CX3376" s="322"/>
      <c r="CY3376" s="322"/>
      <c r="CZ3376" s="322"/>
      <c r="DA3376" s="322"/>
      <c r="DB3376" s="322"/>
      <c r="DC3376" s="322"/>
      <c r="DD3376" s="322"/>
      <c r="DE3376" s="322"/>
      <c r="DF3376" s="322"/>
      <c r="DG3376" s="322"/>
      <c r="DH3376" s="322"/>
      <c r="DI3376" s="322"/>
      <c r="DJ3376" s="322"/>
      <c r="DK3376" s="322"/>
      <c r="DL3376" s="322"/>
      <c r="DM3376" s="322"/>
      <c r="DN3376" s="322"/>
      <c r="DO3376" s="322"/>
      <c r="DP3376" s="322"/>
      <c r="DQ3376" s="322"/>
      <c r="DR3376" s="322"/>
      <c r="DS3376" s="322"/>
      <c r="DT3376" s="322"/>
      <c r="DU3376" s="322"/>
      <c r="DV3376" s="322"/>
      <c r="DW3376" s="322"/>
      <c r="DX3376" s="322"/>
      <c r="DY3376" s="322"/>
      <c r="DZ3376" s="322"/>
      <c r="EA3376" s="322"/>
      <c r="EB3376" s="322"/>
      <c r="EC3376" s="322"/>
      <c r="ED3376" s="322"/>
      <c r="EE3376" s="322"/>
      <c r="EF3376" s="322"/>
      <c r="EG3376" s="322"/>
      <c r="EH3376" s="322"/>
      <c r="EI3376" s="322"/>
      <c r="EJ3376" s="322"/>
      <c r="EK3376" s="322"/>
      <c r="EL3376" s="322"/>
      <c r="EM3376" s="322"/>
      <c r="EN3376" s="322"/>
      <c r="EO3376" s="322"/>
      <c r="EP3376" s="322"/>
      <c r="EQ3376" s="322"/>
      <c r="ER3376" s="322"/>
      <c r="ES3376" s="322"/>
      <c r="ET3376" s="322"/>
      <c r="EU3376" s="322"/>
      <c r="EV3376" s="322"/>
      <c r="EW3376" s="322"/>
      <c r="EX3376" s="322"/>
      <c r="EY3376" s="322"/>
      <c r="EZ3376" s="322"/>
      <c r="FA3376" s="322"/>
      <c r="FB3376" s="322"/>
      <c r="FC3376" s="322"/>
      <c r="FD3376" s="322"/>
      <c r="FE3376" s="322"/>
      <c r="FF3376" s="322"/>
      <c r="FG3376" s="322"/>
      <c r="FH3376" s="322"/>
      <c r="FI3376" s="322"/>
      <c r="FJ3376" s="322"/>
      <c r="FK3376" s="322"/>
      <c r="FL3376" s="322"/>
      <c r="FM3376" s="322"/>
      <c r="FN3376" s="322"/>
      <c r="FO3376" s="322"/>
      <c r="FP3376" s="322"/>
      <c r="FQ3376" s="322"/>
      <c r="FR3376" s="322"/>
      <c r="FS3376" s="322"/>
      <c r="FT3376" s="322"/>
      <c r="FU3376" s="322"/>
      <c r="FV3376" s="322"/>
      <c r="FW3376" s="322"/>
      <c r="FX3376" s="322"/>
      <c r="FY3376" s="322"/>
      <c r="FZ3376" s="322"/>
      <c r="GA3376" s="322"/>
      <c r="GB3376" s="322"/>
      <c r="GC3376" s="322"/>
      <c r="GD3376" s="322"/>
      <c r="GE3376" s="322"/>
      <c r="GF3376" s="322"/>
      <c r="GG3376" s="322"/>
      <c r="GH3376" s="322"/>
      <c r="GI3376" s="322"/>
      <c r="GJ3376" s="322"/>
      <c r="GK3376" s="322"/>
      <c r="GL3376" s="322"/>
      <c r="GM3376" s="322"/>
      <c r="GN3376" s="322"/>
      <c r="GO3376" s="322"/>
      <c r="GP3376" s="322"/>
      <c r="GQ3376" s="322"/>
      <c r="GR3376" s="322"/>
      <c r="GS3376" s="322"/>
      <c r="GT3376" s="322"/>
      <c r="GU3376" s="322"/>
      <c r="GV3376" s="322"/>
      <c r="GW3376" s="322"/>
      <c r="GX3376" s="322"/>
      <c r="GY3376" s="322"/>
      <c r="GZ3376" s="322"/>
      <c r="HA3376" s="322"/>
      <c r="HB3376" s="322"/>
      <c r="HC3376" s="322"/>
      <c r="HD3376" s="322"/>
      <c r="HE3376" s="322"/>
      <c r="HF3376" s="322"/>
      <c r="HG3376" s="322"/>
      <c r="HH3376" s="322"/>
      <c r="HI3376" s="322"/>
      <c r="HJ3376" s="322"/>
      <c r="HK3376" s="322"/>
      <c r="HL3376" s="322"/>
      <c r="HM3376" s="322"/>
      <c r="HN3376" s="322"/>
      <c r="HO3376" s="322"/>
      <c r="HP3376" s="322"/>
      <c r="HQ3376" s="322"/>
      <c r="HR3376" s="322"/>
      <c r="HS3376" s="322"/>
      <c r="HT3376" s="322"/>
      <c r="HU3376" s="322"/>
      <c r="HV3376" s="322"/>
      <c r="HW3376" s="322"/>
      <c r="HX3376" s="322"/>
      <c r="HY3376" s="322"/>
      <c r="HZ3376" s="322"/>
      <c r="IA3376" s="322"/>
      <c r="IB3376" s="322"/>
      <c r="IC3376" s="322"/>
      <c r="ID3376" s="322"/>
      <c r="IE3376" s="322"/>
      <c r="IF3376" s="322"/>
      <c r="IG3376" s="322"/>
      <c r="IH3376" s="322"/>
      <c r="II3376" s="322"/>
      <c r="IJ3376" s="322"/>
      <c r="IK3376" s="322"/>
      <c r="IL3376" s="322"/>
      <c r="IM3376" s="322"/>
      <c r="IN3376" s="322"/>
      <c r="IO3376" s="322"/>
      <c r="IP3376" s="322"/>
      <c r="IQ3376" s="322"/>
      <c r="IR3376" s="322"/>
      <c r="IS3376" s="322"/>
      <c r="IT3376" s="322"/>
      <c r="IU3376" s="322"/>
      <c r="IV3376" s="322"/>
    </row>
    <row r="3377" spans="1:256" s="320" customFormat="1" ht="12.75">
      <c r="A3377" s="323"/>
      <c r="B3377" s="324">
        <f>SUM(B3361:B3376)</f>
        <v>-1239869</v>
      </c>
      <c r="C3377" s="323" t="s">
        <v>197</v>
      </c>
      <c r="D3377" s="323" t="s">
        <v>211</v>
      </c>
      <c r="E3377" s="323"/>
      <c r="F3377" s="325"/>
      <c r="G3377" s="326"/>
      <c r="H3377" s="324">
        <f>H3362-B3377</f>
        <v>1944392</v>
      </c>
      <c r="I3377" s="327">
        <f t="shared" si="198"/>
        <v>-2479.738</v>
      </c>
      <c r="J3377" s="292"/>
      <c r="K3377" s="292">
        <v>500</v>
      </c>
      <c r="L3377" s="292"/>
      <c r="M3377" s="292">
        <v>500</v>
      </c>
      <c r="N3377" s="322"/>
      <c r="O3377" s="322"/>
      <c r="P3377" s="322"/>
      <c r="Q3377" s="322"/>
      <c r="R3377" s="322"/>
      <c r="S3377" s="322"/>
      <c r="T3377" s="322"/>
      <c r="U3377" s="322"/>
      <c r="V3377" s="322"/>
      <c r="W3377" s="322"/>
      <c r="X3377" s="322"/>
      <c r="Y3377" s="322"/>
      <c r="Z3377" s="322"/>
      <c r="AA3377" s="322"/>
      <c r="AB3377" s="322"/>
      <c r="AC3377" s="322"/>
      <c r="AD3377" s="322"/>
      <c r="AE3377" s="322"/>
      <c r="AF3377" s="322"/>
      <c r="AG3377" s="322"/>
      <c r="AH3377" s="322"/>
      <c r="AI3377" s="322"/>
      <c r="AJ3377" s="322"/>
      <c r="AK3377" s="322"/>
      <c r="AL3377" s="322"/>
      <c r="AM3377" s="322"/>
      <c r="AN3377" s="322"/>
      <c r="AO3377" s="322"/>
      <c r="AP3377" s="322"/>
      <c r="AQ3377" s="322"/>
      <c r="AR3377" s="322"/>
      <c r="AS3377" s="322"/>
      <c r="AT3377" s="322"/>
      <c r="AU3377" s="322"/>
      <c r="AV3377" s="322"/>
      <c r="AW3377" s="322"/>
      <c r="AX3377" s="322"/>
      <c r="AY3377" s="322"/>
      <c r="AZ3377" s="322"/>
      <c r="BA3377" s="322"/>
      <c r="BB3377" s="322"/>
      <c r="BC3377" s="322"/>
      <c r="BD3377" s="322"/>
      <c r="BE3377" s="322"/>
      <c r="BF3377" s="322"/>
      <c r="BG3377" s="322"/>
      <c r="BH3377" s="322"/>
      <c r="BI3377" s="322"/>
      <c r="BJ3377" s="322"/>
      <c r="BK3377" s="322"/>
      <c r="BL3377" s="322"/>
      <c r="BM3377" s="322"/>
      <c r="BN3377" s="322"/>
      <c r="BO3377" s="322"/>
      <c r="BP3377" s="322"/>
      <c r="BQ3377" s="322"/>
      <c r="BR3377" s="322"/>
      <c r="BS3377" s="322"/>
      <c r="BT3377" s="322"/>
      <c r="BU3377" s="322"/>
      <c r="BV3377" s="322"/>
      <c r="BW3377" s="322"/>
      <c r="BX3377" s="322"/>
      <c r="BY3377" s="322"/>
      <c r="BZ3377" s="322"/>
      <c r="CA3377" s="322"/>
      <c r="CB3377" s="322"/>
      <c r="CC3377" s="322"/>
      <c r="CD3377" s="322"/>
      <c r="CE3377" s="322"/>
      <c r="CF3377" s="322"/>
      <c r="CG3377" s="322"/>
      <c r="CH3377" s="322"/>
      <c r="CI3377" s="322"/>
      <c r="CJ3377" s="322"/>
      <c r="CK3377" s="322"/>
      <c r="CL3377" s="322"/>
      <c r="CM3377" s="322"/>
      <c r="CN3377" s="322"/>
      <c r="CO3377" s="322"/>
      <c r="CP3377" s="322"/>
      <c r="CQ3377" s="322"/>
      <c r="CR3377" s="322"/>
      <c r="CS3377" s="322"/>
      <c r="CT3377" s="322"/>
      <c r="CU3377" s="322"/>
      <c r="CV3377" s="322"/>
      <c r="CW3377" s="322"/>
      <c r="CX3377" s="322"/>
      <c r="CY3377" s="322"/>
      <c r="CZ3377" s="322"/>
      <c r="DA3377" s="322"/>
      <c r="DB3377" s="322"/>
      <c r="DC3377" s="322"/>
      <c r="DD3377" s="322"/>
      <c r="DE3377" s="322"/>
      <c r="DF3377" s="322"/>
      <c r="DG3377" s="322"/>
      <c r="DH3377" s="322"/>
      <c r="DI3377" s="322"/>
      <c r="DJ3377" s="322"/>
      <c r="DK3377" s="322"/>
      <c r="DL3377" s="322"/>
      <c r="DM3377" s="322"/>
      <c r="DN3377" s="322"/>
      <c r="DO3377" s="322"/>
      <c r="DP3377" s="322"/>
      <c r="DQ3377" s="322"/>
      <c r="DR3377" s="322"/>
      <c r="DS3377" s="322"/>
      <c r="DT3377" s="322"/>
      <c r="DU3377" s="322"/>
      <c r="DV3377" s="322"/>
      <c r="DW3377" s="322"/>
      <c r="DX3377" s="322"/>
      <c r="DY3377" s="322"/>
      <c r="DZ3377" s="322"/>
      <c r="EA3377" s="322"/>
      <c r="EB3377" s="322"/>
      <c r="EC3377" s="322"/>
      <c r="ED3377" s="322"/>
      <c r="EE3377" s="322"/>
      <c r="EF3377" s="322"/>
      <c r="EG3377" s="322"/>
      <c r="EH3377" s="322"/>
      <c r="EI3377" s="322"/>
      <c r="EJ3377" s="322"/>
      <c r="EK3377" s="322"/>
      <c r="EL3377" s="322"/>
      <c r="EM3377" s="322"/>
      <c r="EN3377" s="322"/>
      <c r="EO3377" s="322"/>
      <c r="EP3377" s="322"/>
      <c r="EQ3377" s="322"/>
      <c r="ER3377" s="322"/>
      <c r="ES3377" s="322"/>
      <c r="ET3377" s="322"/>
      <c r="EU3377" s="322"/>
      <c r="EV3377" s="322"/>
      <c r="EW3377" s="322"/>
      <c r="EX3377" s="322"/>
      <c r="EY3377" s="322"/>
      <c r="EZ3377" s="322"/>
      <c r="FA3377" s="322"/>
      <c r="FB3377" s="322"/>
      <c r="FC3377" s="322"/>
      <c r="FD3377" s="322"/>
      <c r="FE3377" s="322"/>
      <c r="FF3377" s="322"/>
      <c r="FG3377" s="322"/>
      <c r="FH3377" s="322"/>
      <c r="FI3377" s="322"/>
      <c r="FJ3377" s="322"/>
      <c r="FK3377" s="322"/>
      <c r="FL3377" s="322"/>
      <c r="FM3377" s="322"/>
      <c r="FN3377" s="322"/>
      <c r="FO3377" s="322"/>
      <c r="FP3377" s="322"/>
      <c r="FQ3377" s="322"/>
      <c r="FR3377" s="322"/>
      <c r="FS3377" s="322"/>
      <c r="FT3377" s="322"/>
      <c r="FU3377" s="322"/>
      <c r="FV3377" s="322"/>
      <c r="FW3377" s="322"/>
      <c r="FX3377" s="322"/>
      <c r="FY3377" s="322"/>
      <c r="FZ3377" s="322"/>
      <c r="GA3377" s="322"/>
      <c r="GB3377" s="322"/>
      <c r="GC3377" s="322"/>
      <c r="GD3377" s="322"/>
      <c r="GE3377" s="322"/>
      <c r="GF3377" s="322"/>
      <c r="GG3377" s="322"/>
      <c r="GH3377" s="322"/>
      <c r="GI3377" s="322"/>
      <c r="GJ3377" s="322"/>
      <c r="GK3377" s="322"/>
      <c r="GL3377" s="322"/>
      <c r="GM3377" s="322"/>
      <c r="GN3377" s="322"/>
      <c r="GO3377" s="322"/>
      <c r="GP3377" s="322"/>
      <c r="GQ3377" s="322"/>
      <c r="GR3377" s="322"/>
      <c r="GS3377" s="322"/>
      <c r="GT3377" s="322"/>
      <c r="GU3377" s="322"/>
      <c r="GV3377" s="322"/>
      <c r="GW3377" s="322"/>
      <c r="GX3377" s="322"/>
      <c r="GY3377" s="322"/>
      <c r="GZ3377" s="322"/>
      <c r="HA3377" s="322"/>
      <c r="HB3377" s="322"/>
      <c r="HC3377" s="322"/>
      <c r="HD3377" s="322"/>
      <c r="HE3377" s="322"/>
      <c r="HF3377" s="322"/>
      <c r="HG3377" s="322"/>
      <c r="HH3377" s="322"/>
      <c r="HI3377" s="322"/>
      <c r="HJ3377" s="322"/>
      <c r="HK3377" s="322"/>
      <c r="HL3377" s="322"/>
      <c r="HM3377" s="322"/>
      <c r="HN3377" s="322"/>
      <c r="HO3377" s="322"/>
      <c r="HP3377" s="322"/>
      <c r="HQ3377" s="322"/>
      <c r="HR3377" s="322"/>
      <c r="HS3377" s="322"/>
      <c r="HT3377" s="322"/>
      <c r="HU3377" s="322"/>
      <c r="HV3377" s="322"/>
      <c r="HW3377" s="322"/>
      <c r="HX3377" s="322"/>
      <c r="HY3377" s="322"/>
      <c r="HZ3377" s="322"/>
      <c r="IA3377" s="322"/>
      <c r="IB3377" s="322"/>
      <c r="IC3377" s="322"/>
      <c r="ID3377" s="322"/>
      <c r="IE3377" s="322"/>
      <c r="IF3377" s="322"/>
      <c r="IG3377" s="322"/>
      <c r="IH3377" s="322"/>
      <c r="II3377" s="322"/>
      <c r="IJ3377" s="322"/>
      <c r="IK3377" s="322"/>
      <c r="IL3377" s="322"/>
      <c r="IM3377" s="322"/>
      <c r="IN3377" s="322"/>
      <c r="IO3377" s="322"/>
      <c r="IP3377" s="322"/>
      <c r="IQ3377" s="322"/>
      <c r="IR3377" s="322"/>
      <c r="IS3377" s="322"/>
      <c r="IT3377" s="322"/>
      <c r="IU3377" s="322"/>
      <c r="IV3377" s="322"/>
    </row>
    <row r="3378" spans="6:13" ht="12.75">
      <c r="F3378" s="66"/>
      <c r="M3378" s="2"/>
    </row>
    <row r="3379" spans="6:13" ht="12.75">
      <c r="F3379" s="66"/>
      <c r="M3379" s="2"/>
    </row>
    <row r="3380" spans="2:13" ht="12.75">
      <c r="B3380" s="194">
        <v>-33501602.36</v>
      </c>
      <c r="C3380" s="328" t="s">
        <v>201</v>
      </c>
      <c r="F3380" s="66"/>
      <c r="M3380" s="2"/>
    </row>
    <row r="3381" spans="1:13" s="332" customFormat="1" ht="12.75">
      <c r="A3381" s="329"/>
      <c r="B3381" s="194">
        <v>-68410372</v>
      </c>
      <c r="C3381" s="329" t="s">
        <v>177</v>
      </c>
      <c r="D3381" s="329" t="s">
        <v>202</v>
      </c>
      <c r="E3381" s="329"/>
      <c r="F3381" s="330"/>
      <c r="G3381" s="330"/>
      <c r="H3381" s="194">
        <f aca="true" t="shared" si="199" ref="H3381:H3386">H3380-B3381</f>
        <v>68410372</v>
      </c>
      <c r="I3381" s="331">
        <f aca="true" t="shared" si="200" ref="I3381:I3389">+B3381/M3381</f>
        <v>-147754.58315334775</v>
      </c>
      <c r="K3381" s="332">
        <v>463</v>
      </c>
      <c r="M3381" s="332">
        <v>463</v>
      </c>
    </row>
    <row r="3382" spans="1:13" s="332" customFormat="1" ht="12.75">
      <c r="A3382" s="329"/>
      <c r="B3382" s="194">
        <v>2952424</v>
      </c>
      <c r="C3382" s="329" t="s">
        <v>177</v>
      </c>
      <c r="D3382" s="329" t="s">
        <v>186</v>
      </c>
      <c r="E3382" s="329"/>
      <c r="F3382" s="330"/>
      <c r="G3382" s="330"/>
      <c r="H3382" s="194">
        <f t="shared" si="199"/>
        <v>65457948</v>
      </c>
      <c r="I3382" s="331">
        <f t="shared" si="200"/>
        <v>5623.664761904762</v>
      </c>
      <c r="K3382" s="332">
        <v>525</v>
      </c>
      <c r="M3382" s="332">
        <v>525</v>
      </c>
    </row>
    <row r="3383" spans="1:13" s="332" customFormat="1" ht="12.75">
      <c r="A3383" s="329"/>
      <c r="B3383" s="194">
        <v>4855999</v>
      </c>
      <c r="C3383" s="329" t="s">
        <v>177</v>
      </c>
      <c r="D3383" s="329" t="s">
        <v>187</v>
      </c>
      <c r="E3383" s="329"/>
      <c r="F3383" s="330"/>
      <c r="G3383" s="330"/>
      <c r="H3383" s="194">
        <f t="shared" si="199"/>
        <v>60601949</v>
      </c>
      <c r="I3383" s="331">
        <f t="shared" si="200"/>
        <v>9076.633644859812</v>
      </c>
      <c r="K3383" s="332">
        <v>535</v>
      </c>
      <c r="M3383" s="332">
        <v>535</v>
      </c>
    </row>
    <row r="3384" spans="1:13" s="332" customFormat="1" ht="12.75">
      <c r="A3384" s="329"/>
      <c r="B3384" s="194">
        <v>3849645</v>
      </c>
      <c r="C3384" s="329" t="s">
        <v>177</v>
      </c>
      <c r="D3384" s="329" t="s">
        <v>188</v>
      </c>
      <c r="E3384" s="329"/>
      <c r="F3384" s="330"/>
      <c r="G3384" s="330"/>
      <c r="H3384" s="194">
        <f t="shared" si="199"/>
        <v>56752304</v>
      </c>
      <c r="I3384" s="331">
        <f t="shared" si="200"/>
        <v>7263.481132075472</v>
      </c>
      <c r="K3384" s="332">
        <v>530</v>
      </c>
      <c r="M3384" s="332">
        <v>530</v>
      </c>
    </row>
    <row r="3385" spans="1:13" s="332" customFormat="1" ht="12.75">
      <c r="A3385" s="329"/>
      <c r="B3385" s="194">
        <v>2952945</v>
      </c>
      <c r="C3385" s="329" t="s">
        <v>177</v>
      </c>
      <c r="D3385" s="329" t="s">
        <v>203</v>
      </c>
      <c r="E3385" s="329"/>
      <c r="F3385" s="330"/>
      <c r="G3385" s="330"/>
      <c r="H3385" s="194">
        <f t="shared" si="199"/>
        <v>53799359</v>
      </c>
      <c r="I3385" s="331">
        <f t="shared" si="200"/>
        <v>5678.740384615385</v>
      </c>
      <c r="K3385" s="332">
        <v>520</v>
      </c>
      <c r="M3385" s="332">
        <v>520</v>
      </c>
    </row>
    <row r="3386" spans="1:13" s="332" customFormat="1" ht="12.75">
      <c r="A3386" s="329"/>
      <c r="B3386" s="194">
        <v>3215415</v>
      </c>
      <c r="C3386" s="329" t="s">
        <v>177</v>
      </c>
      <c r="D3386" s="329" t="s">
        <v>190</v>
      </c>
      <c r="E3386" s="329"/>
      <c r="F3386" s="330"/>
      <c r="G3386" s="330"/>
      <c r="H3386" s="194">
        <f t="shared" si="199"/>
        <v>50583944</v>
      </c>
      <c r="I3386" s="331">
        <f t="shared" si="200"/>
        <v>6367.158415841584</v>
      </c>
      <c r="K3386" s="332">
        <v>505</v>
      </c>
      <c r="M3386" s="332">
        <v>505</v>
      </c>
    </row>
    <row r="3387" spans="1:13" s="332" customFormat="1" ht="12.75">
      <c r="A3387" s="329"/>
      <c r="B3387" s="194">
        <v>4071743</v>
      </c>
      <c r="C3387" s="329" t="s">
        <v>177</v>
      </c>
      <c r="D3387" s="329" t="s">
        <v>191</v>
      </c>
      <c r="E3387" s="329"/>
      <c r="F3387" s="330"/>
      <c r="G3387" s="330"/>
      <c r="H3387" s="194">
        <f>H3385-B3387</f>
        <v>49727616</v>
      </c>
      <c r="I3387" s="331">
        <f t="shared" si="200"/>
        <v>7983.809803921568</v>
      </c>
      <c r="K3387" s="332">
        <v>510</v>
      </c>
      <c r="M3387" s="332">
        <v>510</v>
      </c>
    </row>
    <row r="3388" spans="1:13" s="332" customFormat="1" ht="12.75">
      <c r="A3388" s="329"/>
      <c r="B3388" s="194">
        <f>+B2270</f>
        <v>6019057.5</v>
      </c>
      <c r="C3388" s="329" t="s">
        <v>177</v>
      </c>
      <c r="D3388" s="329" t="s">
        <v>210</v>
      </c>
      <c r="E3388" s="329"/>
      <c r="F3388" s="330"/>
      <c r="G3388" s="330"/>
      <c r="H3388" s="194">
        <f>H3386-B3388</f>
        <v>44564886.5</v>
      </c>
      <c r="I3388" s="331">
        <f t="shared" si="200"/>
        <v>12038.115</v>
      </c>
      <c r="K3388" s="332">
        <v>500</v>
      </c>
      <c r="M3388" s="332">
        <v>500</v>
      </c>
    </row>
    <row r="3389" spans="1:13" s="337" customFormat="1" ht="12.75">
      <c r="A3389" s="333"/>
      <c r="B3389" s="195">
        <f>SUM(B3380:B3388)</f>
        <v>-73994745.86</v>
      </c>
      <c r="C3389" s="333" t="s">
        <v>177</v>
      </c>
      <c r="D3389" s="333" t="s">
        <v>212</v>
      </c>
      <c r="E3389" s="333"/>
      <c r="F3389" s="334"/>
      <c r="G3389" s="335"/>
      <c r="H3389" s="195">
        <v>0</v>
      </c>
      <c r="I3389" s="336">
        <f t="shared" si="200"/>
        <v>-147989.49172</v>
      </c>
      <c r="K3389" s="337">
        <v>500</v>
      </c>
      <c r="M3389" s="337">
        <v>500</v>
      </c>
    </row>
    <row r="3390" spans="1:13" s="322" customFormat="1" ht="12.75">
      <c r="A3390" s="338"/>
      <c r="B3390" s="339"/>
      <c r="C3390" s="338"/>
      <c r="D3390" s="338"/>
      <c r="E3390" s="338"/>
      <c r="F3390" s="340"/>
      <c r="G3390" s="341"/>
      <c r="H3390" s="339"/>
      <c r="I3390" s="342"/>
      <c r="M3390" s="2"/>
    </row>
    <row r="3391" spans="1:13" s="322" customFormat="1" ht="12.75">
      <c r="A3391" s="338"/>
      <c r="B3391" s="339"/>
      <c r="C3391" s="338"/>
      <c r="D3391" s="338"/>
      <c r="E3391" s="338"/>
      <c r="F3391" s="340"/>
      <c r="G3391" s="341"/>
      <c r="H3391" s="339"/>
      <c r="I3391" s="342"/>
      <c r="M3391" s="2"/>
    </row>
    <row r="3392" spans="6:13" ht="12.75">
      <c r="F3392" s="65"/>
      <c r="M3392" s="2"/>
    </row>
    <row r="3393" ht="12.75" hidden="1">
      <c r="M3393" s="2"/>
    </row>
    <row r="3394" ht="12.75" hidden="1">
      <c r="M3394" s="2"/>
    </row>
    <row r="3395" ht="12.75" hidden="1">
      <c r="M3395" s="2"/>
    </row>
    <row r="3396" ht="12.75" hidden="1">
      <c r="M3396" s="2"/>
    </row>
    <row r="3397" ht="12.75" hidden="1">
      <c r="M3397" s="2"/>
    </row>
    <row r="3398" ht="12.75" hidden="1">
      <c r="M3398" s="2"/>
    </row>
    <row r="3399" ht="12.75" hidden="1">
      <c r="M3399" s="2"/>
    </row>
    <row r="3400" ht="12.75" hidden="1">
      <c r="M3400" s="2"/>
    </row>
    <row r="3401" ht="12.75" hidden="1">
      <c r="M3401" s="2"/>
    </row>
    <row r="3402" ht="12.75" hidden="1">
      <c r="M3402" s="2"/>
    </row>
    <row r="3403" ht="12.75" hidden="1">
      <c r="M3403" s="2"/>
    </row>
    <row r="3404" ht="12.75" hidden="1">
      <c r="M3404" s="2"/>
    </row>
    <row r="3405" ht="12.75" hidden="1">
      <c r="M3405" s="2"/>
    </row>
    <row r="3406" ht="12.75" hidden="1">
      <c r="M3406" s="2"/>
    </row>
    <row r="3407" ht="12.75" hidden="1">
      <c r="M3407" s="2"/>
    </row>
    <row r="3408" ht="12.75" hidden="1">
      <c r="M3408" s="2"/>
    </row>
    <row r="3409" ht="12.75" hidden="1">
      <c r="M3409" s="2"/>
    </row>
    <row r="3410" spans="1:13" s="349" customFormat="1" ht="12.75">
      <c r="A3410" s="343"/>
      <c r="B3410" s="344"/>
      <c r="C3410" s="345"/>
      <c r="D3410" s="343"/>
      <c r="E3410" s="343"/>
      <c r="F3410" s="346"/>
      <c r="G3410" s="346"/>
      <c r="H3410" s="347"/>
      <c r="I3410" s="348"/>
      <c r="K3410" s="350"/>
      <c r="M3410" s="2"/>
    </row>
    <row r="3411" spans="1:13" s="355" customFormat="1" ht="12.75">
      <c r="A3411" s="351"/>
      <c r="B3411" s="352">
        <v>-7401991</v>
      </c>
      <c r="C3411" s="351" t="s">
        <v>174</v>
      </c>
      <c r="D3411" s="351" t="s">
        <v>204</v>
      </c>
      <c r="E3411" s="351"/>
      <c r="F3411" s="353"/>
      <c r="G3411" s="353"/>
      <c r="H3411" s="352">
        <f>H3409-B3411</f>
        <v>7401991</v>
      </c>
      <c r="I3411" s="354">
        <f>+B3411/M3411</f>
        <v>-15420.814583333333</v>
      </c>
      <c r="K3411" s="355">
        <v>480</v>
      </c>
      <c r="M3411" s="355">
        <v>480</v>
      </c>
    </row>
    <row r="3412" spans="1:13" s="355" customFormat="1" ht="12.75">
      <c r="A3412" s="351"/>
      <c r="B3412" s="352">
        <v>582400</v>
      </c>
      <c r="C3412" s="351" t="s">
        <v>174</v>
      </c>
      <c r="D3412" s="351" t="s">
        <v>182</v>
      </c>
      <c r="E3412" s="351"/>
      <c r="F3412" s="353"/>
      <c r="G3412" s="353"/>
      <c r="H3412" s="352">
        <f>H3410-B3412</f>
        <v>-582400</v>
      </c>
      <c r="I3412" s="354">
        <f>+B3412/M3412</f>
        <v>1176.5656565656566</v>
      </c>
      <c r="K3412" s="355">
        <v>495</v>
      </c>
      <c r="M3412" s="355">
        <v>495</v>
      </c>
    </row>
    <row r="3413" spans="1:13" s="355" customFormat="1" ht="12.75">
      <c r="A3413" s="351"/>
      <c r="B3413" s="352">
        <v>100500</v>
      </c>
      <c r="C3413" s="351" t="s">
        <v>174</v>
      </c>
      <c r="D3413" s="351" t="s">
        <v>183</v>
      </c>
      <c r="E3413" s="351"/>
      <c r="F3413" s="353"/>
      <c r="G3413" s="353"/>
      <c r="H3413" s="352">
        <f>H3411-B3413</f>
        <v>7301491</v>
      </c>
      <c r="I3413" s="354">
        <f>+B3413/M3413</f>
        <v>203.03030303030303</v>
      </c>
      <c r="K3413" s="355">
        <v>495</v>
      </c>
      <c r="M3413" s="355">
        <v>495</v>
      </c>
    </row>
    <row r="3414" spans="1:13" s="355" customFormat="1" ht="12.75">
      <c r="A3414" s="351"/>
      <c r="B3414" s="352">
        <v>0</v>
      </c>
      <c r="C3414" s="351" t="s">
        <v>174</v>
      </c>
      <c r="D3414" s="351" t="s">
        <v>184</v>
      </c>
      <c r="E3414" s="351"/>
      <c r="F3414" s="353"/>
      <c r="G3414" s="353"/>
      <c r="H3414" s="352">
        <f>H3412-B3414</f>
        <v>-582400</v>
      </c>
      <c r="I3414" s="354">
        <f>+B3414/M3414</f>
        <v>0</v>
      </c>
      <c r="K3414" s="355">
        <v>500</v>
      </c>
      <c r="M3414" s="355">
        <v>500</v>
      </c>
    </row>
    <row r="3415" spans="1:13" s="355" customFormat="1" ht="12.75">
      <c r="A3415" s="351"/>
      <c r="B3415" s="352">
        <f>+B1787</f>
        <v>0</v>
      </c>
      <c r="C3415" s="351" t="s">
        <v>174</v>
      </c>
      <c r="D3415" s="351" t="s">
        <v>185</v>
      </c>
      <c r="E3415" s="351"/>
      <c r="F3415" s="353"/>
      <c r="G3415" s="353"/>
      <c r="H3415" s="352">
        <f>H3413-B3415</f>
        <v>7301491</v>
      </c>
      <c r="I3415" s="354">
        <f>+B3415/M3415</f>
        <v>0</v>
      </c>
      <c r="K3415" s="355">
        <v>525</v>
      </c>
      <c r="M3415" s="355">
        <v>525</v>
      </c>
    </row>
    <row r="3416" spans="1:13" s="355" customFormat="1" ht="12.75">
      <c r="A3416" s="351"/>
      <c r="B3416" s="352">
        <v>1012500</v>
      </c>
      <c r="C3416" s="351" t="s">
        <v>174</v>
      </c>
      <c r="D3416" s="351" t="s">
        <v>186</v>
      </c>
      <c r="E3416" s="351"/>
      <c r="F3416" s="353"/>
      <c r="G3416" s="353"/>
      <c r="H3416" s="352">
        <v>7301491</v>
      </c>
      <c r="I3416" s="354">
        <v>0</v>
      </c>
      <c r="K3416" s="355">
        <v>525</v>
      </c>
      <c r="M3416" s="355">
        <v>525</v>
      </c>
    </row>
    <row r="3417" spans="1:13" s="355" customFormat="1" ht="12.75">
      <c r="A3417" s="351"/>
      <c r="B3417" s="352">
        <v>0</v>
      </c>
      <c r="C3417" s="351" t="s">
        <v>174</v>
      </c>
      <c r="D3417" s="351" t="s">
        <v>187</v>
      </c>
      <c r="E3417" s="351"/>
      <c r="F3417" s="353"/>
      <c r="G3417" s="353"/>
      <c r="H3417" s="352">
        <v>7301491</v>
      </c>
      <c r="I3417" s="354">
        <v>0</v>
      </c>
      <c r="K3417" s="355">
        <v>535</v>
      </c>
      <c r="M3417" s="355">
        <v>535</v>
      </c>
    </row>
    <row r="3418" spans="1:13" s="355" customFormat="1" ht="12.75">
      <c r="A3418" s="351"/>
      <c r="B3418" s="352"/>
      <c r="C3418" s="351" t="s">
        <v>174</v>
      </c>
      <c r="D3418" s="351" t="s">
        <v>188</v>
      </c>
      <c r="E3418" s="351"/>
      <c r="F3418" s="353"/>
      <c r="G3418" s="353"/>
      <c r="H3418" s="352">
        <v>7301491</v>
      </c>
      <c r="I3418" s="354">
        <v>0</v>
      </c>
      <c r="K3418" s="355">
        <v>530</v>
      </c>
      <c r="M3418" s="355">
        <v>530</v>
      </c>
    </row>
    <row r="3419" spans="1:13" s="355" customFormat="1" ht="12.75">
      <c r="A3419" s="351"/>
      <c r="B3419" s="352"/>
      <c r="C3419" s="351" t="s">
        <v>174</v>
      </c>
      <c r="D3419" s="351" t="s">
        <v>189</v>
      </c>
      <c r="E3419" s="351"/>
      <c r="F3419" s="353"/>
      <c r="G3419" s="353"/>
      <c r="H3419" s="352">
        <v>7301491</v>
      </c>
      <c r="I3419" s="354">
        <v>0</v>
      </c>
      <c r="K3419" s="355">
        <v>520</v>
      </c>
      <c r="M3419" s="355">
        <v>520</v>
      </c>
    </row>
    <row r="3420" spans="1:13" s="355" customFormat="1" ht="12.75">
      <c r="A3420" s="351"/>
      <c r="B3420" s="352"/>
      <c r="C3420" s="351" t="s">
        <v>174</v>
      </c>
      <c r="D3420" s="351" t="s">
        <v>190</v>
      </c>
      <c r="E3420" s="351"/>
      <c r="F3420" s="353"/>
      <c r="G3420" s="353"/>
      <c r="H3420" s="352">
        <v>7301491</v>
      </c>
      <c r="I3420" s="354">
        <v>1</v>
      </c>
      <c r="K3420" s="355">
        <v>505</v>
      </c>
      <c r="M3420" s="355">
        <v>505</v>
      </c>
    </row>
    <row r="3421" spans="1:13" s="355" customFormat="1" ht="12.75">
      <c r="A3421" s="351"/>
      <c r="B3421" s="352">
        <v>898900</v>
      </c>
      <c r="C3421" s="351" t="s">
        <v>174</v>
      </c>
      <c r="D3421" s="351" t="s">
        <v>191</v>
      </c>
      <c r="E3421" s="351"/>
      <c r="F3421" s="353"/>
      <c r="G3421" s="353"/>
      <c r="H3421" s="352">
        <v>7301491</v>
      </c>
      <c r="I3421" s="354">
        <v>1</v>
      </c>
      <c r="K3421" s="355">
        <v>510</v>
      </c>
      <c r="M3421" s="355">
        <v>510</v>
      </c>
    </row>
    <row r="3422" spans="1:13" s="355" customFormat="1" ht="12.75">
      <c r="A3422" s="351"/>
      <c r="B3422" s="352">
        <f>+B2267</f>
        <v>714950</v>
      </c>
      <c r="C3422" s="351" t="s">
        <v>174</v>
      </c>
      <c r="D3422" s="351" t="s">
        <v>210</v>
      </c>
      <c r="E3422" s="351"/>
      <c r="F3422" s="353"/>
      <c r="G3422" s="353"/>
      <c r="H3422" s="352">
        <v>7301491</v>
      </c>
      <c r="I3422" s="354">
        <v>1</v>
      </c>
      <c r="K3422" s="355">
        <v>500</v>
      </c>
      <c r="M3422" s="355">
        <v>500</v>
      </c>
    </row>
    <row r="3423" spans="1:13" s="355" customFormat="1" ht="12.75">
      <c r="A3423" s="356"/>
      <c r="B3423" s="357">
        <f>SUM(B3411:B3422)</f>
        <v>-4092741</v>
      </c>
      <c r="C3423" s="356" t="s">
        <v>174</v>
      </c>
      <c r="D3423" s="356" t="s">
        <v>213</v>
      </c>
      <c r="E3423" s="356"/>
      <c r="F3423" s="358"/>
      <c r="G3423" s="359"/>
      <c r="H3423" s="357">
        <f>H3397-B3423</f>
        <v>4092741</v>
      </c>
      <c r="I3423" s="360">
        <f>+B3423/M3423</f>
        <v>-8185.482</v>
      </c>
      <c r="J3423" s="361"/>
      <c r="K3423" s="361">
        <v>500</v>
      </c>
      <c r="L3423" s="361"/>
      <c r="M3423" s="361">
        <v>500</v>
      </c>
    </row>
    <row r="3424" spans="6:13" ht="12.75">
      <c r="F3424" s="65"/>
      <c r="M3424" s="2"/>
    </row>
    <row r="3425" spans="6:13" ht="12.75">
      <c r="F3425" s="65"/>
      <c r="M3425" s="2"/>
    </row>
    <row r="3426" ht="12.75" hidden="1">
      <c r="M3426" s="2"/>
    </row>
    <row r="3427" ht="12.75" hidden="1">
      <c r="M3427" s="2"/>
    </row>
    <row r="3428" ht="12.75" hidden="1">
      <c r="M3428" s="2"/>
    </row>
    <row r="3429" ht="12.75" hidden="1">
      <c r="M3429" s="2"/>
    </row>
    <row r="3430" ht="12.75" hidden="1">
      <c r="M3430" s="2"/>
    </row>
    <row r="3431" ht="12.75" hidden="1">
      <c r="M3431" s="2"/>
    </row>
    <row r="3432" ht="12.75" hidden="1">
      <c r="M3432" s="2"/>
    </row>
    <row r="3433" ht="12.75" hidden="1">
      <c r="M3433" s="2"/>
    </row>
    <row r="3434" ht="12.75" hidden="1">
      <c r="M3434" s="2"/>
    </row>
    <row r="3435" ht="12.75" hidden="1">
      <c r="M3435" s="2"/>
    </row>
    <row r="3436" ht="12.75" hidden="1">
      <c r="M3436" s="2"/>
    </row>
    <row r="3437" ht="12.75" hidden="1">
      <c r="M3437" s="2"/>
    </row>
    <row r="3438" ht="12.75" hidden="1">
      <c r="M3438" s="2"/>
    </row>
    <row r="3439" ht="12.75" hidden="1">
      <c r="M3439" s="2"/>
    </row>
    <row r="3440" ht="12.75" hidden="1">
      <c r="M3440" s="2"/>
    </row>
    <row r="3441" ht="12.75" hidden="1">
      <c r="M3441" s="2"/>
    </row>
    <row r="3442" ht="12.75" hidden="1">
      <c r="M3442" s="2"/>
    </row>
    <row r="3443" spans="1:13" s="349" customFormat="1" ht="12.75">
      <c r="A3443" s="343"/>
      <c r="B3443" s="344"/>
      <c r="C3443" s="345"/>
      <c r="D3443" s="343"/>
      <c r="E3443" s="343"/>
      <c r="F3443" s="346"/>
      <c r="G3443" s="346"/>
      <c r="H3443" s="347"/>
      <c r="I3443" s="348"/>
      <c r="K3443" s="350"/>
      <c r="M3443" s="2"/>
    </row>
    <row r="3444" spans="1:13" s="365" customFormat="1" ht="12.75">
      <c r="A3444" s="362"/>
      <c r="B3444" s="178">
        <v>402753</v>
      </c>
      <c r="C3444" s="362" t="s">
        <v>173</v>
      </c>
      <c r="D3444" s="362" t="s">
        <v>182</v>
      </c>
      <c r="E3444" s="362"/>
      <c r="F3444" s="363"/>
      <c r="G3444" s="363"/>
      <c r="H3444" s="178">
        <f>H3443-B3444</f>
        <v>-402753</v>
      </c>
      <c r="I3444" s="364">
        <f>+B3444/M3444</f>
        <v>813.6424242424242</v>
      </c>
      <c r="K3444" s="365">
        <v>495</v>
      </c>
      <c r="M3444" s="365">
        <v>495</v>
      </c>
    </row>
    <row r="3445" spans="1:13" s="365" customFormat="1" ht="12.75">
      <c r="A3445" s="362"/>
      <c r="B3445" s="178">
        <v>425390</v>
      </c>
      <c r="C3445" s="362" t="s">
        <v>173</v>
      </c>
      <c r="D3445" s="362" t="s">
        <v>183</v>
      </c>
      <c r="E3445" s="362"/>
      <c r="F3445" s="363"/>
      <c r="G3445" s="363"/>
      <c r="H3445" s="178">
        <f>H3444-B3445</f>
        <v>-828143</v>
      </c>
      <c r="I3445" s="364">
        <f>+B3445/M3445</f>
        <v>859.3737373737374</v>
      </c>
      <c r="K3445" s="365">
        <v>495</v>
      </c>
      <c r="M3445" s="365">
        <v>495</v>
      </c>
    </row>
    <row r="3446" spans="1:13" s="365" customFormat="1" ht="12.75">
      <c r="A3446" s="362"/>
      <c r="B3446" s="178">
        <v>125700</v>
      </c>
      <c r="C3446" s="362" t="s">
        <v>173</v>
      </c>
      <c r="D3446" s="362" t="s">
        <v>184</v>
      </c>
      <c r="E3446" s="362"/>
      <c r="F3446" s="363"/>
      <c r="G3446" s="363"/>
      <c r="H3446" s="178">
        <f>H3445-B3446</f>
        <v>-953843</v>
      </c>
      <c r="I3446" s="364">
        <f>+B3446/M3446</f>
        <v>251.4</v>
      </c>
      <c r="K3446" s="365">
        <v>500</v>
      </c>
      <c r="M3446" s="365">
        <v>500</v>
      </c>
    </row>
    <row r="3447" spans="1:13" s="365" customFormat="1" ht="12.75">
      <c r="A3447" s="362"/>
      <c r="B3447" s="178">
        <v>0</v>
      </c>
      <c r="C3447" s="362" t="s">
        <v>173</v>
      </c>
      <c r="D3447" s="362" t="s">
        <v>185</v>
      </c>
      <c r="E3447" s="362"/>
      <c r="F3447" s="363"/>
      <c r="G3447" s="363"/>
      <c r="H3447" s="178">
        <f>H3446-B3447</f>
        <v>-953843</v>
      </c>
      <c r="I3447" s="364">
        <f>+B3447/M3447</f>
        <v>0</v>
      </c>
      <c r="K3447" s="365">
        <v>525</v>
      </c>
      <c r="M3447" s="365">
        <v>525</v>
      </c>
    </row>
    <row r="3448" spans="1:13" s="365" customFormat="1" ht="12.75">
      <c r="A3448" s="362"/>
      <c r="B3448" s="178">
        <v>-16041027</v>
      </c>
      <c r="C3448" s="362" t="s">
        <v>173</v>
      </c>
      <c r="D3448" s="362" t="s">
        <v>199</v>
      </c>
      <c r="E3448" s="362"/>
      <c r="F3448" s="363"/>
      <c r="G3448" s="363"/>
      <c r="H3448" s="178">
        <f>H3447-B3448</f>
        <v>15087184</v>
      </c>
      <c r="I3448" s="364">
        <f>+B3448/M3448</f>
        <v>-30554.337142857144</v>
      </c>
      <c r="K3448" s="365">
        <v>525</v>
      </c>
      <c r="M3448" s="365">
        <v>525</v>
      </c>
    </row>
    <row r="3449" spans="1:13" s="365" customFormat="1" ht="12.75">
      <c r="A3449" s="362"/>
      <c r="B3449" s="178">
        <v>905000</v>
      </c>
      <c r="C3449" s="362" t="s">
        <v>173</v>
      </c>
      <c r="D3449" s="362" t="s">
        <v>202</v>
      </c>
      <c r="E3449" s="362"/>
      <c r="F3449" s="363"/>
      <c r="G3449" s="363"/>
      <c r="H3449" s="178">
        <v>15087184</v>
      </c>
      <c r="I3449" s="364">
        <v>30554</v>
      </c>
      <c r="K3449" s="365">
        <v>525</v>
      </c>
      <c r="M3449" s="365">
        <v>525</v>
      </c>
    </row>
    <row r="3450" spans="1:13" s="365" customFormat="1" ht="12.75">
      <c r="A3450" s="362"/>
      <c r="B3450" s="178">
        <v>1209140</v>
      </c>
      <c r="C3450" s="362" t="s">
        <v>173</v>
      </c>
      <c r="D3450" s="362" t="s">
        <v>196</v>
      </c>
      <c r="E3450" s="362"/>
      <c r="F3450" s="363"/>
      <c r="G3450" s="363"/>
      <c r="H3450" s="178">
        <v>15087184</v>
      </c>
      <c r="I3450" s="364">
        <v>30554</v>
      </c>
      <c r="K3450" s="365">
        <v>535</v>
      </c>
      <c r="M3450" s="365">
        <v>535</v>
      </c>
    </row>
    <row r="3451" spans="1:13" s="365" customFormat="1" ht="12.75">
      <c r="A3451" s="362"/>
      <c r="B3451" s="178">
        <v>1100960</v>
      </c>
      <c r="C3451" s="362" t="s">
        <v>173</v>
      </c>
      <c r="D3451" s="362" t="s">
        <v>188</v>
      </c>
      <c r="E3451" s="362"/>
      <c r="F3451" s="363"/>
      <c r="G3451" s="363"/>
      <c r="H3451" s="178">
        <v>15087184</v>
      </c>
      <c r="I3451" s="364">
        <v>30554</v>
      </c>
      <c r="K3451" s="365">
        <v>530</v>
      </c>
      <c r="M3451" s="365">
        <v>530</v>
      </c>
    </row>
    <row r="3452" spans="1:13" s="365" customFormat="1" ht="12.75">
      <c r="A3452" s="362"/>
      <c r="B3452" s="178">
        <v>596050</v>
      </c>
      <c r="C3452" s="362" t="s">
        <v>173</v>
      </c>
      <c r="D3452" s="362" t="s">
        <v>189</v>
      </c>
      <c r="E3452" s="362"/>
      <c r="F3452" s="363"/>
      <c r="G3452" s="363"/>
      <c r="H3452" s="178">
        <v>15087184</v>
      </c>
      <c r="I3452" s="364">
        <v>30554</v>
      </c>
      <c r="K3452" s="365">
        <v>520</v>
      </c>
      <c r="M3452" s="365">
        <v>520</v>
      </c>
    </row>
    <row r="3453" spans="1:13" s="365" customFormat="1" ht="12.75">
      <c r="A3453" s="362"/>
      <c r="B3453" s="178">
        <v>2130910</v>
      </c>
      <c r="C3453" s="362" t="s">
        <v>173</v>
      </c>
      <c r="D3453" s="362" t="s">
        <v>190</v>
      </c>
      <c r="E3453" s="362"/>
      <c r="F3453" s="363"/>
      <c r="G3453" s="363"/>
      <c r="H3453" s="178">
        <v>15087184</v>
      </c>
      <c r="I3453" s="364">
        <v>30554</v>
      </c>
      <c r="K3453" s="365">
        <v>505</v>
      </c>
      <c r="M3453" s="365">
        <v>505</v>
      </c>
    </row>
    <row r="3454" spans="1:13" s="365" customFormat="1" ht="12.75">
      <c r="A3454" s="362"/>
      <c r="B3454" s="178">
        <v>1855295</v>
      </c>
      <c r="C3454" s="362" t="s">
        <v>173</v>
      </c>
      <c r="D3454" s="362" t="s">
        <v>191</v>
      </c>
      <c r="E3454" s="362"/>
      <c r="F3454" s="363"/>
      <c r="G3454" s="363"/>
      <c r="H3454" s="178">
        <v>15087184</v>
      </c>
      <c r="I3454" s="364">
        <v>30554</v>
      </c>
      <c r="K3454" s="365">
        <v>510</v>
      </c>
      <c r="M3454" s="365">
        <v>510</v>
      </c>
    </row>
    <row r="3455" spans="1:13" s="365" customFormat="1" ht="12.75">
      <c r="A3455" s="362"/>
      <c r="B3455" s="178">
        <f>+B2266</f>
        <v>4669657.5</v>
      </c>
      <c r="C3455" s="362" t="s">
        <v>173</v>
      </c>
      <c r="D3455" s="362" t="s">
        <v>210</v>
      </c>
      <c r="E3455" s="362"/>
      <c r="F3455" s="363"/>
      <c r="G3455" s="363"/>
      <c r="H3455" s="178">
        <v>15087184</v>
      </c>
      <c r="I3455" s="364">
        <v>30554</v>
      </c>
      <c r="K3455" s="365">
        <v>500</v>
      </c>
      <c r="M3455" s="365">
        <v>500</v>
      </c>
    </row>
    <row r="3456" spans="1:13" s="365" customFormat="1" ht="12.75">
      <c r="A3456" s="366"/>
      <c r="B3456" s="179">
        <f>SUM(B3444:B3455)</f>
        <v>-2620171.5</v>
      </c>
      <c r="C3456" s="366" t="s">
        <v>173</v>
      </c>
      <c r="D3456" s="366" t="s">
        <v>211</v>
      </c>
      <c r="E3456" s="366"/>
      <c r="F3456" s="367"/>
      <c r="G3456" s="368"/>
      <c r="H3456" s="179">
        <f>H3430-B3456</f>
        <v>2620171.5</v>
      </c>
      <c r="I3456" s="369">
        <f>+B3456/M3456</f>
        <v>-5240.343</v>
      </c>
      <c r="J3456" s="370"/>
      <c r="K3456" s="370">
        <v>500</v>
      </c>
      <c r="L3456" s="370"/>
      <c r="M3456" s="370">
        <v>500</v>
      </c>
    </row>
    <row r="3457" spans="6:13" ht="12.75">
      <c r="F3457" s="65"/>
      <c r="M3457" s="2"/>
    </row>
    <row r="3458" spans="6:13" ht="12.75">
      <c r="F3458" s="65"/>
      <c r="M3458" s="2"/>
    </row>
    <row r="3459" spans="6:13" ht="12.75">
      <c r="F3459" s="65"/>
      <c r="M3459" s="2"/>
    </row>
    <row r="3460" spans="9:13" ht="12.75">
      <c r="I3460" s="22"/>
      <c r="M3460" s="2"/>
    </row>
    <row r="3461" spans="1:13" s="375" customFormat="1" ht="12.75">
      <c r="A3461" s="371"/>
      <c r="B3461" s="372">
        <v>-3279785</v>
      </c>
      <c r="C3461" s="371" t="s">
        <v>176</v>
      </c>
      <c r="D3461" s="371" t="s">
        <v>205</v>
      </c>
      <c r="E3461" s="371"/>
      <c r="F3461" s="373"/>
      <c r="G3461" s="373"/>
      <c r="H3461" s="372">
        <f>H3459-B3461</f>
        <v>3279785</v>
      </c>
      <c r="I3461" s="374">
        <f aca="true" t="shared" si="201" ref="I3461:I3468">+B3461/M3461</f>
        <v>-6188.273584905661</v>
      </c>
      <c r="K3461" s="375">
        <v>530</v>
      </c>
      <c r="M3461" s="375">
        <v>530</v>
      </c>
    </row>
    <row r="3462" spans="1:13" s="375" customFormat="1" ht="12.75">
      <c r="A3462" s="371"/>
      <c r="B3462" s="372">
        <v>0</v>
      </c>
      <c r="C3462" s="371" t="s">
        <v>176</v>
      </c>
      <c r="D3462" s="371" t="s">
        <v>188</v>
      </c>
      <c r="E3462" s="371"/>
      <c r="F3462" s="373"/>
      <c r="G3462" s="373"/>
      <c r="H3462" s="372">
        <f>H3460-B3462</f>
        <v>0</v>
      </c>
      <c r="I3462" s="374">
        <f t="shared" si="201"/>
        <v>0</v>
      </c>
      <c r="K3462" s="375">
        <v>530</v>
      </c>
      <c r="M3462" s="375">
        <v>530</v>
      </c>
    </row>
    <row r="3463" spans="1:13" s="375" customFormat="1" ht="12.75">
      <c r="A3463" s="371"/>
      <c r="B3463" s="372">
        <v>0</v>
      </c>
      <c r="C3463" s="371" t="s">
        <v>176</v>
      </c>
      <c r="D3463" s="371" t="s">
        <v>189</v>
      </c>
      <c r="E3463" s="371"/>
      <c r="F3463" s="373"/>
      <c r="G3463" s="373"/>
      <c r="H3463" s="372">
        <f>H3461-B3463</f>
        <v>3279785</v>
      </c>
      <c r="I3463" s="374">
        <f t="shared" si="201"/>
        <v>0</v>
      </c>
      <c r="K3463" s="375">
        <v>520</v>
      </c>
      <c r="M3463" s="375">
        <v>520</v>
      </c>
    </row>
    <row r="3464" spans="1:13" s="375" customFormat="1" ht="12.75">
      <c r="A3464" s="371"/>
      <c r="B3464" s="372">
        <v>0</v>
      </c>
      <c r="C3464" s="371" t="s">
        <v>176</v>
      </c>
      <c r="D3464" s="371" t="s">
        <v>190</v>
      </c>
      <c r="E3464" s="371"/>
      <c r="F3464" s="373"/>
      <c r="G3464" s="373"/>
      <c r="H3464" s="372">
        <f>H3462-B3464</f>
        <v>0</v>
      </c>
      <c r="I3464" s="374">
        <f t="shared" si="201"/>
        <v>0</v>
      </c>
      <c r="K3464" s="375">
        <v>505</v>
      </c>
      <c r="M3464" s="375">
        <v>505</v>
      </c>
    </row>
    <row r="3465" spans="1:13" s="375" customFormat="1" ht="12.75">
      <c r="A3465" s="371"/>
      <c r="B3465" s="372">
        <v>854500</v>
      </c>
      <c r="C3465" s="371" t="s">
        <v>176</v>
      </c>
      <c r="D3465" s="371" t="s">
        <v>191</v>
      </c>
      <c r="E3465" s="371"/>
      <c r="F3465" s="373"/>
      <c r="G3465" s="373"/>
      <c r="H3465" s="372">
        <f>H3462-B3465</f>
        <v>-854500</v>
      </c>
      <c r="I3465" s="374">
        <f t="shared" si="201"/>
        <v>1675.4901960784314</v>
      </c>
      <c r="K3465" s="375">
        <v>510</v>
      </c>
      <c r="M3465" s="375">
        <v>510</v>
      </c>
    </row>
    <row r="3466" spans="1:13" s="375" customFormat="1" ht="12.75">
      <c r="A3466" s="371"/>
      <c r="B3466" s="372">
        <v>-2448477</v>
      </c>
      <c r="C3466" s="371" t="s">
        <v>176</v>
      </c>
      <c r="D3466" s="371" t="s">
        <v>218</v>
      </c>
      <c r="E3466" s="371"/>
      <c r="F3466" s="373"/>
      <c r="G3466" s="373"/>
      <c r="H3466" s="372">
        <f>H3462-B3466</f>
        <v>2448477</v>
      </c>
      <c r="I3466" s="374">
        <f t="shared" si="201"/>
        <v>-4896.954</v>
      </c>
      <c r="K3466" s="375">
        <v>500</v>
      </c>
      <c r="M3466" s="375">
        <v>500</v>
      </c>
    </row>
    <row r="3467" spans="1:13" s="375" customFormat="1" ht="12.75">
      <c r="A3467" s="371"/>
      <c r="B3467" s="372">
        <f>+B2269</f>
        <v>1504500</v>
      </c>
      <c r="C3467" s="371" t="s">
        <v>176</v>
      </c>
      <c r="D3467" s="371" t="s">
        <v>210</v>
      </c>
      <c r="E3467" s="371"/>
      <c r="F3467" s="373"/>
      <c r="G3467" s="373"/>
      <c r="H3467" s="372">
        <f>H3463-B3467</f>
        <v>1775285</v>
      </c>
      <c r="I3467" s="374">
        <f t="shared" si="201"/>
        <v>3009</v>
      </c>
      <c r="K3467" s="375">
        <v>500</v>
      </c>
      <c r="M3467" s="375">
        <v>500</v>
      </c>
    </row>
    <row r="3468" spans="1:13" s="375" customFormat="1" ht="12.75">
      <c r="A3468" s="376"/>
      <c r="B3468" s="377">
        <f>SUM(B3461:B3467)</f>
        <v>-3369262</v>
      </c>
      <c r="C3468" s="376" t="s">
        <v>176</v>
      </c>
      <c r="D3468" s="376" t="s">
        <v>211</v>
      </c>
      <c r="E3468" s="376"/>
      <c r="F3468" s="378"/>
      <c r="G3468" s="379"/>
      <c r="H3468" s="377">
        <v>0</v>
      </c>
      <c r="I3468" s="380">
        <f t="shared" si="201"/>
        <v>-6738.524</v>
      </c>
      <c r="J3468" s="381"/>
      <c r="K3468" s="381">
        <v>500</v>
      </c>
      <c r="L3468" s="381"/>
      <c r="M3468" s="381">
        <v>500</v>
      </c>
    </row>
    <row r="3469" spans="1:13" s="387" customFormat="1" ht="12.75">
      <c r="A3469" s="382"/>
      <c r="B3469" s="383"/>
      <c r="C3469" s="382"/>
      <c r="D3469" s="382"/>
      <c r="E3469" s="382"/>
      <c r="F3469" s="384"/>
      <c r="G3469" s="385"/>
      <c r="H3469" s="383">
        <v>0</v>
      </c>
      <c r="I3469" s="386"/>
      <c r="M3469" s="388"/>
    </row>
    <row r="3470" spans="1:13" s="387" customFormat="1" ht="12.75">
      <c r="A3470" s="382"/>
      <c r="B3470" s="383"/>
      <c r="C3470" s="382"/>
      <c r="D3470" s="382"/>
      <c r="E3470" s="382"/>
      <c r="F3470" s="384"/>
      <c r="G3470" s="385"/>
      <c r="H3470" s="383">
        <v>0</v>
      </c>
      <c r="I3470" s="386"/>
      <c r="M3470" s="388"/>
    </row>
    <row r="3471" ht="12.75"/>
    <row r="3472" spans="1:13" s="404" customFormat="1" ht="12.75">
      <c r="A3472" s="398"/>
      <c r="B3472" s="399"/>
      <c r="C3472" s="398"/>
      <c r="D3472" s="398" t="s">
        <v>175</v>
      </c>
      <c r="E3472" s="398"/>
      <c r="F3472" s="400"/>
      <c r="G3472" s="401"/>
      <c r="H3472" s="402"/>
      <c r="I3472" s="403"/>
      <c r="M3472" s="405"/>
    </row>
    <row r="3473" spans="1:11" s="404" customFormat="1" ht="12.75">
      <c r="A3473" s="398" t="s">
        <v>206</v>
      </c>
      <c r="B3473" s="402"/>
      <c r="C3473" s="406"/>
      <c r="D3473" s="398"/>
      <c r="E3473" s="398"/>
      <c r="F3473" s="401"/>
      <c r="G3473" s="401"/>
      <c r="H3473" s="402"/>
      <c r="I3473" s="407"/>
      <c r="K3473" s="405"/>
    </row>
    <row r="3474" spans="1:11" s="404" customFormat="1" ht="12.75">
      <c r="A3474" s="398"/>
      <c r="B3474" s="402"/>
      <c r="C3474" s="398"/>
      <c r="D3474" s="398"/>
      <c r="E3474" s="398" t="s">
        <v>216</v>
      </c>
      <c r="F3474" s="401"/>
      <c r="G3474" s="401"/>
      <c r="H3474" s="402"/>
      <c r="I3474" s="407"/>
      <c r="K3474" s="405"/>
    </row>
    <row r="3475" spans="1:13" s="404" customFormat="1" ht="12.75">
      <c r="A3475" s="398"/>
      <c r="B3475" s="408">
        <v>-2468350</v>
      </c>
      <c r="C3475" s="402" t="s">
        <v>214</v>
      </c>
      <c r="D3475" s="398"/>
      <c r="E3475" s="398" t="s">
        <v>217</v>
      </c>
      <c r="F3475" s="401"/>
      <c r="G3475" s="401"/>
      <c r="H3475" s="402">
        <f>H3474-B3475</f>
        <v>2468350</v>
      </c>
      <c r="I3475" s="409">
        <v>5000</v>
      </c>
      <c r="K3475" s="410"/>
      <c r="M3475" s="411">
        <f>-B3475/I3475</f>
        <v>493.67</v>
      </c>
    </row>
    <row r="3476" spans="1:13" s="404" customFormat="1" ht="12.75">
      <c r="A3476" s="398"/>
      <c r="B3476" s="402">
        <v>19873</v>
      </c>
      <c r="C3476" s="398" t="s">
        <v>215</v>
      </c>
      <c r="D3476" s="398"/>
      <c r="E3476" s="398"/>
      <c r="F3476" s="401"/>
      <c r="G3476" s="401" t="s">
        <v>61</v>
      </c>
      <c r="H3476" s="402">
        <f>H3475-B3476</f>
        <v>2448477</v>
      </c>
      <c r="I3476" s="409">
        <f>+B3476/M3476</f>
        <v>40.25563635627038</v>
      </c>
      <c r="K3476" s="410"/>
      <c r="M3476" s="412">
        <v>493.67</v>
      </c>
    </row>
    <row r="3477" spans="1:13" s="404" customFormat="1" ht="12.75">
      <c r="A3477" s="398"/>
      <c r="B3477" s="408">
        <f>SUM(B3475:B3476)</f>
        <v>-2448477</v>
      </c>
      <c r="C3477" s="406" t="s">
        <v>207</v>
      </c>
      <c r="D3477" s="398"/>
      <c r="E3477" s="398"/>
      <c r="F3477" s="401"/>
      <c r="G3477" s="401" t="s">
        <v>61</v>
      </c>
      <c r="H3477" s="402">
        <v>0</v>
      </c>
      <c r="I3477" s="409">
        <f>B3477/M3477</f>
        <v>-4959.744363643729</v>
      </c>
      <c r="K3477" s="405"/>
      <c r="M3477" s="411">
        <v>493.67</v>
      </c>
    </row>
    <row r="3478" spans="1:13" s="332" customFormat="1" ht="12.75">
      <c r="A3478" s="329"/>
      <c r="B3478" s="393"/>
      <c r="C3478" s="394"/>
      <c r="D3478" s="329"/>
      <c r="E3478" s="329"/>
      <c r="F3478" s="330"/>
      <c r="G3478" s="330"/>
      <c r="H3478" s="194"/>
      <c r="I3478" s="395"/>
      <c r="K3478" s="396"/>
      <c r="M3478" s="397"/>
    </row>
    <row r="3479" ht="12.75"/>
    <row r="3480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2013-02-18T11:53:39Z</dcterms:modified>
  <cp:category/>
  <cp:version/>
  <cp:contentType/>
  <cp:contentStatus/>
</cp:coreProperties>
</file>