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ne. 2014 Detailed" sheetId="1" r:id="rId1"/>
  </sheets>
  <definedNames>
    <definedName name="_xlnm.Print_Titles" localSheetId="0">'June. 2014 Detailed'!$1:$4</definedName>
  </definedNames>
  <calcPr fullCalcOnLoad="1"/>
</workbook>
</file>

<file path=xl/comments1.xml><?xml version="1.0" encoding="utf-8"?>
<comments xmlns="http://schemas.openxmlformats.org/spreadsheetml/2006/main">
  <authors>
    <author>LAGA</author>
    <author>Sone</author>
    <author>pc</author>
    <author>Alain</author>
    <author>EKANE</author>
    <author>AIME</author>
    <author>NANCY</author>
    <author>Aim?</author>
    <author>Born Free User</author>
    <author>KKD Windows7 V.7_x64</author>
    <author>Media</author>
    <author>Anna</author>
    <author>Ofir</author>
  </authors>
  <commentList>
    <comment ref="B1948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250ks/84.5=3usd x500fcfa= 1509 fcfa</t>
        </r>
      </text>
    </comment>
    <comment ref="B1949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250ks/84.5=3usd x500fcfa= 1509 fcfa</t>
        </r>
      </text>
    </comment>
    <comment ref="B195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55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6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7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58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59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6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6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96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6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6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65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97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3200ks/84.5=38.1usd x500fcfa= 18935 fcfa</t>
        </r>
      </text>
    </comment>
    <comment ref="B197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6000ks/84.5=38.1usd x500fcfa= 35503 fcfa</t>
        </r>
      </text>
    </comment>
    <comment ref="B197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6000ks/84.5=38.1usd x500fcfa= 35503 fcfa</t>
        </r>
      </text>
    </comment>
    <comment ref="C1982" authorId="1">
      <text>
        <r>
          <rPr>
            <b/>
            <sz val="9"/>
            <rFont val="Tahoma"/>
            <family val="0"/>
          </rPr>
          <t>Ofir: hired taxi from airport</t>
        </r>
        <r>
          <rPr>
            <sz val="9"/>
            <rFont val="Tahoma"/>
            <family val="0"/>
          </rPr>
          <t xml:space="preserve">
</t>
        </r>
      </text>
    </comment>
    <comment ref="C1983" authorId="1">
      <text>
        <r>
          <rPr>
            <b/>
            <sz val="9"/>
            <rFont val="Tahoma"/>
            <family val="0"/>
          </rPr>
          <t>Ofir: hired taxi to airport</t>
        </r>
        <r>
          <rPr>
            <sz val="9"/>
            <rFont val="Tahoma"/>
            <family val="0"/>
          </rPr>
          <t xml:space="preserve">
</t>
        </r>
      </text>
    </comment>
    <comment ref="B201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2200/84.5= 26.04 USD  x 500fcfa = 13020 fcfa</t>
        </r>
      </text>
    </comment>
    <comment ref="B205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400ks/84.5=4.7usd x500fcfa= 2350 fcfa</t>
        </r>
      </text>
    </comment>
    <comment ref="B205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350ks/84.5=4.1usd x500fcfa= 2050 fcfa</t>
        </r>
      </text>
    </comment>
    <comment ref="B205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750ks/84.5=8.9usd x500fcfa= 4450 fcfa</t>
        </r>
      </text>
    </comment>
    <comment ref="B205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750ks/84.5=8.9usd x500fcfa= 4450 fcfa</t>
        </r>
      </text>
    </comment>
    <comment ref="B205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750ks/84.5=8.9usd x500fcfa= 4450 fcfa</t>
        </r>
      </text>
    </comment>
    <comment ref="B2055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750ks/84.5=8.9usd x500fcfa= 4450 fcfa</t>
        </r>
      </text>
    </comment>
    <comment ref="B206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200ks/84.5=2.4usd x500fcfa= 1200 fcfa</t>
        </r>
      </text>
    </comment>
    <comment ref="B206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100ks/84.5=1.2usd x500fcfa= 600 fcfa</t>
        </r>
      </text>
    </comment>
    <comment ref="B2067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1000ks/84.5=11.8usd x500fcfa= 5900 fcfa</t>
        </r>
      </text>
    </comment>
    <comment ref="B207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550ks/84.5=6.1usd x500fcfa= 3050 fcfa</t>
        </r>
      </text>
    </comment>
    <comment ref="B207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600ks/84.5=7.1usd x500fcfa= 3550 fcfa</t>
        </r>
      </text>
    </comment>
    <comment ref="B207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180ks/84.5=2.1usd x500fcfa= 1050 fcfa</t>
        </r>
      </text>
    </comment>
    <comment ref="B207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260ks/84.5=3.1usd x500fcfa= 1550 fcfa</t>
        </r>
      </text>
    </comment>
    <comment ref="B2056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1400ks/84.5=16.6usd x500fcfa= 8300 fcfa</t>
        </r>
      </text>
    </comment>
    <comment ref="C1966" authorId="0">
      <text>
        <r>
          <rPr>
            <b/>
            <sz val="8"/>
            <rFont val="Tahoma"/>
            <family val="0"/>
          </rPr>
          <t>Arrey: called kenya</t>
        </r>
        <r>
          <rPr>
            <sz val="8"/>
            <rFont val="Tahoma"/>
            <family val="0"/>
          </rPr>
          <t xml:space="preserve">
</t>
        </r>
      </text>
    </comment>
    <comment ref="C2086" authorId="2">
      <text>
        <r>
          <rPr>
            <b/>
            <sz val="9"/>
            <rFont val="Tahoma"/>
            <family val="2"/>
          </rPr>
          <t>Aime: many calls made to Luc in Belguim and to Ofir in Kenya</t>
        </r>
        <r>
          <rPr>
            <sz val="9"/>
            <rFont val="Tahoma"/>
            <family val="2"/>
          </rPr>
          <t xml:space="preserve">
</t>
        </r>
      </text>
    </comment>
    <comment ref="C2105" authorId="2">
      <text>
        <r>
          <rPr>
            <b/>
            <sz val="9"/>
            <rFont val="Tahoma"/>
            <family val="2"/>
          </rPr>
          <t xml:space="preserve">Aime: In Yaounde: Home - Mvan 500, In Douala: Moto parck - Airport Special taxi 1500   </t>
        </r>
        <r>
          <rPr>
            <sz val="9"/>
            <rFont val="Tahoma"/>
            <family val="2"/>
          </rPr>
          <t xml:space="preserve">
</t>
        </r>
      </text>
    </comment>
    <comment ref="C2106" authorId="2">
      <text>
        <r>
          <rPr>
            <b/>
            <sz val="9"/>
            <rFont val="Tahoma"/>
            <family val="2"/>
          </rPr>
          <t>Aime:special taxi arrive in Libreville from Airport to Hotel</t>
        </r>
        <r>
          <rPr>
            <sz val="9"/>
            <rFont val="Tahoma"/>
            <family val="2"/>
          </rPr>
          <t xml:space="preserve">
</t>
        </r>
      </text>
    </comment>
    <comment ref="C2109" authorId="3">
      <text>
        <r>
          <rPr>
            <b/>
            <sz val="10"/>
            <rFont val="Tahoma"/>
            <family val="2"/>
          </rPr>
          <t>Aime</t>
        </r>
        <r>
          <rPr>
            <b/>
            <sz val="10"/>
            <rFont val="Tahoma"/>
            <family val="2"/>
          </rPr>
          <t xml:space="preserve">:
to visit some ministries and court </t>
        </r>
      </text>
    </comment>
    <comment ref="C2110" authorId="2">
      <text>
        <r>
          <rPr>
            <b/>
            <sz val="9"/>
            <rFont val="Tahoma"/>
            <family val="2"/>
          </rPr>
          <t>Aime: local transport before to travel</t>
        </r>
        <r>
          <rPr>
            <sz val="9"/>
            <rFont val="Tahoma"/>
            <family val="2"/>
          </rPr>
          <t xml:space="preserve">
</t>
        </r>
      </text>
    </comment>
    <comment ref="C2111" authorId="2">
      <text>
        <r>
          <rPr>
            <b/>
            <sz val="9"/>
            <rFont val="Tahoma"/>
            <family val="2"/>
          </rPr>
          <t>Aime: In Libreville special taxi from home to airport</t>
        </r>
        <r>
          <rPr>
            <sz val="9"/>
            <rFont val="Tahoma"/>
            <family val="2"/>
          </rPr>
          <t xml:space="preserve">
</t>
        </r>
      </text>
    </comment>
    <comment ref="C2112" authorId="2">
      <text>
        <r>
          <rPr>
            <b/>
            <sz val="9"/>
            <rFont val="Tahoma"/>
            <family val="2"/>
          </rPr>
          <t>Aime: Arrive in Douala special taxi from Airport to Hotel</t>
        </r>
        <r>
          <rPr>
            <sz val="9"/>
            <rFont val="Tahoma"/>
            <family val="2"/>
          </rPr>
          <t xml:space="preserve">
</t>
        </r>
      </text>
    </comment>
    <comment ref="C2083" authorId="0">
      <text>
        <r>
          <rPr>
            <b/>
            <sz val="8"/>
            <rFont val="Tahoma"/>
            <family val="0"/>
          </rPr>
          <t>Aime: sim card</t>
        </r>
        <r>
          <rPr>
            <sz val="8"/>
            <rFont val="Tahoma"/>
            <family val="0"/>
          </rPr>
          <t xml:space="preserve">
</t>
        </r>
      </text>
    </comment>
    <comment ref="C2098" authorId="2">
      <text>
        <r>
          <rPr>
            <b/>
            <sz val="9"/>
            <rFont val="Tahoma"/>
            <family val="2"/>
          </rPr>
          <t>Aime: Vaccine against menigitis and yellow fever</t>
        </r>
        <r>
          <rPr>
            <sz val="9"/>
            <rFont val="Tahoma"/>
            <family val="2"/>
          </rPr>
          <t xml:space="preserve">
</t>
        </r>
      </text>
    </comment>
    <comment ref="C2099" authorId="2">
      <text>
        <r>
          <rPr>
            <b/>
            <sz val="9"/>
            <rFont val="Tahoma"/>
            <family val="2"/>
          </rPr>
          <t>Aime:Pictures for the request of visa</t>
        </r>
        <r>
          <rPr>
            <sz val="9"/>
            <rFont val="Tahoma"/>
            <family val="2"/>
          </rPr>
          <t xml:space="preserve">
</t>
        </r>
      </text>
    </comment>
    <comment ref="C1976" authorId="0">
      <text>
        <r>
          <rPr>
            <b/>
            <sz val="8"/>
            <rFont val="Tahoma"/>
            <family val="0"/>
          </rPr>
          <t>ofir: Entry and exit visa fees to travel in and out of the country</t>
        </r>
        <r>
          <rPr>
            <sz val="8"/>
            <rFont val="Tahoma"/>
            <family val="0"/>
          </rPr>
          <t xml:space="preserve">
</t>
        </r>
      </text>
    </comment>
    <comment ref="C2197" authorId="0">
      <text>
        <r>
          <rPr>
            <b/>
            <sz val="8"/>
            <rFont val="Tahoma"/>
            <family val="0"/>
          </rPr>
          <t>Eri: internet credit for internet connections during no and slow connections and out of office for LAGA works</t>
        </r>
        <r>
          <rPr>
            <sz val="8"/>
            <rFont val="Tahoma"/>
            <family val="0"/>
          </rPr>
          <t xml:space="preserve">
</t>
        </r>
      </text>
    </comment>
    <comment ref="C2245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97" authorId="0">
      <text>
        <r>
          <rPr>
            <b/>
            <sz val="9"/>
            <rFont val="Tahoma"/>
            <family val="0"/>
          </rPr>
          <t>Unice: tock a hired taxi from new road bastos to office with flower to replace the one in office.</t>
        </r>
        <r>
          <rPr>
            <sz val="9"/>
            <rFont val="Tahoma"/>
            <family val="0"/>
          </rPr>
          <t xml:space="preserve">
</t>
        </r>
      </text>
    </comment>
    <comment ref="C2323" authorId="0">
      <text>
        <r>
          <rPr>
            <b/>
            <sz val="9"/>
            <rFont val="Tahoma"/>
            <family val="0"/>
          </rPr>
          <t>Unice: bought 14 toilet tissues for 250x1=3500</t>
        </r>
        <r>
          <rPr>
            <sz val="9"/>
            <rFont val="Tahoma"/>
            <family val="0"/>
          </rPr>
          <t xml:space="preserve">
</t>
        </r>
      </text>
    </comment>
    <comment ref="C2326" authorId="0">
      <text>
        <r>
          <rPr>
            <b/>
            <sz val="9"/>
            <rFont val="Tahoma"/>
            <family val="0"/>
          </rPr>
          <t>Unice: bought 2 flours for the office</t>
        </r>
        <r>
          <rPr>
            <sz val="9"/>
            <rFont val="Tahoma"/>
            <family val="0"/>
          </rPr>
          <t xml:space="preserve">
</t>
        </r>
      </text>
    </comment>
    <comment ref="C2327" authorId="0">
      <text>
        <r>
          <rPr>
            <b/>
            <sz val="9"/>
            <rFont val="Tahoma"/>
            <family val="0"/>
          </rPr>
          <t>Uice: paid Mr Jean Paul for platig of flours in LAGA Office</t>
        </r>
        <r>
          <rPr>
            <sz val="9"/>
            <rFont val="Tahoma"/>
            <family val="0"/>
          </rPr>
          <t xml:space="preserve">
</t>
        </r>
      </text>
    </comment>
    <comment ref="C2328" authorId="0">
      <text>
        <r>
          <rPr>
            <b/>
            <sz val="9"/>
            <rFont val="Tahoma"/>
            <family val="0"/>
          </rPr>
          <t>Unice: bought 2 packets of plastic files at 2500 x2=5000</t>
        </r>
        <r>
          <rPr>
            <sz val="9"/>
            <rFont val="Tahoma"/>
            <family val="0"/>
          </rPr>
          <t xml:space="preserve">
</t>
        </r>
      </text>
    </comment>
    <comment ref="C2330" authorId="0">
      <text>
        <r>
          <rPr>
            <b/>
            <sz val="9"/>
            <rFont val="Tahoma"/>
            <family val="0"/>
          </rPr>
          <t>Unice: bought 100 files for 5000 each</t>
        </r>
        <r>
          <rPr>
            <sz val="9"/>
            <rFont val="Tahoma"/>
            <family val="0"/>
          </rPr>
          <t xml:space="preserve">
</t>
        </r>
      </text>
    </comment>
    <comment ref="C234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interim director to improve communication at work</t>
        </r>
      </text>
    </comment>
    <comment ref="C2341" authorId="0">
      <text>
        <r>
          <rPr>
            <b/>
            <sz val="8"/>
            <rFont val="Tahoma"/>
            <family val="0"/>
          </rPr>
          <t>arrey: night guard from 6-8/6 three night and day watch 7and 8
total 5x5000= 25000 fcfa during the directors trip to kenya for laga replication.</t>
        </r>
        <r>
          <rPr>
            <sz val="8"/>
            <rFont val="Tahoma"/>
            <family val="0"/>
          </rPr>
          <t xml:space="preserve">
</t>
        </r>
      </text>
    </comment>
    <comment ref="B234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C2345" authorId="1">
      <text>
        <r>
          <rPr>
            <b/>
            <sz val="9"/>
            <rFont val="Tahoma"/>
            <family val="2"/>
          </rPr>
          <t>i29:took passport size photographs for identity card</t>
        </r>
        <r>
          <rPr>
            <sz val="9"/>
            <rFont val="Tahoma"/>
            <family val="2"/>
          </rPr>
          <t xml:space="preserve">
</t>
        </r>
      </text>
    </comment>
    <comment ref="C2346" authorId="1">
      <text>
        <r>
          <rPr>
            <b/>
            <sz val="9"/>
            <rFont val="Tahoma"/>
            <family val="2"/>
          </rPr>
          <t>i8:purchase of a USB key</t>
        </r>
        <r>
          <rPr>
            <sz val="9"/>
            <rFont val="Tahoma"/>
            <family val="2"/>
          </rPr>
          <t xml:space="preserve">
</t>
        </r>
      </text>
    </comment>
    <comment ref="C2347" authorId="1">
      <text>
        <r>
          <rPr>
            <b/>
            <sz val="9"/>
            <rFont val="Tahoma"/>
            <family val="2"/>
          </rPr>
          <t>i8:photocopy of contract forms</t>
        </r>
        <r>
          <rPr>
            <sz val="9"/>
            <rFont val="Tahoma"/>
            <family val="2"/>
          </rPr>
          <t xml:space="preserve">
</t>
        </r>
      </text>
    </comment>
    <comment ref="C2348" authorId="1">
      <text>
        <r>
          <rPr>
            <b/>
            <sz val="9"/>
            <rFont val="Tahoma"/>
            <family val="2"/>
          </rPr>
          <t>i8:passports size photographs for CNPS</t>
        </r>
        <r>
          <rPr>
            <sz val="9"/>
            <rFont val="Tahoma"/>
            <family val="2"/>
          </rPr>
          <t xml:space="preserve">
</t>
        </r>
      </text>
    </comment>
    <comment ref="C2349" authorId="1">
      <text>
        <r>
          <rPr>
            <b/>
            <sz val="9"/>
            <rFont val="Tahoma"/>
            <family val="2"/>
          </rPr>
          <t>i8:photocopy of financial report forms</t>
        </r>
        <r>
          <rPr>
            <sz val="9"/>
            <rFont val="Tahoma"/>
            <family val="2"/>
          </rPr>
          <t xml:space="preserve">
</t>
        </r>
      </text>
    </comment>
    <comment ref="C2350" authorId="0">
      <text>
        <r>
          <rPr>
            <b/>
            <sz val="9"/>
            <rFont val="Tahoma"/>
            <family val="2"/>
          </rPr>
          <t>i25: tock photos for office use</t>
        </r>
        <r>
          <rPr>
            <sz val="9"/>
            <rFont val="Tahoma"/>
            <family val="2"/>
          </rPr>
          <t xml:space="preserve">
</t>
        </r>
      </text>
    </comment>
    <comment ref="C708" authorId="1">
      <text>
        <r>
          <rPr>
            <b/>
            <sz val="9"/>
            <rFont val="Tahoma"/>
            <family val="2"/>
          </rPr>
          <t>i77: paid bonus to Mikadjo for an operation in Bertoua</t>
        </r>
        <r>
          <rPr>
            <sz val="9"/>
            <rFont val="Tahoma"/>
            <family val="2"/>
          </rPr>
          <t xml:space="preserve">
</t>
        </r>
      </text>
    </comment>
    <comment ref="C709" authorId="1">
      <text>
        <r>
          <rPr>
            <b/>
            <sz val="9"/>
            <rFont val="Tahoma"/>
            <family val="2"/>
          </rPr>
          <t>i77: paid bonus to Patrice for the gorilla skin operation in Bertoua</t>
        </r>
        <r>
          <rPr>
            <sz val="9"/>
            <rFont val="Tahoma"/>
            <family val="2"/>
          </rPr>
          <t xml:space="preserve">
</t>
        </r>
      </text>
    </comment>
    <comment ref="C710" authorId="1">
      <text>
        <r>
          <rPr>
            <b/>
            <sz val="9"/>
            <rFont val="Tahoma"/>
            <family val="2"/>
          </rPr>
          <t>i77: paid bonus to Tonfack for the gorilla skin operation in Bertoua</t>
        </r>
        <r>
          <rPr>
            <sz val="9"/>
            <rFont val="Tahoma"/>
            <family val="2"/>
          </rPr>
          <t xml:space="preserve">
</t>
        </r>
      </text>
    </comment>
    <comment ref="C711" authorId="1">
      <text>
        <r>
          <rPr>
            <b/>
            <sz val="9"/>
            <rFont val="Tahoma"/>
            <family val="2"/>
          </rPr>
          <t>i77: paid bonus to Zollo for the gorilla skin Operation in Bertoua</t>
        </r>
        <r>
          <rPr>
            <sz val="9"/>
            <rFont val="Tahoma"/>
            <family val="2"/>
          </rPr>
          <t xml:space="preserve">
</t>
        </r>
      </text>
    </comment>
    <comment ref="C712" authorId="1">
      <text>
        <r>
          <rPr>
            <b/>
            <sz val="9"/>
            <rFont val="Tahoma"/>
            <family val="2"/>
          </rPr>
          <t>i77: paid bonus to Temgk for the gorilla skin operation in Bertoua</t>
        </r>
        <r>
          <rPr>
            <sz val="9"/>
            <rFont val="Tahoma"/>
            <family val="2"/>
          </rPr>
          <t xml:space="preserve">
</t>
        </r>
      </text>
    </comment>
    <comment ref="C713" authorId="4">
      <text>
        <r>
          <rPr>
            <b/>
            <sz val="9"/>
            <rFont val="Tahoma"/>
            <family val="2"/>
          </rPr>
          <t>Loveline:Bonus to AZEMTE MBEMO Alain for Bertoua gorilla skins and skulls and elephant jawbones operation</t>
        </r>
        <r>
          <rPr>
            <sz val="9"/>
            <rFont val="Tahoma"/>
            <family val="2"/>
          </rPr>
          <t xml:space="preserve">
</t>
        </r>
      </text>
    </comment>
    <comment ref="C714" authorId="4">
      <text>
        <r>
          <rPr>
            <b/>
            <sz val="9"/>
            <rFont val="Tahoma"/>
            <family val="2"/>
          </rPr>
          <t>Loveline:Bonus to ETOA OLINGA for Bertoua gorilla skins and skulls and elephant jawbones operation</t>
        </r>
        <r>
          <rPr>
            <sz val="9"/>
            <rFont val="Tahoma"/>
            <family val="2"/>
          </rPr>
          <t xml:space="preserve">
</t>
        </r>
      </text>
    </comment>
    <comment ref="C715" authorId="4">
      <text>
        <r>
          <rPr>
            <b/>
            <sz val="9"/>
            <rFont val="Tahoma"/>
            <family val="2"/>
          </rPr>
          <t>Loveline:Bonus to AMBA Benjamin Parfait for Bertoua gorilla skins and skulls and elephant jawbones operation</t>
        </r>
        <r>
          <rPr>
            <sz val="9"/>
            <rFont val="Tahoma"/>
            <family val="2"/>
          </rPr>
          <t xml:space="preserve">
</t>
        </r>
      </text>
    </comment>
    <comment ref="C716" authorId="4">
      <text>
        <r>
          <rPr>
            <b/>
            <sz val="9"/>
            <rFont val="Tahoma"/>
            <family val="2"/>
          </rPr>
          <t>Loveline:Bonus to MENGOUNA for Bertoua gorilla skins and skulls and elephant jawbones operation</t>
        </r>
        <r>
          <rPr>
            <sz val="9"/>
            <rFont val="Tahoma"/>
            <family val="2"/>
          </rPr>
          <t xml:space="preserve">
</t>
        </r>
      </text>
    </comment>
    <comment ref="C771" authorId="1">
      <text>
        <r>
          <rPr>
            <b/>
            <sz val="9"/>
            <rFont val="Tahoma"/>
            <family val="2"/>
          </rPr>
          <t xml:space="preserve">i77: paid bonus to John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2" authorId="1">
      <text>
        <r>
          <rPr>
            <b/>
            <sz val="9"/>
            <rFont val="Tahoma"/>
            <family val="2"/>
          </rPr>
          <t xml:space="preserve">i77: paid bonus to Peter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3" authorId="1">
      <text>
        <r>
          <rPr>
            <b/>
            <sz val="9"/>
            <rFont val="Tahoma"/>
            <family val="2"/>
          </rPr>
          <t xml:space="preserve">i77: paid bonus to Colins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4" authorId="1">
      <text>
        <r>
          <rPr>
            <b/>
            <sz val="9"/>
            <rFont val="Tahoma"/>
            <family val="2"/>
          </rPr>
          <t xml:space="preserve">i77: paid bonus to Ekale for the elephant 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5" authorId="1">
      <text>
        <r>
          <rPr>
            <b/>
            <sz val="9"/>
            <rFont val="Tahoma"/>
            <family val="2"/>
          </rPr>
          <t xml:space="preserve">i77: paid bonus to Eric for the elephant skulls in  Mundemba Operation </t>
        </r>
        <r>
          <rPr>
            <sz val="9"/>
            <rFont val="Tahoma"/>
            <family val="2"/>
          </rPr>
          <t xml:space="preserve">
</t>
        </r>
      </text>
    </comment>
    <comment ref="C776" authorId="1">
      <text>
        <r>
          <rPr>
            <b/>
            <sz val="9"/>
            <rFont val="Tahoma"/>
            <family val="2"/>
          </rPr>
          <t xml:space="preserve">i77: paid bonus to Paul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7" authorId="1">
      <text>
        <r>
          <rPr>
            <b/>
            <sz val="9"/>
            <rFont val="Tahoma"/>
            <family val="2"/>
          </rPr>
          <t xml:space="preserve">i77: paid bonus to Besoube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8" authorId="1">
      <text>
        <r>
          <rPr>
            <b/>
            <sz val="9"/>
            <rFont val="Tahoma"/>
            <family val="2"/>
          </rPr>
          <t xml:space="preserve">i77: paid bonus to Beckc for the elephant skulls in Mundemba Operation </t>
        </r>
        <r>
          <rPr>
            <sz val="9"/>
            <rFont val="Tahoma"/>
            <family val="2"/>
          </rPr>
          <t xml:space="preserve">
</t>
        </r>
      </text>
    </comment>
    <comment ref="C779" authorId="1">
      <text>
        <r>
          <rPr>
            <b/>
            <sz val="9"/>
            <rFont val="Tahoma"/>
            <family val="2"/>
          </rPr>
          <t xml:space="preserve">i77: paid bonus to Boumbafor the elephant skulls in  Mundemba Operation </t>
        </r>
        <r>
          <rPr>
            <sz val="9"/>
            <rFont val="Tahoma"/>
            <family val="2"/>
          </rPr>
          <t xml:space="preserve">
</t>
        </r>
      </text>
    </comment>
    <comment ref="C780" authorId="4">
      <text>
        <r>
          <rPr>
            <b/>
            <sz val="9"/>
            <rFont val="Tahoma"/>
            <family val="2"/>
          </rPr>
          <t>EKANE:Bonus to Oben Sam for Mundemba elephant operation</t>
        </r>
        <r>
          <rPr>
            <sz val="9"/>
            <rFont val="Tahoma"/>
            <family val="2"/>
          </rPr>
          <t xml:space="preserve">
</t>
        </r>
      </text>
    </comment>
    <comment ref="C781" authorId="4">
      <text>
        <r>
          <rPr>
            <b/>
            <sz val="9"/>
            <rFont val="Tahoma"/>
            <family val="2"/>
          </rPr>
          <t>EKANE:Bonus to Ebong Micheal for Mundemba elephant operation</t>
        </r>
        <r>
          <rPr>
            <sz val="9"/>
            <rFont val="Tahoma"/>
            <family val="2"/>
          </rPr>
          <t xml:space="preserve">
</t>
        </r>
      </text>
    </comment>
    <comment ref="C782" authorId="4">
      <text>
        <r>
          <rPr>
            <b/>
            <sz val="9"/>
            <rFont val="Tahoma"/>
            <family val="2"/>
          </rPr>
          <t>EKANE:Bonus to Ojong Stephen for Mundemba elephant operation</t>
        </r>
        <r>
          <rPr>
            <sz val="9"/>
            <rFont val="Tahoma"/>
            <family val="2"/>
          </rPr>
          <t xml:space="preserve">
</t>
        </r>
      </text>
    </comment>
    <comment ref="C783" authorId="4">
      <text>
        <r>
          <rPr>
            <b/>
            <sz val="9"/>
            <rFont val="Tahoma"/>
            <family val="2"/>
          </rPr>
          <t>EKANE:Bonus to Njoh George for Mundemba elephant operation</t>
        </r>
        <r>
          <rPr>
            <sz val="9"/>
            <rFont val="Tahoma"/>
            <family val="2"/>
          </rPr>
          <t xml:space="preserve">
</t>
        </r>
      </text>
    </comment>
    <comment ref="C1053" authorId="5">
      <text>
        <r>
          <rPr>
            <b/>
            <sz val="9"/>
            <rFont val="Tahoma"/>
            <family val="2"/>
          </rPr>
          <t>Ania: controller n02; Batoukini Pierre 2 bonus op mandrill at yde</t>
        </r>
        <r>
          <rPr>
            <sz val="9"/>
            <rFont val="Tahoma"/>
            <family val="2"/>
          </rPr>
          <t xml:space="preserve">
</t>
        </r>
      </text>
    </comment>
    <comment ref="C1054" authorId="5">
      <text>
        <r>
          <rPr>
            <b/>
            <sz val="9"/>
            <rFont val="Tahoma"/>
            <family val="2"/>
          </rPr>
          <t>Ania:controleur n04; Andjembe salemon bonus op mandrill at yde</t>
        </r>
        <r>
          <rPr>
            <sz val="9"/>
            <rFont val="Tahoma"/>
            <family val="2"/>
          </rPr>
          <t xml:space="preserve">
</t>
        </r>
      </text>
    </comment>
    <comment ref="C1056" authorId="5">
      <text>
        <r>
          <rPr>
            <b/>
            <sz val="9"/>
            <rFont val="Tahoma"/>
            <family val="2"/>
          </rPr>
          <t>Ania:Ip2 vogo athur bonus op mandril at yde</t>
        </r>
        <r>
          <rPr>
            <sz val="9"/>
            <rFont val="Tahoma"/>
            <family val="2"/>
          </rPr>
          <t xml:space="preserve">
</t>
        </r>
      </text>
    </comment>
    <comment ref="C1057" authorId="5">
      <text>
        <r>
          <rPr>
            <b/>
            <sz val="9"/>
            <rFont val="Tahoma"/>
            <family val="2"/>
          </rPr>
          <t>Ania:Gpx Essien mbarga remy bonus op mandrill at yde</t>
        </r>
        <r>
          <rPr>
            <sz val="9"/>
            <rFont val="Tahoma"/>
            <family val="2"/>
          </rPr>
          <t xml:space="preserve">
</t>
        </r>
      </text>
    </comment>
    <comment ref="C1114" authorId="0">
      <text>
        <r>
          <rPr>
            <b/>
            <sz val="8"/>
            <rFont val="Tahoma"/>
            <family val="2"/>
          </rPr>
          <t>Ekane: internet credit for internet connections during no and slow connections and out of office for LAGA works</t>
        </r>
        <r>
          <rPr>
            <sz val="8"/>
            <rFont val="Tahoma"/>
            <family val="2"/>
          </rPr>
          <t xml:space="preserve">
</t>
        </r>
      </text>
    </comment>
    <comment ref="C114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follow up yaounde investigations</t>
        </r>
      </text>
    </comment>
    <comment ref="C1145" authorId="0">
      <text>
        <r>
          <rPr>
            <b/>
            <sz val="8"/>
            <rFont val="Tahoma"/>
            <family val="2"/>
          </rPr>
          <t>serge: Yaounde mandril operation.</t>
        </r>
        <r>
          <rPr>
            <sz val="8"/>
            <rFont val="Tahoma"/>
            <family val="2"/>
          </rPr>
          <t xml:space="preserve">
</t>
        </r>
      </text>
    </comment>
    <comment ref="C116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bertoua operations</t>
        </r>
      </text>
    </comment>
    <comment ref="C1181" authorId="0">
      <text>
        <r>
          <rPr>
            <b/>
            <sz val="8"/>
            <rFont val="Tahoma"/>
            <family val="2"/>
          </rPr>
          <t>nancy: edea operations</t>
        </r>
        <r>
          <rPr>
            <sz val="8"/>
            <rFont val="Tahoma"/>
            <family val="2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follow up eade case</t>
        </r>
      </text>
    </comment>
    <comment ref="C1208" authorId="4">
      <text>
        <r>
          <rPr>
            <b/>
            <sz val="9"/>
            <rFont val="Tahoma"/>
            <family val="0"/>
          </rPr>
          <t>Loveline: Bought 3hours time at 500frs per hour in Bertoua for translation</t>
        </r>
        <r>
          <rPr>
            <sz val="9"/>
            <rFont val="Tahoma"/>
            <family val="0"/>
          </rPr>
          <t xml:space="preserve">
</t>
        </r>
      </text>
    </comment>
    <comment ref="C1209" authorId="4">
      <text>
        <r>
          <rPr>
            <b/>
            <sz val="9"/>
            <rFont val="Tahoma"/>
            <family val="0"/>
          </rPr>
          <t>Loveline: Bought 2hours time at 400frs per hour in Yaounde for translation</t>
        </r>
        <r>
          <rPr>
            <sz val="9"/>
            <rFont val="Tahoma"/>
            <family val="0"/>
          </rPr>
          <t xml:space="preserve">
</t>
        </r>
      </text>
    </comment>
    <comment ref="C1210" authorId="4">
      <text>
        <r>
          <rPr>
            <b/>
            <sz val="9"/>
            <rFont val="Tahoma"/>
            <family val="0"/>
          </rPr>
          <t>Loveline: Bought 3hours time at 500frs per hour in Yaounde for translation</t>
        </r>
        <r>
          <rPr>
            <sz val="9"/>
            <rFont val="Tahoma"/>
            <family val="0"/>
          </rPr>
          <t xml:space="preserve">
</t>
        </r>
      </text>
    </comment>
    <comment ref="C1226" authorId="4">
      <text>
        <r>
          <rPr>
            <b/>
            <sz val="9"/>
            <rFont val="Tahoma"/>
            <family val="2"/>
          </rPr>
          <t>EKANE: took clando and informed Arrey that only clando runs this road.</t>
        </r>
        <r>
          <rPr>
            <sz val="9"/>
            <rFont val="Tahoma"/>
            <family val="2"/>
          </rPr>
          <t xml:space="preserve">
</t>
        </r>
      </text>
    </comment>
    <comment ref="C1227" authorId="4">
      <text>
        <r>
          <rPr>
            <b/>
            <sz val="9"/>
            <rFont val="Tahoma"/>
            <family val="2"/>
          </rPr>
          <t>EKANE: took clando and informed Arrey that only clando runs this road.</t>
        </r>
        <r>
          <rPr>
            <sz val="9"/>
            <rFont val="Tahoma"/>
            <family val="2"/>
          </rPr>
          <t xml:space="preserve">
</t>
        </r>
      </text>
    </comment>
    <comment ref="C1232" authorId="6">
      <text>
        <r>
          <rPr>
            <b/>
            <sz val="9"/>
            <rFont val="Tahoma"/>
            <family val="2"/>
          </rPr>
          <t xml:space="preserve">Loveline:fuelling of the chief of post from Mindourou to Abong Mbangand back for Mpoul John Stephane case </t>
        </r>
        <r>
          <rPr>
            <sz val="9"/>
            <rFont val="Tahoma"/>
            <family val="2"/>
          </rPr>
          <t xml:space="preserve">
</t>
        </r>
      </text>
    </comment>
    <comment ref="C1239" authorId="6">
      <text>
        <r>
          <rPr>
            <b/>
            <sz val="9"/>
            <rFont val="Tahoma"/>
            <family val="2"/>
          </rPr>
          <t xml:space="preserve">Loveline: took clando from Bafoussam to Dschang and informed Arrey
</t>
        </r>
        <r>
          <rPr>
            <sz val="9"/>
            <rFont val="Tahoma"/>
            <family val="2"/>
          </rPr>
          <t xml:space="preserve">
</t>
        </r>
      </text>
    </comment>
    <comment ref="C1240" authorId="6">
      <text>
        <r>
          <rPr>
            <b/>
            <sz val="9"/>
            <rFont val="Tahoma"/>
            <family val="2"/>
          </rPr>
          <t xml:space="preserve">Loveline: took clando from  Dschang  to Bafoussam and informed Arrey
</t>
        </r>
        <r>
          <rPr>
            <sz val="9"/>
            <rFont val="Tahoma"/>
            <family val="2"/>
          </rPr>
          <t xml:space="preserve">
</t>
        </r>
      </text>
    </comment>
    <comment ref="C1243" authorId="6">
      <text>
        <r>
          <rPr>
            <b/>
            <sz val="9"/>
            <rFont val="Tahoma"/>
            <family val="2"/>
          </rPr>
          <t xml:space="preserve">Loveline:Fuelling the  chief of post car from Ntonga to Bangangté and back for Djeudji Jean Bosco case </t>
        </r>
        <r>
          <rPr>
            <sz val="9"/>
            <rFont val="Tahoma"/>
            <family val="2"/>
          </rPr>
          <t xml:space="preserve">
</t>
        </r>
      </text>
    </comment>
    <comment ref="C1244" authorId="6">
      <text>
        <r>
          <rPr>
            <b/>
            <sz val="9"/>
            <rFont val="Tahoma"/>
            <family val="2"/>
          </rPr>
          <t>Loveline: took clando from Bafoussam to Bangangté and inform Arrey</t>
        </r>
        <r>
          <rPr>
            <sz val="9"/>
            <rFont val="Tahoma"/>
            <family val="2"/>
          </rPr>
          <t xml:space="preserve">
</t>
        </r>
      </text>
    </comment>
    <comment ref="C1245" authorId="6">
      <text>
        <r>
          <rPr>
            <b/>
            <sz val="9"/>
            <rFont val="Tahoma"/>
            <family val="2"/>
          </rPr>
          <t>Loveline: took clando from Bangangté to Bafoussam to go and take some document in the lawyer office and informed Arrey</t>
        </r>
        <r>
          <rPr>
            <sz val="9"/>
            <rFont val="Tahoma"/>
            <family val="2"/>
          </rPr>
          <t xml:space="preserve">
</t>
        </r>
      </text>
    </comment>
    <comment ref="C1248" authorId="6">
      <text>
        <r>
          <rPr>
            <b/>
            <sz val="9"/>
            <rFont val="Tahoma"/>
            <family val="2"/>
          </rPr>
          <t xml:space="preserve">Loveline:fuelling of the chief of post from Mindourou to Abong Mbangand back for Mpoul John Stephane case </t>
        </r>
        <r>
          <rPr>
            <sz val="9"/>
            <rFont val="Tahoma"/>
            <family val="2"/>
          </rPr>
          <t xml:space="preserve">
</t>
        </r>
      </text>
    </comment>
    <comment ref="C1251" authorId="6">
      <text>
        <r>
          <rPr>
            <b/>
            <sz val="9"/>
            <rFont val="Tahoma"/>
            <family val="2"/>
          </rPr>
          <t>NANCY: No receipt, Was amongst other items stolen during the thieves attack on the 24/06/2014</t>
        </r>
        <r>
          <rPr>
            <sz val="9"/>
            <rFont val="Tahoma"/>
            <family val="2"/>
          </rPr>
          <t xml:space="preserve">
</t>
        </r>
      </text>
    </comment>
    <comment ref="C1252" authorId="4">
      <text>
        <r>
          <rPr>
            <b/>
            <sz val="9"/>
            <rFont val="Tahoma"/>
            <family val="2"/>
          </rPr>
          <t>NANCY:Paid 400frs to Moanko with two cages later on Ofir counceled the journey and I was re-imbured 2000frs and the remaining balance was with held as penalties by the park agents. I informed Ofir.</t>
        </r>
        <r>
          <rPr>
            <sz val="9"/>
            <rFont val="Tahoma"/>
            <family val="2"/>
          </rPr>
          <t xml:space="preserve">
</t>
        </r>
      </text>
    </comment>
    <comment ref="C1253" authorId="4">
      <text>
        <r>
          <rPr>
            <b/>
            <sz val="9"/>
            <rFont val="Tahoma"/>
            <family val="2"/>
          </rPr>
          <t>Nancy:Trvelled to Moanko with Limbe Wildlife team using their private car</t>
        </r>
        <r>
          <rPr>
            <sz val="9"/>
            <rFont val="Tahoma"/>
            <family val="2"/>
          </rPr>
          <t xml:space="preserve">
</t>
        </r>
      </text>
    </comment>
    <comment ref="C1254" authorId="6">
      <text>
        <r>
          <rPr>
            <b/>
            <sz val="9"/>
            <rFont val="Tahoma"/>
            <family val="2"/>
          </rPr>
          <t>NANCY: Fueling of Conservators Engine boat from Moanko-Pongo Songo to Moanko to take two Chimpanzees. No receipt. Was amongst other items stolen during the attack by thieves on the 24/06/2014.</t>
        </r>
        <r>
          <rPr>
            <sz val="9"/>
            <rFont val="Tahoma"/>
            <family val="2"/>
          </rPr>
          <t xml:space="preserve">
</t>
        </r>
      </text>
    </comment>
    <comment ref="C1255" authorId="4">
      <text>
        <r>
          <rPr>
            <b/>
            <sz val="9"/>
            <rFont val="Tahoma"/>
            <family val="2"/>
          </rPr>
          <t>Nancy:Trvelled to Edea with Limbe Wildlife team using their private car</t>
        </r>
        <r>
          <rPr>
            <sz val="9"/>
            <rFont val="Tahoma"/>
            <family val="2"/>
          </rPr>
          <t xml:space="preserve">
</t>
        </r>
      </text>
    </comment>
    <comment ref="C1256" authorId="6">
      <text>
        <r>
          <rPr>
            <b/>
            <sz val="9"/>
            <rFont val="Tahoma"/>
            <family val="2"/>
          </rPr>
          <t xml:space="preserve">NANCY: Took a clando </t>
        </r>
        <r>
          <rPr>
            <sz val="9"/>
            <rFont val="Tahoma"/>
            <family val="2"/>
          </rPr>
          <t xml:space="preserve">
</t>
        </r>
      </text>
    </comment>
    <comment ref="C1257" authorId="6">
      <text>
        <r>
          <rPr>
            <b/>
            <sz val="9"/>
            <rFont val="Tahoma"/>
            <family val="2"/>
          </rPr>
          <t>NANCY: No receipt, Was amongst other items stolen during the thieves attack on the 24/06/2014</t>
        </r>
        <r>
          <rPr>
            <sz val="9"/>
            <rFont val="Tahoma"/>
            <family val="2"/>
          </rPr>
          <t xml:space="preserve">
</t>
        </r>
      </text>
    </comment>
    <comment ref="C1258" authorId="6">
      <text>
        <r>
          <rPr>
            <b/>
            <sz val="9"/>
            <rFont val="Tahoma"/>
            <family val="2"/>
          </rPr>
          <t>NANCY: Took a clando</t>
        </r>
        <r>
          <rPr>
            <sz val="9"/>
            <rFont val="Tahoma"/>
            <family val="2"/>
          </rPr>
          <t xml:space="preserve">
</t>
        </r>
      </text>
    </comment>
    <comment ref="C1259" authorId="6">
      <text>
        <r>
          <rPr>
            <b/>
            <sz val="9"/>
            <rFont val="Tahoma"/>
            <family val="2"/>
          </rPr>
          <t>NANCY: Took a clando</t>
        </r>
        <r>
          <rPr>
            <sz val="9"/>
            <rFont val="Tahoma"/>
            <family val="2"/>
          </rPr>
          <t xml:space="preserve">
</t>
        </r>
      </text>
    </comment>
    <comment ref="C1260" authorId="6">
      <text>
        <r>
          <rPr>
            <b/>
            <sz val="9"/>
            <rFont val="Tahoma"/>
            <family val="2"/>
          </rPr>
          <t>NANCY: No receipt, Was amongst other items stolen during the thieves attack on the 24/06/2014</t>
        </r>
        <r>
          <rPr>
            <sz val="9"/>
            <rFont val="Tahoma"/>
            <family val="2"/>
          </rPr>
          <t xml:space="preserve">
</t>
        </r>
      </text>
    </comment>
    <comment ref="C1267" authorId="6">
      <text>
        <r>
          <rPr>
            <b/>
            <sz val="9"/>
            <rFont val="Tahoma"/>
            <family val="2"/>
          </rPr>
          <t>NANCY: No receipt.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268" authorId="6">
      <text>
        <r>
          <rPr>
            <b/>
            <sz val="9"/>
            <rFont val="Tahoma"/>
            <family val="2"/>
          </rPr>
          <t>NANCY: Took a clando</t>
        </r>
        <r>
          <rPr>
            <sz val="9"/>
            <rFont val="Tahoma"/>
            <family val="2"/>
          </rPr>
          <t xml:space="preserve">
</t>
        </r>
      </text>
    </comment>
    <comment ref="C1269" authorId="6">
      <text>
        <r>
          <rPr>
            <b/>
            <sz val="9"/>
            <rFont val="Tahoma"/>
            <family val="2"/>
          </rPr>
          <t>NANCY: No receipt.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271" authorId="6">
      <text>
        <r>
          <rPr>
            <b/>
            <sz val="9"/>
            <rFont val="Tahoma"/>
            <family val="2"/>
          </rPr>
          <t>NANCY: Took a clando</t>
        </r>
        <r>
          <rPr>
            <sz val="9"/>
            <rFont val="Tahoma"/>
            <family val="2"/>
          </rPr>
          <t xml:space="preserve">
</t>
        </r>
      </text>
    </comment>
    <comment ref="C1287" authorId="2">
      <text>
        <r>
          <rPr>
            <b/>
            <sz val="9"/>
            <rFont val="Tahoma"/>
            <family val="2"/>
          </rPr>
          <t>Aime: local transport before to travel. Home-office 500 and Office Home 500</t>
        </r>
        <r>
          <rPr>
            <sz val="9"/>
            <rFont val="Tahoma"/>
            <family val="2"/>
          </rPr>
          <t xml:space="preserve">
</t>
        </r>
      </text>
    </comment>
    <comment ref="C1309" authorId="5">
      <text>
        <r>
          <rPr>
            <b/>
            <sz val="9"/>
            <rFont val="Tahoma"/>
            <family val="2"/>
          </rPr>
          <t>Ania:took taxi depot with 2 minfof delegation to meumi hotel for the op mandrill at yde</t>
        </r>
        <r>
          <rPr>
            <sz val="9"/>
            <rFont val="Tahoma"/>
            <family val="2"/>
          </rPr>
          <t xml:space="preserve">
</t>
        </r>
      </text>
    </comment>
    <comment ref="C1310" authorId="5">
      <text>
        <r>
          <rPr>
            <b/>
            <sz val="9"/>
            <rFont val="Tahoma"/>
            <family val="2"/>
          </rPr>
          <t xml:space="preserve">Ania:took taxi depot after op with dealer to commissariat 10eme </t>
        </r>
        <r>
          <rPr>
            <sz val="9"/>
            <rFont val="Tahoma"/>
            <family val="2"/>
          </rPr>
          <t xml:space="preserve">
</t>
        </r>
      </text>
    </comment>
    <comment ref="C1311" authorId="5">
      <text>
        <r>
          <rPr>
            <b/>
            <sz val="9"/>
            <rFont val="Tahoma"/>
            <family val="2"/>
          </rPr>
          <t>Ania:took taxi depot to escort animal zo'o de mvog beti</t>
        </r>
        <r>
          <rPr>
            <sz val="9"/>
            <rFont val="Tahoma"/>
            <family val="2"/>
          </rPr>
          <t xml:space="preserve">
</t>
        </r>
      </text>
    </comment>
    <comment ref="C1313" authorId="5">
      <text>
        <r>
          <rPr>
            <b/>
            <sz val="9"/>
            <rFont val="Tahoma"/>
            <family val="2"/>
          </rPr>
          <t>Ania:took taxi depot commissariat 10em to delegation with dealer to continued pv</t>
        </r>
        <r>
          <rPr>
            <sz val="9"/>
            <rFont val="Tahoma"/>
            <family val="2"/>
          </rPr>
          <t xml:space="preserve">
</t>
        </r>
      </text>
    </comment>
    <comment ref="C1314" authorId="5">
      <text>
        <r>
          <rPr>
            <b/>
            <sz val="9"/>
            <rFont val="Tahoma"/>
            <family val="2"/>
          </rPr>
          <t>Ania:took taxi depot depot after pv delegation to commissariat 10eme put behind bars</t>
        </r>
        <r>
          <rPr>
            <sz val="9"/>
            <rFont val="Tahoma"/>
            <family val="2"/>
          </rPr>
          <t xml:space="preserve">
</t>
        </r>
      </text>
    </comment>
    <comment ref="C1316" authorId="5">
      <text>
        <r>
          <rPr>
            <b/>
            <sz val="9"/>
            <rFont val="Tahoma"/>
            <family val="2"/>
          </rPr>
          <t>Ania:took taxi depot to escort dealer to court:deferement</t>
        </r>
        <r>
          <rPr>
            <sz val="9"/>
            <rFont val="Tahoma"/>
            <family val="2"/>
          </rPr>
          <t xml:space="preserve">
</t>
        </r>
      </text>
    </comment>
    <comment ref="C1356" authorId="4">
      <text>
        <r>
          <rPr>
            <b/>
            <sz val="9"/>
            <rFont val="Tahoma"/>
            <family val="2"/>
          </rPr>
          <t>Loveline: Hire taxi to escort the dealer from Delegation to Gendarmerie for gard a Vue.</t>
        </r>
        <r>
          <rPr>
            <sz val="9"/>
            <rFont val="Tahoma"/>
            <family val="2"/>
          </rPr>
          <t xml:space="preserve">
</t>
        </r>
      </text>
    </comment>
    <comment ref="C1360" authorId="4">
      <text>
        <r>
          <rPr>
            <b/>
            <sz val="9"/>
            <rFont val="Tahoma"/>
            <family val="2"/>
          </rPr>
          <t>Loveline: Hire taxi to escort the dealer from Gendarmerie to court.</t>
        </r>
        <r>
          <rPr>
            <sz val="9"/>
            <rFont val="Tahoma"/>
            <family val="2"/>
          </rPr>
          <t xml:space="preserve">
</t>
        </r>
      </text>
    </comment>
    <comment ref="C1361" authorId="4">
      <text>
        <r>
          <rPr>
            <b/>
            <sz val="9"/>
            <rFont val="Tahoma"/>
            <family val="2"/>
          </rPr>
          <t>Loveline: Hire taxi to escort the dealer from court back to Gendarmerie as requested by the state counsel for further investigation.</t>
        </r>
      </text>
    </comment>
    <comment ref="C1364" authorId="4">
      <text>
        <r>
          <rPr>
            <b/>
            <sz val="9"/>
            <rFont val="Tahoma"/>
            <family val="2"/>
          </rPr>
          <t>Loveline: Hire taxi to escort the dealer from Gendarmerie to court the second time.</t>
        </r>
        <r>
          <rPr>
            <sz val="9"/>
            <rFont val="Tahoma"/>
            <family val="2"/>
          </rPr>
          <t xml:space="preserve">
</t>
        </r>
      </text>
    </comment>
    <comment ref="C1365" authorId="4">
      <text>
        <r>
          <rPr>
            <b/>
            <sz val="9"/>
            <rFont val="Tahoma"/>
            <family val="2"/>
          </rPr>
          <t>Loveline: Hire taxi to escort the dealer from court to Prison central of Bertoua according to the state counsel decision.</t>
        </r>
      </text>
    </comment>
    <comment ref="C1436" authorId="6">
      <text>
        <r>
          <rPr>
            <b/>
            <sz val="9"/>
            <rFont val="Tahoma"/>
            <family val="2"/>
          </rPr>
          <t>NANCY: No receipt. 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437" authorId="6">
      <text>
        <r>
          <rPr>
            <b/>
            <sz val="9"/>
            <rFont val="Tahoma"/>
            <family val="2"/>
          </rPr>
          <t>NANCY: No receipt. 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438" authorId="6">
      <text>
        <r>
          <rPr>
            <b/>
            <sz val="9"/>
            <rFont val="Tahoma"/>
            <family val="2"/>
          </rPr>
          <t>NANCY: No receipt. 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439" authorId="6">
      <text>
        <r>
          <rPr>
            <b/>
            <sz val="9"/>
            <rFont val="Tahoma"/>
            <family val="2"/>
          </rPr>
          <t>NANCY: No receipt. 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454" authorId="5">
      <text>
        <r>
          <rPr>
            <b/>
            <sz val="9"/>
            <rFont val="Tahoma"/>
            <family val="2"/>
          </rPr>
          <t>Ania:bought food for the dealer behind bars at 10emme</t>
        </r>
        <r>
          <rPr>
            <sz val="9"/>
            <rFont val="Tahoma"/>
            <family val="2"/>
          </rPr>
          <t xml:space="preserve">
</t>
        </r>
      </text>
    </comment>
    <comment ref="C1459" authorId="4">
      <text>
        <r>
          <rPr>
            <b/>
            <sz val="9"/>
            <rFont val="Tahoma"/>
            <family val="2"/>
          </rPr>
          <t>EKANE: Mineral water in mamfe</t>
        </r>
        <r>
          <rPr>
            <sz val="9"/>
            <rFont val="Tahoma"/>
            <family val="2"/>
          </rPr>
          <t xml:space="preserve">
</t>
        </r>
      </text>
    </comment>
    <comment ref="C1461" authorId="4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466" authorId="4">
      <text>
        <r>
          <rPr>
            <b/>
            <sz val="9"/>
            <rFont val="Tahoma"/>
            <family val="2"/>
          </rPr>
          <t>EKANE:Bought food for the two dealers behind bars.</t>
        </r>
        <r>
          <rPr>
            <sz val="9"/>
            <rFont val="Tahoma"/>
            <family val="2"/>
          </rPr>
          <t xml:space="preserve">
</t>
        </r>
      </text>
    </comment>
    <comment ref="C1468" authorId="4">
      <text>
        <r>
          <rPr>
            <b/>
            <sz val="9"/>
            <rFont val="Tahoma"/>
            <family val="2"/>
          </rPr>
          <t>EKANE:Bought food for the two dealers behind bars.</t>
        </r>
        <r>
          <rPr>
            <sz val="9"/>
            <rFont val="Tahoma"/>
            <family val="2"/>
          </rPr>
          <t xml:space="preserve">
</t>
        </r>
      </text>
    </comment>
    <comment ref="C1470" authorId="4">
      <text>
        <r>
          <rPr>
            <b/>
            <sz val="9"/>
            <rFont val="Tahoma"/>
            <family val="2"/>
          </rPr>
          <t>EKANE:Bought food for the two dealers behind bars.</t>
        </r>
        <r>
          <rPr>
            <sz val="9"/>
            <rFont val="Tahoma"/>
            <family val="2"/>
          </rPr>
          <t xml:space="preserve">
</t>
        </r>
      </text>
    </comment>
    <comment ref="C1476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1518" authorId="4">
      <text>
        <r>
          <rPr>
            <b/>
            <sz val="9"/>
            <rFont val="Tahoma"/>
            <family val="2"/>
          </rPr>
          <t>Aime: Printing of my visit card</t>
        </r>
        <r>
          <rPr>
            <sz val="9"/>
            <rFont val="Tahoma"/>
            <family val="2"/>
          </rPr>
          <t xml:space="preserve">
</t>
        </r>
      </text>
    </comment>
    <comment ref="C1519" authorId="4">
      <text>
        <r>
          <rPr>
            <b/>
            <sz val="9"/>
            <rFont val="Tahoma"/>
            <family val="2"/>
          </rPr>
          <t>Aime: photocopy of file to deposit at the Gabon Embassy</t>
        </r>
        <r>
          <rPr>
            <sz val="9"/>
            <rFont val="Tahoma"/>
            <family val="2"/>
          </rPr>
          <t xml:space="preserve">
</t>
        </r>
      </text>
    </comment>
    <comment ref="C2353" authorId="5">
      <text>
        <r>
          <rPr>
            <b/>
            <sz val="9"/>
            <rFont val="Tahoma"/>
            <family val="2"/>
          </rPr>
          <t>Ania:receip for accident .consultation 10000f; ordonnance:1800; exam thorax:7500</t>
        </r>
        <r>
          <rPr>
            <sz val="9"/>
            <rFont val="Tahoma"/>
            <family val="2"/>
          </rPr>
          <t xml:space="preserve">
</t>
        </r>
      </text>
    </comment>
    <comment ref="C2354" authorId="5">
      <text>
        <r>
          <rPr>
            <b/>
            <sz val="9"/>
            <rFont val="Tahoma"/>
            <family val="2"/>
          </rPr>
          <t>Ania:put 1 stamp for the letter of minjustice</t>
        </r>
        <r>
          <rPr>
            <sz val="9"/>
            <rFont val="Tahoma"/>
            <family val="2"/>
          </rPr>
          <t xml:space="preserve">
</t>
        </r>
      </text>
    </comment>
    <comment ref="C1919" authorId="5">
      <text>
        <r>
          <rPr>
            <b/>
            <sz val="9"/>
            <rFont val="Tahoma"/>
            <family val="2"/>
          </rPr>
          <t>Ania:job annoncement for jurist</t>
        </r>
        <r>
          <rPr>
            <sz val="9"/>
            <rFont val="Tahoma"/>
            <family val="2"/>
          </rPr>
          <t xml:space="preserve">
</t>
        </r>
      </text>
    </comment>
    <comment ref="C2356" authorId="5">
      <text>
        <r>
          <rPr>
            <b/>
            <sz val="9"/>
            <rFont val="Tahoma"/>
            <family val="2"/>
          </rPr>
          <t>Ania: Phone adapted for the new investigations procedures</t>
        </r>
        <r>
          <rPr>
            <sz val="9"/>
            <rFont val="Tahoma"/>
            <family val="2"/>
          </rPr>
          <t xml:space="preserve">
</t>
        </r>
      </text>
    </comment>
    <comment ref="C1521" authorId="5">
      <text>
        <r>
          <rPr>
            <b/>
            <sz val="9"/>
            <rFont val="Tahoma"/>
            <family val="2"/>
          </rPr>
          <t>Ania:print the case file for the case of op mandrill at yde</t>
        </r>
        <r>
          <rPr>
            <sz val="9"/>
            <rFont val="Tahoma"/>
            <family val="2"/>
          </rPr>
          <t xml:space="preserve">
</t>
        </r>
      </text>
    </comment>
    <comment ref="C1522" authorId="5">
      <text>
        <r>
          <rPr>
            <b/>
            <sz val="9"/>
            <rFont val="Tahoma"/>
            <family val="2"/>
          </rPr>
          <t>Ania:photocopy the case file pv :105x25.op mandrill yde</t>
        </r>
        <r>
          <rPr>
            <sz val="9"/>
            <rFont val="Tahoma"/>
            <family val="2"/>
          </rPr>
          <t xml:space="preserve">
</t>
        </r>
      </text>
    </comment>
    <comment ref="C1523" authorId="5">
      <text>
        <r>
          <rPr>
            <b/>
            <sz val="9"/>
            <rFont val="Tahoma"/>
            <family val="2"/>
          </rPr>
          <t xml:space="preserve">Ania:x10x300 picture of dealer with animal to give to court; minfof and Me Ebot for the case file op mandrill at yde </t>
        </r>
        <r>
          <rPr>
            <sz val="9"/>
            <rFont val="Tahoma"/>
            <family val="2"/>
          </rPr>
          <t xml:space="preserve">
</t>
        </r>
      </text>
    </comment>
    <comment ref="C1524" authorId="4">
      <text>
        <r>
          <rPr>
            <b/>
            <sz val="9"/>
            <rFont val="Tahoma"/>
            <family val="2"/>
          </rPr>
          <t>EKANE: Printed 19pages of PV at 100frs per page using a generator. Inform Arrey about this and the receipt having just a pay complaint stamp.</t>
        </r>
        <r>
          <rPr>
            <sz val="9"/>
            <rFont val="Tahoma"/>
            <family val="2"/>
          </rPr>
          <t xml:space="preserve">
</t>
        </r>
      </text>
    </comment>
    <comment ref="C1525" authorId="4">
      <text>
        <r>
          <rPr>
            <b/>
            <sz val="9"/>
            <rFont val="Tahoma"/>
            <family val="2"/>
          </rPr>
          <t>EKANE: Photocopied 6copies of PV giving 114pages at 50frs per page using a generator. Inform Arrey about this and the receipt having just a pay complaint stamp.</t>
        </r>
        <r>
          <rPr>
            <sz val="9"/>
            <rFont val="Tahoma"/>
            <family val="2"/>
          </rPr>
          <t xml:space="preserve">
</t>
        </r>
      </text>
    </comment>
    <comment ref="C1526" authorId="4">
      <text>
        <r>
          <rPr>
            <b/>
            <sz val="9"/>
            <rFont val="Tahoma"/>
            <family val="2"/>
          </rPr>
          <t>EKANE:Printed 8pictures with dealers and products for Mundemba operation at 500frs each. 4picture for court, 2pictures for MINFOF,2pictures for lawyer.</t>
        </r>
        <r>
          <rPr>
            <sz val="9"/>
            <rFont val="Tahoma"/>
            <family val="2"/>
          </rPr>
          <t xml:space="preserve">
</t>
        </r>
      </text>
    </comment>
    <comment ref="C1527" authorId="4">
      <text>
        <r>
          <rPr>
            <b/>
            <sz val="9"/>
            <rFont val="Tahoma"/>
            <family val="2"/>
          </rPr>
          <t>Loveline: Photocopied 7copies of PV giving 155 pages at 50frs per page using a generator. Inform Arrey about this and the receipt having just a pay complaint stamp.</t>
        </r>
        <r>
          <rPr>
            <sz val="9"/>
            <rFont val="Tahoma"/>
            <family val="2"/>
          </rPr>
          <t xml:space="preserve">
</t>
        </r>
      </text>
    </comment>
    <comment ref="C1528" authorId="4">
      <text>
        <r>
          <rPr>
            <b/>
            <sz val="9"/>
            <rFont val="Tahoma"/>
            <family val="2"/>
          </rPr>
          <t>Loveline: Printed 15pages of PV at 100frs per page using a generator. Inform Arrey about this and the receipt having just a pay complaint stamp.</t>
        </r>
        <r>
          <rPr>
            <sz val="9"/>
            <rFont val="Tahoma"/>
            <family val="2"/>
          </rPr>
          <t xml:space="preserve">
</t>
        </r>
      </text>
    </comment>
    <comment ref="C1529" authorId="6">
      <text>
        <r>
          <rPr>
            <b/>
            <sz val="9"/>
            <rFont val="Tahoma"/>
            <family val="2"/>
          </rPr>
          <t xml:space="preserve">Loveline: print 10 pictures for the case file  at 300 per pictures to give to the state counsel the judge and to the barrister  </t>
        </r>
        <r>
          <rPr>
            <sz val="9"/>
            <rFont val="Tahoma"/>
            <family val="2"/>
          </rPr>
          <t xml:space="preserve">
</t>
        </r>
      </text>
    </comment>
    <comment ref="C2358" authorId="6">
      <text>
        <r>
          <rPr>
            <b/>
            <sz val="9"/>
            <rFont val="Tahoma"/>
            <family val="2"/>
          </rPr>
          <t>Loveline: take picture for the constitution of CNPS file.</t>
        </r>
        <r>
          <rPr>
            <sz val="9"/>
            <rFont val="Tahoma"/>
            <family val="2"/>
          </rPr>
          <t xml:space="preserve">
</t>
        </r>
      </text>
    </comment>
    <comment ref="C2359" authorId="6">
      <text>
        <r>
          <rPr>
            <b/>
            <sz val="9"/>
            <rFont val="Tahoma"/>
            <family val="2"/>
          </rPr>
          <t>Loveline: stamp fees for adress letter to the  costoms</t>
        </r>
        <r>
          <rPr>
            <sz val="9"/>
            <rFont val="Tahoma"/>
            <family val="2"/>
          </rPr>
          <t xml:space="preserve">
</t>
        </r>
      </text>
    </comment>
    <comment ref="F1538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39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40" authorId="5">
      <text>
        <r>
          <rPr>
            <b/>
            <sz val="9"/>
            <rFont val="Tahoma"/>
            <family val="2"/>
          </rPr>
          <t>loveline: Transport and Logistics from Yaounde to Bertoua for the case of Kapita and others</t>
        </r>
      </text>
    </comment>
    <comment ref="F1541" authorId="5">
      <text>
        <r>
          <rPr>
            <b/>
            <sz val="9"/>
            <rFont val="Tahoma"/>
            <family val="2"/>
          </rPr>
          <t>loveline: Transport and Logistics from Yaounde to Bertoua for the case of Kapita and others</t>
        </r>
      </text>
    </comment>
    <comment ref="F1542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543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544" authorId="5">
      <text>
        <r>
          <rPr>
            <b/>
            <sz val="9"/>
            <rFont val="Tahoma"/>
            <family val="2"/>
          </rPr>
          <t>Ania: Transport and Logistics from Yaounde to Bertoua for the case of AKONO Nang</t>
        </r>
      </text>
    </comment>
    <comment ref="F1545" authorId="5">
      <text>
        <r>
          <rPr>
            <b/>
            <sz val="9"/>
            <rFont val="Tahoma"/>
            <family val="2"/>
          </rPr>
          <t>Ania: Transport and Logistics from Yaounde to Bertoua for the case of AKONO Nang</t>
        </r>
      </text>
    </comment>
    <comment ref="F1546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47" authorId="5">
      <text>
        <r>
          <rPr>
            <b/>
            <sz val="9"/>
            <rFont val="Tahoma"/>
            <family val="2"/>
          </rPr>
          <t>loveline:transport and logistic from Abong-Mbang to Bertoua for the cases of Akono Nang</t>
        </r>
      </text>
    </comment>
    <comment ref="F1548" authorId="5">
      <text>
        <r>
          <rPr>
            <b/>
            <sz val="9"/>
            <rFont val="Tahoma"/>
            <family val="2"/>
          </rPr>
          <t>loveline:transport and logistic from Abong-Mbang to Bertoua for the cases of Akono Nang</t>
        </r>
      </text>
    </comment>
    <comment ref="F1549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0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1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2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3" authorId="5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54" authorId="5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55" authorId="5">
      <text>
        <r>
          <rPr>
            <b/>
            <sz val="9"/>
            <rFont val="Tahoma"/>
            <family val="2"/>
          </rPr>
          <t>Loveline: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56" authorId="5">
      <text>
        <r>
          <rPr>
            <b/>
            <sz val="9"/>
            <rFont val="Tahoma"/>
            <family val="2"/>
          </rPr>
          <t>Loveline: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57" authorId="5">
      <text>
        <r>
          <rPr>
            <b/>
            <sz val="9"/>
            <rFont val="Tahoma"/>
            <family val="2"/>
          </rPr>
          <t>Loveline: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558" authorId="5">
      <text>
        <r>
          <rPr>
            <b/>
            <sz val="9"/>
            <rFont val="Tahoma"/>
            <family val="2"/>
          </rPr>
          <t>Loveline: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559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60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61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62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63" authorId="4">
      <text>
        <r>
          <rPr>
            <b/>
            <sz val="9"/>
            <rFont val="Tahoma"/>
            <family val="2"/>
          </rPr>
          <t>EKANE:Transport and lodgistics from Douala to Kribi to Douala for the case of Akono BEKALLE</t>
        </r>
        <r>
          <rPr>
            <sz val="9"/>
            <rFont val="Tahoma"/>
            <family val="2"/>
          </rPr>
          <t xml:space="preserve">
</t>
        </r>
      </text>
    </comment>
    <comment ref="F1564" authorId="4">
      <text>
        <r>
          <rPr>
            <b/>
            <sz val="9"/>
            <rFont val="Tahoma"/>
            <family val="2"/>
          </rPr>
          <t>EKANE:Transport and lodgistics from Douala to Kribi to Douala for the case of Akono BEKALLE</t>
        </r>
        <r>
          <rPr>
            <sz val="9"/>
            <rFont val="Tahoma"/>
            <family val="2"/>
          </rPr>
          <t xml:space="preserve">
</t>
        </r>
      </text>
    </comment>
    <comment ref="F1568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69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70" authorId="5">
      <text>
        <r>
          <rPr>
            <b/>
            <sz val="9"/>
            <rFont val="Tahoma"/>
            <family val="2"/>
          </rPr>
          <t>loveline: Transport and Lodgistics from Yaounde to Bertoua for the case of Kapita and others</t>
        </r>
      </text>
    </comment>
    <comment ref="F1571" authorId="5">
      <text>
        <r>
          <rPr>
            <b/>
            <sz val="9"/>
            <rFont val="Tahoma"/>
            <family val="2"/>
          </rPr>
          <t>loveline: Transport and Lodgistics from Yaounde to Bertoua for the case of Kapita and others</t>
        </r>
      </text>
    </comment>
    <comment ref="F1572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573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574" authorId="5">
      <text>
        <r>
          <rPr>
            <b/>
            <sz val="9"/>
            <rFont val="Tahoma"/>
            <family val="2"/>
          </rPr>
          <t>Ania: Transport and Lodgistics from Yaounde to Bertoua for the case of AKONO Nang</t>
        </r>
      </text>
    </comment>
    <comment ref="F1575" authorId="5">
      <text>
        <r>
          <rPr>
            <b/>
            <sz val="9"/>
            <rFont val="Tahoma"/>
            <family val="2"/>
          </rPr>
          <t>Ania: Transport and Lodgistics from Yaounde to Bertoua for the case of AKONO Nang</t>
        </r>
      </text>
    </comment>
    <comment ref="F1576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77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78" authorId="5">
      <text>
        <r>
          <rPr>
            <b/>
            <sz val="9"/>
            <rFont val="Tahoma"/>
            <family val="2"/>
          </rPr>
          <t>loveline:transport and logistic from Abong-Mbang to Bertoua for the cases of Akono Nang</t>
        </r>
      </text>
    </comment>
    <comment ref="F1579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0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1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2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3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4" authorId="5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85" authorId="5">
      <text>
        <r>
          <rPr>
            <b/>
            <sz val="9"/>
            <rFont val="Tahoma"/>
            <family val="2"/>
          </rPr>
          <t>Loveline: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586" authorId="5">
      <text>
        <r>
          <rPr>
            <b/>
            <sz val="9"/>
            <rFont val="Tahoma"/>
            <family val="2"/>
          </rPr>
          <t>Loveline: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587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88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594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95" authorId="5">
      <text>
        <r>
          <rPr>
            <b/>
            <sz val="9"/>
            <rFont val="Tahoma"/>
            <family val="2"/>
          </rPr>
          <t>loveline: Transport and Lodgistics from Yaounde to Bertoua for the case of Kapita and others</t>
        </r>
      </text>
    </comment>
    <comment ref="F1596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597" authorId="5">
      <text>
        <r>
          <rPr>
            <b/>
            <sz val="9"/>
            <rFont val="Tahoma"/>
            <family val="2"/>
          </rPr>
          <t>Ania: Transport and Lodgistics from Yaounde to Bertoua for the case of AKONO Nang</t>
        </r>
      </text>
    </comment>
    <comment ref="F1598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599" authorId="5">
      <text>
        <r>
          <rPr>
            <b/>
            <sz val="9"/>
            <rFont val="Tahoma"/>
            <family val="2"/>
          </rPr>
          <t>loveline:transport and logistic from Abong-Mbang to Bertoua for the cases of Akono Nang</t>
        </r>
      </text>
    </comment>
    <comment ref="F1600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01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02" authorId="7">
      <text>
        <r>
          <rPr>
            <b/>
            <sz val="9"/>
            <rFont val="Tahoma"/>
            <family val="2"/>
          </rPr>
          <t>Tambe: Lodging in Eyumojock for the ostrich case locus in Eyomujock</t>
        </r>
        <r>
          <rPr>
            <sz val="9"/>
            <rFont val="Tahoma"/>
            <family val="2"/>
          </rPr>
          <t xml:space="preserve">
</t>
        </r>
      </text>
    </comment>
    <comment ref="F1603" authorId="4">
      <text>
        <r>
          <rPr>
            <b/>
            <sz val="9"/>
            <rFont val="Tahoma"/>
            <family val="2"/>
          </rPr>
          <t>EKANE:Transport and lodgistics from Douala to Kribi to Douala for the case of Akono BEKALLE</t>
        </r>
        <r>
          <rPr>
            <sz val="9"/>
            <rFont val="Tahoma"/>
            <family val="2"/>
          </rPr>
          <t xml:space="preserve">
</t>
        </r>
      </text>
    </comment>
    <comment ref="F1607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608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609" authorId="5">
      <text>
        <r>
          <rPr>
            <b/>
            <sz val="9"/>
            <rFont val="Tahoma"/>
            <family val="2"/>
          </rPr>
          <t>loveline: Transport and Lodgistics from Yaounde to Bertoua for the case of Kapita and others</t>
        </r>
      </text>
    </comment>
    <comment ref="F1610" authorId="5">
      <text>
        <r>
          <rPr>
            <b/>
            <sz val="9"/>
            <rFont val="Tahoma"/>
            <family val="2"/>
          </rPr>
          <t>loveline: Transport and Lodgistics from Yaounde to Bertoua for the case of Kapita and others</t>
        </r>
      </text>
    </comment>
    <comment ref="F1611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612" authorId="5">
      <text>
        <r>
          <rPr>
            <b/>
            <sz val="9"/>
            <rFont val="Tahoma"/>
            <family val="2"/>
          </rPr>
          <t>Ania: transport and logistic  yaounde to abong mbang for the cases of MPOUL John Stephane and Atangana Jean and others</t>
        </r>
      </text>
    </comment>
    <comment ref="F1613" authorId="5">
      <text>
        <r>
          <rPr>
            <b/>
            <sz val="9"/>
            <rFont val="Tahoma"/>
            <family val="2"/>
          </rPr>
          <t>Ania: Transport and Lodgistics from Yaounde to Bertoua for the case of AKONO Nang</t>
        </r>
      </text>
    </comment>
    <comment ref="F1614" authorId="5">
      <text>
        <r>
          <rPr>
            <b/>
            <sz val="9"/>
            <rFont val="Tahoma"/>
            <family val="2"/>
          </rPr>
          <t>Ania: Transport and Lodgistics from Yaounde to Bertoua for the case of AKONO Nang</t>
        </r>
      </text>
    </comment>
    <comment ref="F1615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616" authorId="5">
      <text>
        <r>
          <rPr>
            <b/>
            <sz val="9"/>
            <rFont val="Tahoma"/>
            <family val="2"/>
          </rPr>
          <t>loveline:transport and logistic  yaounde to abong mbang for the cases of MPOUL John Stephane and Atangana Jean and others</t>
        </r>
      </text>
    </comment>
    <comment ref="F1617" authorId="5">
      <text>
        <r>
          <rPr>
            <b/>
            <sz val="9"/>
            <rFont val="Tahoma"/>
            <family val="2"/>
          </rPr>
          <t>loveline:transport and logistic from Abong-Mbang to Bertoua for the cases of Akono Nang</t>
        </r>
      </text>
    </comment>
    <comment ref="F1618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19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20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21" authorId="7">
      <text>
        <r>
          <rPr>
            <b/>
            <sz val="9"/>
            <rFont val="Tahoma"/>
            <family val="2"/>
          </rPr>
          <t>Tambe: Lodging in Eyumojock for the ostrich case locus in Eyomujock</t>
        </r>
        <r>
          <rPr>
            <sz val="9"/>
            <rFont val="Tahoma"/>
            <family val="2"/>
          </rPr>
          <t xml:space="preserve">
</t>
        </r>
      </text>
    </comment>
    <comment ref="F1622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623" authorId="5">
      <text>
        <r>
          <rPr>
            <b/>
            <sz val="9"/>
            <rFont val="Tahoma"/>
            <family val="2"/>
          </rPr>
          <t>Nancy: Transport and logistics from bafousam to dschang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624" authorId="5">
      <text>
        <r>
          <rPr>
            <b/>
            <sz val="9"/>
            <rFont val="Tahoma"/>
            <family val="2"/>
          </rPr>
          <t>Loveline: Transport and logistics from bafousam to dschang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625" authorId="5">
      <text>
        <r>
          <rPr>
            <b/>
            <sz val="9"/>
            <rFont val="Tahoma"/>
            <family val="2"/>
          </rPr>
          <t>Loveline: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626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F1627" authorId="4">
      <text>
        <r>
          <rPr>
            <b/>
            <sz val="9"/>
            <rFont val="Tahoma"/>
            <family val="2"/>
          </rPr>
          <t>Nancy:transport and lodgistics from Douala to Edea to Douala for the Chiampanzee case.</t>
        </r>
        <r>
          <rPr>
            <sz val="9"/>
            <rFont val="Tahoma"/>
            <family val="2"/>
          </rPr>
          <t xml:space="preserve">
</t>
        </r>
      </text>
    </comment>
    <comment ref="C1633" authorId="5">
      <text>
        <r>
          <rPr>
            <b/>
            <sz val="9"/>
            <rFont val="Tahoma"/>
            <family val="2"/>
          </rPr>
          <t>Ebot: professional fees for the case of ATANGANA JEAN and OTHERS in Abong-Mbang.</t>
        </r>
        <r>
          <rPr>
            <sz val="9"/>
            <rFont val="Tahoma"/>
            <family val="2"/>
          </rPr>
          <t xml:space="preserve">
</t>
        </r>
      </text>
    </comment>
    <comment ref="C1634" authorId="5">
      <text>
        <r>
          <rPr>
            <b/>
            <sz val="9"/>
            <rFont val="Tahoma"/>
            <family val="2"/>
          </rPr>
          <t>Ebot: Partial payment fees for the case of MEBANAH PAUL in Nanga-Eboko.</t>
        </r>
        <r>
          <rPr>
            <sz val="9"/>
            <rFont val="Tahoma"/>
            <family val="2"/>
          </rPr>
          <t xml:space="preserve">
</t>
        </r>
      </text>
    </comment>
    <comment ref="C1635" authorId="5">
      <text>
        <r>
          <rPr>
            <b/>
            <sz val="9"/>
            <rFont val="Tahoma"/>
            <family val="2"/>
          </rPr>
          <t>Ebot: Partial payment fees for the case of OWONA MAX and OUM PAUL GUY IN Abong-Mbang.</t>
        </r>
        <r>
          <rPr>
            <sz val="9"/>
            <rFont val="Tahoma"/>
            <family val="2"/>
          </rPr>
          <t xml:space="preserve">
</t>
        </r>
      </text>
    </comment>
    <comment ref="C1636" authorId="5">
      <text>
        <r>
          <rPr>
            <b/>
            <sz val="9"/>
            <rFont val="Tahoma"/>
            <family val="2"/>
          </rPr>
          <t>Ebot: Professional fees for the case of MPOUL JOHN STEPHANE in Abong-Mbang.</t>
        </r>
        <r>
          <rPr>
            <sz val="9"/>
            <rFont val="Tahoma"/>
            <family val="2"/>
          </rPr>
          <t xml:space="preserve">
</t>
        </r>
      </text>
    </comment>
    <comment ref="C1637" authorId="5">
      <text>
        <r>
          <rPr>
            <b/>
            <sz val="9"/>
            <rFont val="Tahoma"/>
            <family val="2"/>
          </rPr>
          <t>Ebot: Professional fees for the case of MOHAMED SARY in Yaounde.</t>
        </r>
        <r>
          <rPr>
            <sz val="9"/>
            <rFont val="Tahoma"/>
            <family val="2"/>
          </rPr>
          <t xml:space="preserve">
</t>
        </r>
      </text>
    </comment>
    <comment ref="C1638" authorId="5">
      <text>
        <r>
          <rPr>
            <b/>
            <sz val="9"/>
            <rFont val="Tahoma"/>
            <family val="2"/>
          </rPr>
          <t>Ebot: Professional fees for the case of NGASSA MBELLE LUCILLE in Yaopunde.</t>
        </r>
        <r>
          <rPr>
            <sz val="9"/>
            <rFont val="Tahoma"/>
            <family val="2"/>
          </rPr>
          <t xml:space="preserve">
</t>
        </r>
      </text>
    </comment>
    <comment ref="C1639" authorId="5">
      <text>
        <r>
          <rPr>
            <b/>
            <sz val="9"/>
            <rFont val="Tahoma"/>
            <family val="2"/>
          </rPr>
          <t>Ebot: Professional fees for the case of OBAM ADOLPH WILLY in Yaounde.</t>
        </r>
        <r>
          <rPr>
            <sz val="9"/>
            <rFont val="Tahoma"/>
            <family val="2"/>
          </rPr>
          <t xml:space="preserve">
</t>
        </r>
      </text>
    </comment>
    <comment ref="C1640" authorId="2">
      <text>
        <r>
          <rPr>
            <b/>
            <sz val="9"/>
            <rFont val="Tahoma"/>
            <family val="2"/>
          </rPr>
          <t>Tchagyou: Professional fees for the case of Mabou Benjamin in Bangangte</t>
        </r>
        <r>
          <rPr>
            <sz val="9"/>
            <rFont val="Tahoma"/>
            <family val="2"/>
          </rPr>
          <t xml:space="preserve">
</t>
        </r>
      </text>
    </comment>
    <comment ref="C1644" authorId="2">
      <text>
        <r>
          <rPr>
            <b/>
            <sz val="9"/>
            <rFont val="Tahoma"/>
            <family val="2"/>
          </rPr>
          <t>Aimé: Bonus to Me Ntoke for the obtaining a good decision in the case of Usongo Vs Ofir</t>
        </r>
        <r>
          <rPr>
            <sz val="9"/>
            <rFont val="Tahoma"/>
            <family val="2"/>
          </rPr>
          <t xml:space="preserve">
</t>
        </r>
      </text>
    </comment>
    <comment ref="C1645" authorId="5">
      <text>
        <r>
          <rPr>
            <b/>
            <sz val="9"/>
            <rFont val="Tahoma"/>
            <family val="2"/>
          </rPr>
          <t>Ebot: Bonus for good decision in the case of BAYONGOL SEBASTINE and MONONG RENE in Bafia</t>
        </r>
        <r>
          <rPr>
            <sz val="9"/>
            <rFont val="Tahoma"/>
            <family val="2"/>
          </rPr>
          <t xml:space="preserve">
</t>
        </r>
      </text>
    </comment>
    <comment ref="C1646" authorId="5">
      <text>
        <r>
          <rPr>
            <b/>
            <sz val="9"/>
            <rFont val="Tahoma"/>
            <family val="2"/>
          </rPr>
          <t>Ebot: Bonus for good decision in the case of NOUHOU IBRAHIM and NTIECHE NFOUANGOUP MAMA in Yaounde</t>
        </r>
        <r>
          <rPr>
            <sz val="9"/>
            <rFont val="Tahoma"/>
            <family val="2"/>
          </rPr>
          <t xml:space="preserve">
</t>
        </r>
      </text>
    </comment>
    <comment ref="C1647" authorId="5">
      <text>
        <r>
          <rPr>
            <b/>
            <sz val="9"/>
            <rFont val="Tahoma"/>
            <family val="2"/>
          </rPr>
          <t>Ebot: Bonus for good decision in the case of GNAO JEAN PIERRE and ABDOLAZIZE in Abong-Mbang.</t>
        </r>
        <r>
          <rPr>
            <sz val="9"/>
            <rFont val="Tahoma"/>
            <family val="2"/>
          </rPr>
          <t xml:space="preserve">
</t>
        </r>
      </text>
    </comment>
    <comment ref="C1648" authorId="4">
      <text>
        <r>
          <rPr>
            <b/>
            <sz val="9"/>
            <rFont val="Tahoma"/>
            <family val="2"/>
          </rPr>
          <t>Ebot: Bonus for good legal follow up in court thereby making ONANA PATRICE to spend more than three months in Yaounde prison.</t>
        </r>
      </text>
    </comment>
    <comment ref="C1649" authorId="4">
      <text>
        <r>
          <rPr>
            <b/>
            <sz val="9"/>
            <rFont val="Tahoma"/>
            <family val="2"/>
          </rPr>
          <t>Ebot: Bonus for good legal follow up in court thereby making MPOUL JOHN STEPHANE to spend more than two months in Abong-Mbang prison.</t>
        </r>
      </text>
    </comment>
    <comment ref="C1650" authorId="4">
      <text>
        <r>
          <rPr>
            <b/>
            <sz val="9"/>
            <rFont val="Tahoma"/>
            <family val="2"/>
          </rPr>
          <t>Ebot: Bonus for good legal follow up in court thereby making ATANGANA JEAN and OTHER to spend more than 4 months in Abong-Mbang prison.</t>
        </r>
      </text>
    </comment>
    <comment ref="C1651" authorId="4">
      <text>
        <r>
          <rPr>
            <b/>
            <sz val="9"/>
            <rFont val="Tahoma"/>
            <family val="2"/>
          </rPr>
          <t>Ebot: Bonus for good legal follow up in court thereby making MOHAMED SARY to spend more than two months in Yaounde prison.</t>
        </r>
      </text>
    </comment>
    <comment ref="C1652" authorId="5">
      <text>
        <r>
          <rPr>
            <b/>
            <sz val="9"/>
            <rFont val="Tahoma"/>
            <family val="2"/>
          </rPr>
          <t>Ebot: Bonus for good legal follow up there by making NGASSA MBELLE LUCILLE to spend more than one month in Yaounde prison.</t>
        </r>
      </text>
    </comment>
    <comment ref="C1653" authorId="2">
      <text>
        <r>
          <rPr>
            <b/>
            <sz val="9"/>
            <rFont val="Tahoma"/>
            <family val="2"/>
          </rPr>
          <t>Tchagyou: Bonus for the dealers spending more than two months in Dschang prison</t>
        </r>
        <r>
          <rPr>
            <sz val="9"/>
            <rFont val="Tahoma"/>
            <family val="2"/>
          </rPr>
          <t xml:space="preserve">
</t>
        </r>
      </text>
    </comment>
    <comment ref="C1654" authorId="2">
      <text>
        <r>
          <rPr>
            <b/>
            <sz val="9"/>
            <rFont val="Tahoma"/>
            <family val="2"/>
          </rPr>
          <t>Tchagyou: bonus for the case of Nebaneh in Bafang</t>
        </r>
        <r>
          <rPr>
            <sz val="9"/>
            <rFont val="Tahoma"/>
            <family val="2"/>
          </rPr>
          <t xml:space="preserve">
</t>
        </r>
      </text>
    </comment>
    <comment ref="C1655" authorId="2">
      <text>
        <r>
          <rPr>
            <b/>
            <sz val="9"/>
            <rFont val="Tahoma"/>
            <family val="2"/>
          </rPr>
          <t>Tchagyou: Bonus for the dealers spending more than two months in Bangangte prison</t>
        </r>
        <r>
          <rPr>
            <sz val="9"/>
            <rFont val="Tahoma"/>
            <family val="2"/>
          </rPr>
          <t xml:space="preserve">
</t>
        </r>
      </text>
    </comment>
    <comment ref="C1707" authorId="0">
      <text>
        <r>
          <rPr>
            <b/>
            <sz val="8"/>
            <rFont val="Tahoma"/>
            <family val="2"/>
          </rPr>
          <t>Eri: internet credit for internet connections during no and slow connections and out of office for LAGA works</t>
        </r>
        <r>
          <rPr>
            <sz val="8"/>
            <rFont val="Tahoma"/>
            <family val="2"/>
          </rPr>
          <t xml:space="preserve">
</t>
        </r>
      </text>
    </comment>
    <comment ref="C1732" authorId="0">
      <text>
        <r>
          <rPr>
            <b/>
            <sz val="8"/>
            <rFont val="Tahoma"/>
            <family val="2"/>
          </rPr>
          <t>Anna: internet credit for internet connections during no and slow connections and out of office for LAGA works</t>
        </r>
        <r>
          <rPr>
            <sz val="8"/>
            <rFont val="Tahoma"/>
            <family val="2"/>
          </rPr>
          <t xml:space="preserve">
</t>
        </r>
      </text>
    </comment>
    <comment ref="C174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planning mbalmayo trip</t>
        </r>
      </text>
    </comment>
    <comment ref="C1751" authorId="8">
      <text>
        <r>
          <rPr>
            <b/>
            <sz val="9"/>
            <rFont val="Tahoma"/>
            <family val="2"/>
          </rPr>
          <t>Eric: Intercity transport to Mbalmayo for workshop on wildlife guide</t>
        </r>
        <r>
          <rPr>
            <sz val="9"/>
            <rFont val="Tahoma"/>
            <family val="2"/>
          </rPr>
          <t xml:space="preserve">
</t>
        </r>
      </text>
    </comment>
    <comment ref="C1752" authorId="8">
      <text>
        <r>
          <rPr>
            <b/>
            <sz val="9"/>
            <rFont val="Tahoma"/>
            <family val="2"/>
          </rPr>
          <t>Eric: Intercity transport to Yaounde from Mbalmayo workshop</t>
        </r>
        <r>
          <rPr>
            <sz val="9"/>
            <rFont val="Tahoma"/>
            <family val="2"/>
          </rPr>
          <t xml:space="preserve">
</t>
        </r>
      </text>
    </comment>
    <comment ref="C2439" authorId="9">
      <text>
        <r>
          <rPr>
            <b/>
            <sz val="9"/>
            <rFont val="Tahoma"/>
            <family val="2"/>
          </rPr>
          <t>Anna: Ebogo trip - special taxi taken at 7pm from Biyem-assi to Mvan and to Shell Nsimeyong for the arrangement of vehicle to Mbalmayo -Ebogo.</t>
        </r>
        <r>
          <rPr>
            <sz val="9"/>
            <rFont val="Tahoma"/>
            <family val="2"/>
          </rPr>
          <t xml:space="preserve">
</t>
        </r>
      </text>
    </comment>
    <comment ref="C2440" authorId="9">
      <text>
        <r>
          <rPr>
            <b/>
            <sz val="9"/>
            <rFont val="Tahoma"/>
            <family val="2"/>
          </rPr>
          <t>Anna: Ebogo trip -hiring of taxi early in the morning for 1hour 30 minutes to get ice block in acacia, pastries in Acropole Mvog-mbi to office.</t>
        </r>
        <r>
          <rPr>
            <sz val="9"/>
            <rFont val="Tahoma"/>
            <family val="2"/>
          </rPr>
          <t xml:space="preserve">
</t>
        </r>
      </text>
    </comment>
    <comment ref="C2441" authorId="9">
      <text>
        <r>
          <rPr>
            <b/>
            <sz val="9"/>
            <rFont val="Tahoma"/>
            <family val="2"/>
          </rPr>
          <t>Anna: Ebogo trip -special taxi from office to get cooler, water and soft drinks from mahima and back to office.</t>
        </r>
        <r>
          <rPr>
            <sz val="9"/>
            <rFont val="Tahoma"/>
            <family val="2"/>
          </rPr>
          <t xml:space="preserve">
</t>
        </r>
      </text>
    </comment>
    <comment ref="C2442" authorId="9">
      <text>
        <r>
          <rPr>
            <b/>
            <sz val="9"/>
            <rFont val="Tahoma"/>
            <family val="2"/>
          </rPr>
          <t>Anna: local Transport for James the guide.</t>
        </r>
        <r>
          <rPr>
            <sz val="9"/>
            <rFont val="Tahoma"/>
            <family val="2"/>
          </rPr>
          <t xml:space="preserve">
</t>
        </r>
      </text>
    </comment>
    <comment ref="C2443" authorId="9">
      <text>
        <r>
          <rPr>
            <b/>
            <sz val="9"/>
            <rFont val="Tahoma"/>
            <family val="2"/>
          </rPr>
          <t>Anna: From Ebogo trip to homes transport for Mado and her 4 children, Eric and Anna</t>
        </r>
        <r>
          <rPr>
            <sz val="9"/>
            <rFont val="Tahoma"/>
            <family val="2"/>
          </rPr>
          <t xml:space="preserve">
</t>
        </r>
      </text>
    </comment>
    <comment ref="C1830" authorId="10">
      <text>
        <r>
          <rPr>
            <b/>
            <sz val="9"/>
            <rFont val="Tahoma"/>
            <family val="2"/>
          </rPr>
          <t>Eric: carricature page</t>
        </r>
      </text>
    </comment>
    <comment ref="C1831" authorId="10">
      <text>
        <r>
          <rPr>
            <b/>
            <sz val="9"/>
            <rFont val="Tahoma"/>
            <family val="2"/>
          </rPr>
          <t>Eric: text page</t>
        </r>
        <r>
          <rPr>
            <sz val="9"/>
            <rFont val="Tahoma"/>
            <family val="2"/>
          </rPr>
          <t xml:space="preserve">
</t>
        </r>
      </text>
    </comment>
    <comment ref="C1895" authorId="8">
      <text>
        <r>
          <rPr>
            <b/>
            <sz val="9"/>
            <rFont val="Tahoma"/>
            <family val="2"/>
          </rPr>
          <t>Eric: Gorilla skin operation Bertoua video coverage private camera</t>
        </r>
        <r>
          <rPr>
            <sz val="9"/>
            <rFont val="Tahoma"/>
            <family val="2"/>
          </rPr>
          <t xml:space="preserve">
</t>
        </r>
      </text>
    </comment>
    <comment ref="C1907" authorId="9">
      <text>
        <r>
          <rPr>
            <b/>
            <sz val="9"/>
            <rFont val="Tahoma"/>
            <family val="2"/>
          </rPr>
          <t>Anna: complementary cards for Perrine to Benin.</t>
        </r>
        <r>
          <rPr>
            <sz val="9"/>
            <rFont val="Tahoma"/>
            <family val="2"/>
          </rPr>
          <t xml:space="preserve">
</t>
        </r>
      </text>
    </comment>
    <comment ref="C2444" authorId="9">
      <text>
        <r>
          <rPr>
            <b/>
            <sz val="9"/>
            <rFont val="Tahoma"/>
            <family val="2"/>
          </rPr>
          <t>Anna: Purchase of 7 additional T-shirt for Labour Day.</t>
        </r>
        <r>
          <rPr>
            <sz val="9"/>
            <rFont val="Tahoma"/>
            <family val="2"/>
          </rPr>
          <t xml:space="preserve">
</t>
        </r>
      </text>
    </comment>
    <comment ref="C2445" authorId="9">
      <text>
        <r>
          <rPr>
            <b/>
            <sz val="9"/>
            <rFont val="Tahoma"/>
            <family val="2"/>
          </rPr>
          <t>Anna: Printing of 7 additional Labour day T-Shirt.</t>
        </r>
        <r>
          <rPr>
            <sz val="9"/>
            <rFont val="Tahoma"/>
            <family val="2"/>
          </rPr>
          <t xml:space="preserve">
</t>
        </r>
      </text>
    </comment>
    <comment ref="C1909" authorId="9">
      <text>
        <r>
          <rPr>
            <b/>
            <sz val="9"/>
            <rFont val="Tahoma"/>
            <family val="2"/>
          </rPr>
          <t>Anna: production of professional cards have the round stamp plus deputy director's signature for nancy, loveline, unice, jp, arrey, aime, mado and nebaneh</t>
        </r>
        <r>
          <rPr>
            <sz val="9"/>
            <rFont val="Tahoma"/>
            <family val="2"/>
          </rPr>
          <t xml:space="preserve">
</t>
        </r>
      </text>
    </comment>
    <comment ref="C1910" authorId="11">
      <text>
        <r>
          <rPr>
            <b/>
            <sz val="9"/>
            <rFont val="Tahoma"/>
            <family val="2"/>
          </rPr>
          <t>Anna: passport size photo for filing purpose in the office.</t>
        </r>
        <r>
          <rPr>
            <sz val="9"/>
            <rFont val="Tahoma"/>
            <family val="2"/>
          </rPr>
          <t xml:space="preserve">
</t>
        </r>
      </text>
    </comment>
    <comment ref="C2136" authorId="11">
      <text>
        <r>
          <rPr>
            <b/>
            <sz val="9"/>
            <rFont val="Tahoma"/>
            <family val="2"/>
          </rPr>
          <t>Anna: health insurance to travel to Portugal to participate in the training at the Summer institute in Community driven language documentation.</t>
        </r>
      </text>
    </comment>
    <comment ref="C2137" authorId="9">
      <text>
        <r>
          <rPr>
            <b/>
            <sz val="9"/>
            <rFont val="Tahoma"/>
            <family val="2"/>
          </rPr>
          <t>Anna: wire transfer of sum of 250 euro to Portugal as participation fee to the Summer Institute in Community driven language documentation.</t>
        </r>
        <r>
          <rPr>
            <sz val="9"/>
            <rFont val="Tahoma"/>
            <family val="2"/>
          </rPr>
          <t xml:space="preserve">
</t>
        </r>
      </text>
    </comment>
    <comment ref="C1911" authorId="9">
      <text>
        <r>
          <rPr>
            <b/>
            <sz val="9"/>
            <rFont val="Tahoma"/>
            <family val="2"/>
          </rPr>
          <t>Anna: passport size photo for the application of visa.</t>
        </r>
        <r>
          <rPr>
            <sz val="9"/>
            <rFont val="Tahoma"/>
            <family val="2"/>
          </rPr>
          <t xml:space="preserve">
</t>
        </r>
      </text>
    </comment>
    <comment ref="C1912" authorId="9">
      <text>
        <r>
          <rPr>
            <b/>
            <sz val="9"/>
            <rFont val="Tahoma"/>
            <family val="2"/>
          </rPr>
          <t>Eric: purchase of HP computer for media department to replace the old bad machine.</t>
        </r>
      </text>
    </comment>
    <comment ref="C1914" authorId="8">
      <text>
        <r>
          <rPr>
            <b/>
            <sz val="9"/>
            <rFont val="Tahoma"/>
            <family val="2"/>
          </rPr>
          <t>Eric: Batteries for media recorder</t>
        </r>
        <r>
          <rPr>
            <sz val="9"/>
            <rFont val="Tahoma"/>
            <family val="2"/>
          </rPr>
          <t xml:space="preserve">
</t>
        </r>
      </text>
    </comment>
    <comment ref="C1915" authorId="8">
      <text>
        <r>
          <rPr>
            <b/>
            <sz val="9"/>
            <rFont val="Tahoma"/>
            <family val="2"/>
          </rPr>
          <t>Eric: Photocopies of fact sheet for distriburtion at the workshop in Mbalmayo</t>
        </r>
        <r>
          <rPr>
            <sz val="9"/>
            <rFont val="Tahoma"/>
            <family val="2"/>
          </rPr>
          <t xml:space="preserve">
</t>
        </r>
      </text>
    </comment>
    <comment ref="C1916" authorId="8">
      <text>
        <r>
          <rPr>
            <b/>
            <sz val="9"/>
            <rFont val="Tahoma"/>
            <family val="2"/>
          </rPr>
          <t>Eric: Colour page printing for fact sheet</t>
        </r>
        <r>
          <rPr>
            <sz val="9"/>
            <rFont val="Tahoma"/>
            <family val="2"/>
          </rPr>
          <t xml:space="preserve">
</t>
        </r>
      </text>
    </comment>
    <comment ref="C1917" authorId="8">
      <text>
        <r>
          <rPr>
            <b/>
            <sz val="9"/>
            <rFont val="Tahoma"/>
            <family val="2"/>
          </rPr>
          <t>Eric: Binding of fact sheet for Mbalmayo workshop</t>
        </r>
        <r>
          <rPr>
            <sz val="9"/>
            <rFont val="Tahoma"/>
            <family val="2"/>
          </rPr>
          <t xml:space="preserve">
</t>
        </r>
      </text>
    </comment>
    <comment ref="C1918" authorId="9">
      <text>
        <r>
          <rPr>
            <b/>
            <sz val="9"/>
            <rFont val="Tahoma"/>
            <family val="2"/>
          </rPr>
          <t>Eric: printing of 1 colour page of June report.</t>
        </r>
        <r>
          <rPr>
            <sz val="9"/>
            <rFont val="Tahoma"/>
            <family val="2"/>
          </rPr>
          <t xml:space="preserve">
</t>
        </r>
      </text>
    </comment>
    <comment ref="C1668" authorId="12">
      <text>
        <r>
          <rPr>
            <b/>
            <sz val="9"/>
            <rFont val="Tahoma"/>
            <family val="0"/>
          </rPr>
          <t>Aime:Usongo case bonus</t>
        </r>
        <r>
          <rPr>
            <sz val="9"/>
            <rFont val="Tahoma"/>
            <family val="0"/>
          </rPr>
          <t xml:space="preserve">
</t>
        </r>
      </text>
    </comment>
    <comment ref="C1669" authorId="0">
      <text>
        <r>
          <rPr>
            <b/>
            <sz val="8"/>
            <rFont val="Tahoma"/>
            <family val="0"/>
          </rPr>
          <t>Aime: bertoua  operations bonus</t>
        </r>
        <r>
          <rPr>
            <sz val="8"/>
            <rFont val="Tahoma"/>
            <family val="0"/>
          </rPr>
          <t xml:space="preserve">
</t>
        </r>
      </text>
    </comment>
    <comment ref="C1673" authorId="12">
      <text>
        <r>
          <rPr>
            <b/>
            <sz val="9"/>
            <rFont val="Tahoma"/>
            <family val="0"/>
          </rPr>
          <t>Ekane: Bonus for training Charles jurist from kenya on wildlife law enforcement</t>
        </r>
        <r>
          <rPr>
            <sz val="9"/>
            <rFont val="Tahoma"/>
            <family val="0"/>
          </rPr>
          <t xml:space="preserve">
</t>
        </r>
      </text>
    </comment>
    <comment ref="C1678" authorId="0">
      <text>
        <r>
          <rPr>
            <b/>
            <sz val="8"/>
            <rFont val="Tahoma"/>
            <family val="0"/>
          </rPr>
          <t>Serge: Usongo case bonus</t>
        </r>
      </text>
    </comment>
    <comment ref="C2421" authorId="9">
      <text>
        <r>
          <rPr>
            <b/>
            <sz val="9"/>
            <rFont val="Tahoma"/>
            <family val="2"/>
          </rPr>
          <t xml:space="preserve">Anna: allocation of a car for LAGA family member to and from Eboko. </t>
        </r>
        <r>
          <rPr>
            <sz val="9"/>
            <rFont val="Tahoma"/>
            <family val="2"/>
          </rPr>
          <t xml:space="preserve">
</t>
        </r>
      </text>
    </comment>
    <comment ref="C2422" authorId="9">
      <text>
        <r>
          <rPr>
            <b/>
            <sz val="9"/>
            <rFont val="Tahoma"/>
            <family val="2"/>
          </rPr>
          <t>Anna: purchase of office cooler for future trips.</t>
        </r>
        <r>
          <rPr>
            <sz val="9"/>
            <rFont val="Tahoma"/>
            <family val="2"/>
          </rPr>
          <t xml:space="preserve">
</t>
        </r>
      </text>
    </comment>
    <comment ref="C2423" authorId="9">
      <text>
        <r>
          <rPr>
            <b/>
            <sz val="9"/>
            <rFont val="Tahoma"/>
            <family val="2"/>
          </rPr>
          <t>Anna: Ebogo trip -purchase of 5 packs of water (0.5L).
1850 x 5 = 9250frs</t>
        </r>
        <r>
          <rPr>
            <sz val="9"/>
            <rFont val="Tahoma"/>
            <family val="2"/>
          </rPr>
          <t xml:space="preserve">
</t>
        </r>
      </text>
    </comment>
    <comment ref="C2424" authorId="9">
      <text>
        <r>
          <rPr>
            <b/>
            <sz val="9"/>
            <rFont val="Tahoma"/>
            <family val="2"/>
          </rPr>
          <t>Anna: purchase of 3 packs brasseries soft drinks (0.5 L)
= 3 x 2850
=8550frs</t>
        </r>
        <r>
          <rPr>
            <sz val="9"/>
            <rFont val="Tahoma"/>
            <family val="2"/>
          </rPr>
          <t xml:space="preserve">
</t>
        </r>
      </text>
    </comment>
    <comment ref="C2425" authorId="9">
      <text>
        <r>
          <rPr>
            <b/>
            <sz val="9"/>
            <rFont val="Tahoma"/>
            <family val="2"/>
          </rPr>
          <t>Anna: purchase of 6 bottles of tampical drinks (0.5 L)
= 6 x 500
=3000frs</t>
        </r>
        <r>
          <rPr>
            <sz val="9"/>
            <rFont val="Tahoma"/>
            <family val="2"/>
          </rPr>
          <t xml:space="preserve">
</t>
        </r>
      </text>
    </comment>
    <comment ref="C2429" authorId="9">
      <text>
        <r>
          <rPr>
            <b/>
            <sz val="9"/>
            <rFont val="Tahoma"/>
            <family val="2"/>
          </rPr>
          <t>Anna: entry fee to Ebogo touristic site.</t>
        </r>
        <r>
          <rPr>
            <sz val="9"/>
            <rFont val="Tahoma"/>
            <family val="2"/>
          </rPr>
          <t xml:space="preserve">
</t>
        </r>
      </text>
    </comment>
    <comment ref="C2430" authorId="9">
      <text>
        <r>
          <rPr>
            <b/>
            <sz val="9"/>
            <rFont val="Tahoma"/>
            <family val="2"/>
          </rPr>
          <t>Anna: Canoe ride to the forest in 2 turns with 10 canoes carrying two persons each.</t>
        </r>
        <r>
          <rPr>
            <sz val="9"/>
            <rFont val="Tahoma"/>
            <family val="2"/>
          </rPr>
          <t xml:space="preserve">
</t>
        </r>
      </text>
    </comment>
    <comment ref="C2431" authorId="9">
      <text>
        <r>
          <rPr>
            <b/>
            <sz val="9"/>
            <rFont val="Tahoma"/>
            <family val="2"/>
          </rPr>
          <t xml:space="preserve">Anna: Ebogo trip Lunch for 30 persons excluding children at 1500 per plate.
=1500 x 30 = 45000frs
</t>
        </r>
        <r>
          <rPr>
            <sz val="9"/>
            <rFont val="Tahoma"/>
            <family val="2"/>
          </rPr>
          <t xml:space="preserve">
</t>
        </r>
      </text>
    </comment>
    <comment ref="C2432" authorId="9">
      <text>
        <r>
          <rPr>
            <b/>
            <sz val="9"/>
            <rFont val="Tahoma"/>
            <family val="2"/>
          </rPr>
          <t>anna: Ebogo trip - 24 bottles of top for 550 each
=24 x 550= 13200</t>
        </r>
        <r>
          <rPr>
            <sz val="9"/>
            <rFont val="Tahoma"/>
            <family val="2"/>
          </rPr>
          <t xml:space="preserve">
</t>
        </r>
      </text>
    </comment>
    <comment ref="C2433" authorId="9">
      <text>
        <r>
          <rPr>
            <b/>
            <sz val="9"/>
            <rFont val="Tahoma"/>
            <family val="2"/>
          </rPr>
          <t>Anna: Ebogo trip - purchase of 15 bottle of bier for 850 per bottle
15 x 850 =12 750frs</t>
        </r>
        <r>
          <rPr>
            <sz val="9"/>
            <rFont val="Tahoma"/>
            <family val="2"/>
          </rPr>
          <t xml:space="preserve">
</t>
        </r>
      </text>
    </comment>
    <comment ref="C2434" authorId="9">
      <text>
        <r>
          <rPr>
            <b/>
            <sz val="9"/>
            <rFont val="Tahoma"/>
            <family val="2"/>
          </rPr>
          <t>Anna: Ebogo trip - purchase of 17 packets of rivers for 500 each
17 x 500 =8500frs</t>
        </r>
        <r>
          <rPr>
            <sz val="9"/>
            <rFont val="Tahoma"/>
            <family val="2"/>
          </rPr>
          <t xml:space="preserve">
</t>
        </r>
      </text>
    </comment>
    <comment ref="C2435" authorId="9">
      <text>
        <r>
          <rPr>
            <b/>
            <sz val="9"/>
            <rFont val="Tahoma"/>
            <family val="2"/>
          </rPr>
          <t>Anna: Ebogo trip - purchase of 15 bottle of bier for 850 per bottle
15 x 850 =12 750frs</t>
        </r>
        <r>
          <rPr>
            <sz val="9"/>
            <rFont val="Tahoma"/>
            <family val="2"/>
          </rPr>
          <t xml:space="preserve">
</t>
        </r>
      </text>
    </comment>
    <comment ref="C2436" authorId="9">
      <text>
        <r>
          <rPr>
            <b/>
            <sz val="9"/>
            <rFont val="Tahoma"/>
            <family val="2"/>
          </rPr>
          <t>Anna: Ebogo trip - purchase of 9 bottle of top for 550 per bottle
9 x 550 =4 950frs</t>
        </r>
        <r>
          <rPr>
            <sz val="9"/>
            <rFont val="Tahoma"/>
            <family val="2"/>
          </rPr>
          <t xml:space="preserve">
</t>
        </r>
      </text>
    </comment>
    <comment ref="C1091" authorId="0">
      <text>
        <r>
          <rPr>
            <b/>
            <sz val="8"/>
            <rFont val="Tahoma"/>
            <family val="0"/>
          </rPr>
          <t>aime: Internet credit to keep communication during low connections and the absence of connection in office and out of office for LAGA works</t>
        </r>
        <r>
          <rPr>
            <sz val="8"/>
            <rFont val="Tahoma"/>
            <family val="0"/>
          </rPr>
          <t xml:space="preserve">
</t>
        </r>
      </text>
    </comment>
    <comment ref="C1138" authorId="0">
      <text>
        <r>
          <rPr>
            <b/>
            <sz val="8"/>
            <rFont val="Tahoma"/>
            <family val="0"/>
          </rPr>
          <t>serge: Internet credit to keep communication during low connections and the absence of connection in office and out of office for LAGA works</t>
        </r>
        <r>
          <rPr>
            <sz val="8"/>
            <rFont val="Tahoma"/>
            <family val="0"/>
          </rPr>
          <t xml:space="preserve">
</t>
        </r>
      </text>
    </comment>
    <comment ref="C1674" authorId="0">
      <text>
        <r>
          <rPr>
            <b/>
            <sz val="8"/>
            <rFont val="Tahoma"/>
            <family val="0"/>
          </rPr>
          <t>Ekane: mundemba operations bonus</t>
        </r>
        <r>
          <rPr>
            <sz val="8"/>
            <rFont val="Tahoma"/>
            <family val="0"/>
          </rPr>
          <t xml:space="preserve">
</t>
        </r>
      </text>
    </comment>
    <comment ref="C1685" authorId="0">
      <text>
        <r>
          <rPr>
            <b/>
            <sz val="8"/>
            <rFont val="Tahoma"/>
            <family val="0"/>
          </rPr>
          <t>loveline: Bertoua operation bonus</t>
        </r>
        <r>
          <rPr>
            <sz val="8"/>
            <rFont val="Tahoma"/>
            <family val="0"/>
          </rPr>
          <t xml:space="preserve">
</t>
        </r>
      </text>
    </comment>
    <comment ref="C2357" authorId="5">
      <text>
        <r>
          <rPr>
            <b/>
            <sz val="9"/>
            <rFont val="Tahoma"/>
            <family val="2"/>
          </rPr>
          <t>Ania: Phone adapted for the new investigations procedures. For i29</t>
        </r>
        <r>
          <rPr>
            <sz val="9"/>
            <rFont val="Tahoma"/>
            <family val="2"/>
          </rPr>
          <t xml:space="preserve">
</t>
        </r>
      </text>
    </comment>
    <comment ref="C1923" authorId="9">
      <text>
        <r>
          <rPr>
            <b/>
            <sz val="9"/>
            <rFont val="Tahoma"/>
            <family val="2"/>
          </rPr>
          <t xml:space="preserve">Anna: weekly review of newspaper in the office:
Cameroon tribune =5 x 400
Le jour =5 x 400
mutation =5 x 400
the post =2 x 400
total =17newspaper x 400
= 6800
</t>
        </r>
        <r>
          <rPr>
            <sz val="9"/>
            <rFont val="Tahoma"/>
            <family val="2"/>
          </rPr>
          <t xml:space="preserve">
</t>
        </r>
      </text>
    </comment>
    <comment ref="C1924" authorId="9">
      <text>
        <r>
          <rPr>
            <b/>
            <sz val="9"/>
            <rFont val="Tahoma"/>
            <family val="2"/>
          </rPr>
          <t xml:space="preserve">Anna: weekly review of newspaper in the office:
Cameroon tribune =5 x 400
Le jour =5 x 400
mutation =5 x 400
the post =2 x 400
total =17newspaper x 400
= 6800
</t>
        </r>
        <r>
          <rPr>
            <sz val="9"/>
            <rFont val="Tahoma"/>
            <family val="2"/>
          </rPr>
          <t xml:space="preserve">
</t>
        </r>
      </text>
    </comment>
    <comment ref="C1925" authorId="9">
      <text>
        <r>
          <rPr>
            <b/>
            <sz val="9"/>
            <rFont val="Tahoma"/>
            <family val="2"/>
          </rPr>
          <t xml:space="preserve">Anna: weekly review of newspaper in the office:
Cameroon tribune =5 x 400
Le jour =5 x 400
mutation =5 x 400
the post =2 x 400
total =17newspaper x 400
= 6800
</t>
        </r>
        <r>
          <rPr>
            <sz val="9"/>
            <rFont val="Tahoma"/>
            <family val="2"/>
          </rPr>
          <t xml:space="preserve">
</t>
        </r>
      </text>
    </comment>
    <comment ref="C1926" authorId="9">
      <text>
        <r>
          <rPr>
            <b/>
            <sz val="9"/>
            <rFont val="Tahoma"/>
            <family val="2"/>
          </rPr>
          <t xml:space="preserve">Anna: weekly review of newspaper in the office:
Cameroon tribune =5 x 400
Le jour =5 x 400
mutation =5 x 400
the post =2 x 400
total =17newspaper x 400
= 6800
</t>
        </r>
        <r>
          <rPr>
            <sz val="9"/>
            <rFont val="Tahoma"/>
            <family val="2"/>
          </rPr>
          <t xml:space="preserve">
</t>
        </r>
      </text>
    </comment>
    <comment ref="B201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2200/84.5= 26.04 USD  x 500fcfa = 13020 fcfa</t>
        </r>
      </text>
    </comment>
    <comment ref="B201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2200/84.5= 26.04 USD  x 500fcfa = 13020 fcfa</t>
        </r>
      </text>
    </comment>
    <comment ref="B201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2200/84.5= 26.04 USD  x 500fcfa = 13020 fcfa</t>
        </r>
      </text>
    </comment>
    <comment ref="C1913" authorId="0">
      <text>
        <r>
          <rPr>
            <b/>
            <sz val="8"/>
            <rFont val="Tahoma"/>
            <family val="0"/>
          </rPr>
          <t>Eric: for fast and communication, internet connection and whatsapp</t>
        </r>
        <r>
          <rPr>
            <sz val="8"/>
            <rFont val="Tahoma"/>
            <family val="0"/>
          </rPr>
          <t xml:space="preserve">
to improve and fascilitate communication</t>
        </r>
      </text>
    </comment>
    <comment ref="C1725" authorId="0">
      <text>
        <r>
          <rPr>
            <b/>
            <sz val="8"/>
            <rFont val="Tahoma"/>
            <family val="2"/>
          </rPr>
          <t>Anna: internet credit for internet connections during no and slow connections and out of office for LAGA works</t>
        </r>
        <r>
          <rPr>
            <sz val="8"/>
            <rFont val="Tahoma"/>
            <family val="2"/>
          </rPr>
          <t xml:space="preserve">
</t>
        </r>
      </text>
    </comment>
    <comment ref="C1659" authorId="4">
      <text>
        <r>
          <rPr>
            <b/>
            <sz val="9"/>
            <rFont val="Tahoma"/>
            <family val="0"/>
          </rPr>
          <t>NANCY:Court fees for locus inquo in Eyomujock and Ekok in the case of Mohamedou (Ostrich case) in Mamfe</t>
        </r>
        <r>
          <rPr>
            <sz val="9"/>
            <rFont val="Tahoma"/>
            <family val="0"/>
          </rPr>
          <t xml:space="preserve">
</t>
        </r>
      </text>
    </comment>
    <comment ref="C1444" authorId="6">
      <text>
        <r>
          <rPr>
            <b/>
            <sz val="9"/>
            <rFont val="Tahoma"/>
            <family val="2"/>
          </rPr>
          <t>NANCY: No receipt.  It was amongst other items stolen during the attack by thieves on the 24/06/2014</t>
        </r>
        <r>
          <rPr>
            <sz val="9"/>
            <rFont val="Tahoma"/>
            <family val="2"/>
          </rPr>
          <t xml:space="preserve">
</t>
        </r>
      </text>
    </comment>
    <comment ref="C1478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1480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1482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1484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1486" authorId="4">
      <text>
        <r>
          <rPr>
            <b/>
            <sz val="9"/>
            <rFont val="Tahoma"/>
            <family val="2"/>
          </rPr>
          <t>Loveline: Bought for the dealer behind bars as the law state when some body is lucked up out of his residence town and does not have family members he/she has to be feed before taken to the state counsel.</t>
        </r>
      </text>
    </comment>
    <comment ref="C2247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4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51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53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5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63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66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6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C227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office to bank and back for financial transactions</t>
        </r>
      </text>
    </comment>
    <comment ref="B206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200ks/84.5=2.4usd x500fcfa= 1200 fcfa</t>
        </r>
      </text>
    </comment>
    <comment ref="B206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100ks/84.5=1.2usd x500fcfa= 600 fcfa</t>
        </r>
      </text>
    </comment>
    <comment ref="C1055" authorId="5">
      <text>
        <r>
          <rPr>
            <b/>
            <sz val="9"/>
            <rFont val="Tahoma"/>
            <family val="2"/>
          </rPr>
          <t>Ania:Ania:Ip3 Atangana Israel bonus op mandrill at yde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<sst xmlns="http://schemas.openxmlformats.org/spreadsheetml/2006/main" count="9880" uniqueCount="1208">
  <si>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</si>
  <si>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</si>
  <si>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</si>
  <si>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</si>
  <si>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</si>
  <si>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</si>
  <si>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</si>
  <si>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</si>
  <si>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</si>
  <si>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</si>
  <si>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</si>
  <si>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</si>
  <si>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</si>
  <si>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Policy and External Relations</t>
  </si>
  <si>
    <t xml:space="preserve"> LAGA Replication</t>
  </si>
  <si>
    <t>Kenya</t>
  </si>
  <si>
    <t>Coordination /Support</t>
  </si>
  <si>
    <t>$1=484CFA</t>
  </si>
  <si>
    <t>Phone International</t>
  </si>
  <si>
    <t>Policy and external relations</t>
  </si>
  <si>
    <t>kenya</t>
  </si>
  <si>
    <t>Ofir-1</t>
  </si>
  <si>
    <t>6/6</t>
  </si>
  <si>
    <t>Ofir</t>
  </si>
  <si>
    <t>Ofir-2</t>
  </si>
  <si>
    <t>7/6</t>
  </si>
  <si>
    <t>Ofir-3</t>
  </si>
  <si>
    <t>8/6</t>
  </si>
  <si>
    <t>Ofir-4</t>
  </si>
  <si>
    <t>9/6</t>
  </si>
  <si>
    <t>Ofir-5</t>
  </si>
  <si>
    <t>10/6</t>
  </si>
  <si>
    <t>Ofir-6</t>
  </si>
  <si>
    <t>11/6</t>
  </si>
  <si>
    <t>Ofir-7</t>
  </si>
  <si>
    <t>12/6</t>
  </si>
  <si>
    <t>Ofir-8</t>
  </si>
  <si>
    <t>13/6</t>
  </si>
  <si>
    <t>Ofir-9</t>
  </si>
  <si>
    <t>14/6</t>
  </si>
  <si>
    <t>Ofir-10</t>
  </si>
  <si>
    <t>15/6</t>
  </si>
  <si>
    <t>Ofir-11</t>
  </si>
  <si>
    <t>16/6</t>
  </si>
  <si>
    <t>Ofir-12</t>
  </si>
  <si>
    <t>17/6</t>
  </si>
  <si>
    <t>Ofir-13</t>
  </si>
  <si>
    <t>18/6</t>
  </si>
  <si>
    <t>Ofir-14</t>
  </si>
  <si>
    <t>19/6</t>
  </si>
  <si>
    <t>Ofir-15</t>
  </si>
  <si>
    <t>20/6</t>
  </si>
  <si>
    <t>Ofir-16</t>
  </si>
  <si>
    <t>21/6</t>
  </si>
  <si>
    <t>Ofir-17</t>
  </si>
  <si>
    <t>Ofir-18</t>
  </si>
  <si>
    <t>Communication</t>
  </si>
  <si>
    <t>Ofir-19</t>
  </si>
  <si>
    <t>Ofir-20</t>
  </si>
  <si>
    <t>30/6</t>
  </si>
  <si>
    <t>Ofir-21</t>
  </si>
  <si>
    <t>kenya visa</t>
  </si>
  <si>
    <t>Airport Tax</t>
  </si>
  <si>
    <t>Transport</t>
  </si>
  <si>
    <t>Ofir-r</t>
  </si>
  <si>
    <t>22/6</t>
  </si>
  <si>
    <t>23/6</t>
  </si>
  <si>
    <t>24/6</t>
  </si>
  <si>
    <t>25/6</t>
  </si>
  <si>
    <t>26/6</t>
  </si>
  <si>
    <t>27/6</t>
  </si>
  <si>
    <t>28/6</t>
  </si>
  <si>
    <t>29/6</t>
  </si>
  <si>
    <t>Lodging</t>
  </si>
  <si>
    <t>Feeding</t>
  </si>
  <si>
    <t>Mlolongo-Emali</t>
  </si>
  <si>
    <t>Emali-Mlolongo</t>
  </si>
  <si>
    <t>home-Makadara</t>
  </si>
  <si>
    <t>Makadara-Home</t>
  </si>
  <si>
    <t>Local Transport</t>
  </si>
  <si>
    <t>Fuell</t>
  </si>
  <si>
    <t>International Investigations</t>
  </si>
  <si>
    <t>Policy and External relations</t>
  </si>
  <si>
    <t>Phoen-17</t>
  </si>
  <si>
    <t>2/6</t>
  </si>
  <si>
    <t>Phone</t>
  </si>
  <si>
    <t>Management</t>
  </si>
  <si>
    <t>Phoen-13</t>
  </si>
  <si>
    <t>Phoen-31</t>
  </si>
  <si>
    <t>3/6</t>
  </si>
  <si>
    <t>Phoen-49</t>
  </si>
  <si>
    <t>4/6</t>
  </si>
  <si>
    <t>Phoen-63</t>
  </si>
  <si>
    <t>5/6</t>
  </si>
  <si>
    <t>Phoen-76</t>
  </si>
  <si>
    <t>Phoen-205</t>
  </si>
  <si>
    <t>Phoen-285</t>
  </si>
  <si>
    <t>Phoen-300</t>
  </si>
  <si>
    <t>bank file</t>
  </si>
  <si>
    <t>personnel</t>
  </si>
  <si>
    <t>Biz Cards</t>
  </si>
  <si>
    <t>Gabon</t>
  </si>
  <si>
    <t>Work Shop on TRIDOM Areas</t>
  </si>
  <si>
    <t>policy and external relations</t>
  </si>
  <si>
    <t>communication</t>
  </si>
  <si>
    <t>aim-7</t>
  </si>
  <si>
    <t>aime</t>
  </si>
  <si>
    <t>aim-8</t>
  </si>
  <si>
    <t>aim-10</t>
  </si>
  <si>
    <t>aim-11</t>
  </si>
  <si>
    <t>aim-12</t>
  </si>
  <si>
    <t>aim-13</t>
  </si>
  <si>
    <t>Dla-Libreville-Dla</t>
  </si>
  <si>
    <t>aim-4</t>
  </si>
  <si>
    <t>aim-5</t>
  </si>
  <si>
    <t>aim-r</t>
  </si>
  <si>
    <t>aim-9</t>
  </si>
  <si>
    <t>aim-14</t>
  </si>
  <si>
    <t>aim-1</t>
  </si>
  <si>
    <t xml:space="preserve">X 6 pictures </t>
  </si>
  <si>
    <t>aim-2</t>
  </si>
  <si>
    <t>visa fees</t>
  </si>
  <si>
    <t>aim-3</t>
  </si>
  <si>
    <t>airport tax</t>
  </si>
  <si>
    <t>aim-6</t>
  </si>
  <si>
    <t>Yaounde-Doaual</t>
  </si>
  <si>
    <t>Exit visa</t>
  </si>
  <si>
    <t>arrey-2</t>
  </si>
  <si>
    <t>arrey</t>
  </si>
  <si>
    <t>Internet May</t>
  </si>
  <si>
    <t>Policy &amp; External Relations</t>
  </si>
  <si>
    <t>Internet</t>
  </si>
  <si>
    <t>Hr-Internet 2014.6</t>
  </si>
  <si>
    <t>Arrey</t>
  </si>
  <si>
    <t>6/5</t>
  </si>
  <si>
    <t>Office</t>
  </si>
  <si>
    <t>Phoen-1</t>
  </si>
  <si>
    <t>1/6</t>
  </si>
  <si>
    <t>Phoen-16-16a</t>
  </si>
  <si>
    <t>Phoen-34-34a</t>
  </si>
  <si>
    <t>Phoen-37-37a</t>
  </si>
  <si>
    <t>Phoen-64</t>
  </si>
  <si>
    <t>Phoen-79</t>
  </si>
  <si>
    <t>Phoen-92</t>
  </si>
  <si>
    <t>Phoen-105-105a</t>
  </si>
  <si>
    <t>Phoen-115-115a</t>
  </si>
  <si>
    <t>Phoen-128</t>
  </si>
  <si>
    <t>Phoen-142</t>
  </si>
  <si>
    <t>Phoen-155</t>
  </si>
  <si>
    <t>Phoen-159</t>
  </si>
  <si>
    <t>Phoen-175-175a</t>
  </si>
  <si>
    <t>Phoen-180</t>
  </si>
  <si>
    <t>Phoen-194</t>
  </si>
  <si>
    <t>Phoen-210-210a</t>
  </si>
  <si>
    <t>Phoen-224-224a</t>
  </si>
  <si>
    <t>Phoen-234</t>
  </si>
  <si>
    <t>Phoen-236</t>
  </si>
  <si>
    <t>Phoen-247</t>
  </si>
  <si>
    <t>Phoen-260-26a</t>
  </si>
  <si>
    <t>Phoen-287</t>
  </si>
  <si>
    <t>Phoen-313</t>
  </si>
  <si>
    <t>Phoen-326</t>
  </si>
  <si>
    <t>Phoen-340</t>
  </si>
  <si>
    <t>Unice</t>
  </si>
  <si>
    <t>Phoen-10</t>
  </si>
  <si>
    <t>Phoen-30</t>
  </si>
  <si>
    <t>Phoen-39</t>
  </si>
  <si>
    <t>Phoen-52</t>
  </si>
  <si>
    <t>Phoen-73</t>
  </si>
  <si>
    <t>Phoen-83</t>
  </si>
  <si>
    <t>Phoen-97</t>
  </si>
  <si>
    <t>Phoen-112</t>
  </si>
  <si>
    <t>Phoen-130</t>
  </si>
  <si>
    <t>Phoen-133</t>
  </si>
  <si>
    <t>Phoen-152</t>
  </si>
  <si>
    <t>Phoen-158</t>
  </si>
  <si>
    <t>Phoen-184</t>
  </si>
  <si>
    <t>Phoen-204</t>
  </si>
  <si>
    <t>Phoen-213</t>
  </si>
  <si>
    <t>Phoen-232</t>
  </si>
  <si>
    <t>Phoen-251</t>
  </si>
  <si>
    <t>Phoen-266</t>
  </si>
  <si>
    <t>Phoen-280</t>
  </si>
  <si>
    <t>Phoen-289</t>
  </si>
  <si>
    <t>Phoen-309</t>
  </si>
  <si>
    <t>Phoen-322</t>
  </si>
  <si>
    <t>Phoen-328</t>
  </si>
  <si>
    <t>Guy</t>
  </si>
  <si>
    <t>Phoen-216</t>
  </si>
  <si>
    <t>Phoen-281</t>
  </si>
  <si>
    <t>Phoen-329</t>
  </si>
  <si>
    <t>arrey-r</t>
  </si>
  <si>
    <t>Hired taxi</t>
  </si>
  <si>
    <t>Uni-r</t>
  </si>
  <si>
    <t xml:space="preserve">Transport </t>
  </si>
  <si>
    <t>Stamp pate</t>
  </si>
  <si>
    <t>Uni-1</t>
  </si>
  <si>
    <t>x 200 photocopies</t>
  </si>
  <si>
    <t>Uni-2</t>
  </si>
  <si>
    <t>x 20 photocopies</t>
  </si>
  <si>
    <t>Uni-3</t>
  </si>
  <si>
    <t>Uni-4</t>
  </si>
  <si>
    <t>x 45 photocopies</t>
  </si>
  <si>
    <t>Uni-5</t>
  </si>
  <si>
    <t>Uni-6</t>
  </si>
  <si>
    <t>x14 toilet tissues</t>
  </si>
  <si>
    <t>Uni-7</t>
  </si>
  <si>
    <t>x 108 photocopies</t>
  </si>
  <si>
    <t>Uni-8</t>
  </si>
  <si>
    <t>Office cleaning</t>
  </si>
  <si>
    <t>Uni-28</t>
  </si>
  <si>
    <t>x 2 flours</t>
  </si>
  <si>
    <t>Uni-29</t>
  </si>
  <si>
    <t>plantig of flowers</t>
  </si>
  <si>
    <t>Uni-30</t>
  </si>
  <si>
    <t>x2 packet of plastic file</t>
  </si>
  <si>
    <t>Uni-31</t>
  </si>
  <si>
    <t>x1 caton of papers</t>
  </si>
  <si>
    <t>x1 packet of file</t>
  </si>
  <si>
    <t>x2 packet A6 envelops</t>
  </si>
  <si>
    <t>Bulb protector</t>
  </si>
  <si>
    <t>Uni-32</t>
  </si>
  <si>
    <t>Alarm bell</t>
  </si>
  <si>
    <t>Uni-33</t>
  </si>
  <si>
    <t>Uni-38</t>
  </si>
  <si>
    <t>Pax</t>
  </si>
  <si>
    <t>x 2 distributors</t>
  </si>
  <si>
    <t>Uni-39</t>
  </si>
  <si>
    <t>Uni-40</t>
  </si>
  <si>
    <t>Ink</t>
  </si>
  <si>
    <t>arrey-1</t>
  </si>
  <si>
    <t>arrey-3</t>
  </si>
  <si>
    <t>Telephone</t>
  </si>
  <si>
    <t>arrey-5</t>
  </si>
  <si>
    <t>Night watch</t>
  </si>
  <si>
    <t>arrey-4</t>
  </si>
  <si>
    <t>arrey-7</t>
  </si>
  <si>
    <t>arrey-8</t>
  </si>
  <si>
    <t>4x4 Photos</t>
  </si>
  <si>
    <t>8-i29-1</t>
  </si>
  <si>
    <t>i29</t>
  </si>
  <si>
    <t>USB key</t>
  </si>
  <si>
    <t>5-i8-1</t>
  </si>
  <si>
    <t>i8</t>
  </si>
  <si>
    <t>x180 Photocopies</t>
  </si>
  <si>
    <t>5-i8-2</t>
  </si>
  <si>
    <t>5-i8-6</t>
  </si>
  <si>
    <t>x200 Photocopies</t>
  </si>
  <si>
    <t>5-i8-7</t>
  </si>
  <si>
    <t>4x4 photos</t>
  </si>
  <si>
    <t>Investigations</t>
  </si>
  <si>
    <t>i25</t>
  </si>
  <si>
    <t>Bank charges</t>
  </si>
  <si>
    <t>UNICS</t>
  </si>
  <si>
    <t>31/6</t>
  </si>
  <si>
    <t>Afriland</t>
  </si>
  <si>
    <t>SNEC-Water</t>
  </si>
  <si>
    <t>Rent + Bills</t>
  </si>
  <si>
    <t>Hr-snec 2014 .6</t>
  </si>
  <si>
    <t>Sonel-Electricity</t>
  </si>
  <si>
    <t>Hr-sonel 2014 .6</t>
  </si>
  <si>
    <t>Transfer fees</t>
  </si>
  <si>
    <t>Express union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</si>
  <si>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</si>
  <si>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</si>
  <si>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</si>
  <si>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</si>
  <si>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</si>
  <si>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</si>
  <si>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</si>
  <si>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</si>
  <si>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</si>
  <si>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</si>
  <si>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</si>
  <si>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</si>
  <si>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</si>
  <si>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</si>
  <si>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</si>
  <si>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</si>
  <si>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</si>
  <si>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</si>
  <si>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</si>
  <si>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Uni-34</t>
  </si>
  <si>
    <t>Uni-35</t>
  </si>
  <si>
    <t>Uni-36</t>
  </si>
  <si>
    <t>Uni-37</t>
  </si>
  <si>
    <t>Western Union</t>
  </si>
  <si>
    <t>arrey-9</t>
  </si>
  <si>
    <t>Emeline</t>
  </si>
  <si>
    <t>CNPS</t>
  </si>
  <si>
    <t>Tax</t>
  </si>
  <si>
    <t>Kenya bonus</t>
  </si>
  <si>
    <t>Personnel</t>
  </si>
  <si>
    <t>i25-9</t>
  </si>
  <si>
    <t>Guy-r</t>
  </si>
  <si>
    <t>guy</t>
  </si>
  <si>
    <t>Operations</t>
  </si>
  <si>
    <t>Legal</t>
  </si>
  <si>
    <t>Media</t>
  </si>
  <si>
    <t xml:space="preserve">53 Media pieces </t>
  </si>
  <si>
    <t>Coordination</t>
  </si>
  <si>
    <t xml:space="preserve">     </t>
  </si>
  <si>
    <t>total exp</t>
  </si>
  <si>
    <t>Mission 1</t>
  </si>
  <si>
    <t>2-5/6/2014</t>
  </si>
  <si>
    <t>West</t>
  </si>
  <si>
    <t>Dschang</t>
  </si>
  <si>
    <t>Leopard Skins</t>
  </si>
  <si>
    <t>1-Phoen-2</t>
  </si>
  <si>
    <t>i77</t>
  </si>
  <si>
    <t>1-Phoen-15</t>
  </si>
  <si>
    <t>1-Phoen-18</t>
  </si>
  <si>
    <t>1-Phoen-23</t>
  </si>
  <si>
    <t>1-Phoen-24</t>
  </si>
  <si>
    <t>1-Phoen-36</t>
  </si>
  <si>
    <t>1-Phoen-40-40a</t>
  </si>
  <si>
    <t>Douala-Yaounde</t>
  </si>
  <si>
    <t>Traveling Expenses</t>
  </si>
  <si>
    <t>1-i25-1</t>
  </si>
  <si>
    <t>Yaounde-Bertoua</t>
  </si>
  <si>
    <t>1-i25-2</t>
  </si>
  <si>
    <t>Bertoua-Yaounde</t>
  </si>
  <si>
    <t>1-i25-r</t>
  </si>
  <si>
    <t>Inter-City Transport</t>
  </si>
  <si>
    <t>1-i25-3</t>
  </si>
  <si>
    <t>Drinks with Informer</t>
  </si>
  <si>
    <t>Trust Building</t>
  </si>
  <si>
    <t>Mission 2</t>
  </si>
  <si>
    <t>2-9/6/2014</t>
  </si>
  <si>
    <t>Centre</t>
  </si>
  <si>
    <t>Yaounde</t>
  </si>
  <si>
    <t>Protected Species</t>
  </si>
  <si>
    <t>i33</t>
  </si>
  <si>
    <t>2-Phoen-12</t>
  </si>
  <si>
    <t>2-Phoen-19</t>
  </si>
  <si>
    <t>2-Phoen-35</t>
  </si>
  <si>
    <t>2-Phoen-51</t>
  </si>
  <si>
    <t>2-Phoen-65</t>
  </si>
  <si>
    <t>2-Phoen-91</t>
  </si>
  <si>
    <t>2-Phoen-104</t>
  </si>
  <si>
    <t>2-i33-r</t>
  </si>
  <si>
    <t>Bafoussam-Batie</t>
  </si>
  <si>
    <t>2-i33-3</t>
  </si>
  <si>
    <t>Mission 4</t>
  </si>
  <si>
    <t>6-13/6/2014</t>
  </si>
  <si>
    <t>4-Phoen-74</t>
  </si>
  <si>
    <t>4-Phoen-88</t>
  </si>
  <si>
    <t>4-Phoen-101</t>
  </si>
  <si>
    <t>4-Phoen-111</t>
  </si>
  <si>
    <t>4-Phoen-132</t>
  </si>
  <si>
    <t>4-Phoen-144</t>
  </si>
  <si>
    <t>Yaounde-Bafoussam</t>
  </si>
  <si>
    <t>4-i25-4</t>
  </si>
  <si>
    <t>Bafoussam-Dschang</t>
  </si>
  <si>
    <t>4-i25-r</t>
  </si>
  <si>
    <t>Dschang-Fongo Tongo</t>
  </si>
  <si>
    <t>Fongo Tongo-Dschang</t>
  </si>
  <si>
    <t>Dschang-Douala</t>
  </si>
  <si>
    <t>4-i25-5</t>
  </si>
  <si>
    <t>4-i25-6</t>
  </si>
  <si>
    <t>Mission 5</t>
  </si>
  <si>
    <t>2-13/6/2014</t>
  </si>
  <si>
    <t>South West</t>
  </si>
  <si>
    <t>Muyuka</t>
  </si>
  <si>
    <t>5-Phoen-5</t>
  </si>
  <si>
    <t>5-Phoen-26</t>
  </si>
  <si>
    <t>5-Phoen-38</t>
  </si>
  <si>
    <t>5-Phoen-56</t>
  </si>
  <si>
    <t>5-Phoen-67</t>
  </si>
  <si>
    <t>5-Phoen-82</t>
  </si>
  <si>
    <t>5-Phoen-100</t>
  </si>
  <si>
    <t>5-Phoen-107</t>
  </si>
  <si>
    <t>5-Phoen-125</t>
  </si>
  <si>
    <t>5-Phoen-134</t>
  </si>
  <si>
    <t>5-Phoen-148</t>
  </si>
  <si>
    <t>Yaounde-Buea</t>
  </si>
  <si>
    <t>5-i8-3</t>
  </si>
  <si>
    <t>Buea-Muyuka</t>
  </si>
  <si>
    <t>5-i8-r</t>
  </si>
  <si>
    <t>Muyuka-Munyenge</t>
  </si>
  <si>
    <t>Munyenge-Muyuka</t>
  </si>
  <si>
    <t>Muyuka-Ekata</t>
  </si>
  <si>
    <t>Ekata-Muyuka</t>
  </si>
  <si>
    <t>Muyuka-Buea</t>
  </si>
  <si>
    <t>Buea-Yaounde</t>
  </si>
  <si>
    <t>5-i8-4</t>
  </si>
  <si>
    <t>5-i8-5</t>
  </si>
  <si>
    <t>Trust building</t>
  </si>
  <si>
    <t>Mission 6</t>
  </si>
  <si>
    <t>10-18/6/2014</t>
  </si>
  <si>
    <t>Mundemba</t>
  </si>
  <si>
    <t>Elephant Parts</t>
  </si>
  <si>
    <t>6-Phoen-118</t>
  </si>
  <si>
    <t>6-Phoen-127</t>
  </si>
  <si>
    <t>6-Phoen-140</t>
  </si>
  <si>
    <t>6-Phoen-157</t>
  </si>
  <si>
    <t>6-Phone-158a</t>
  </si>
  <si>
    <t>6-Phoen-160</t>
  </si>
  <si>
    <t>6-Phoen-207</t>
  </si>
  <si>
    <t>Batie-Douala</t>
  </si>
  <si>
    <t>6-i33-r</t>
  </si>
  <si>
    <t>Douala-Kumba</t>
  </si>
  <si>
    <t>6-i33-4</t>
  </si>
  <si>
    <t>Kumba-Mundemba</t>
  </si>
  <si>
    <t>Mundemba-Bulu</t>
  </si>
  <si>
    <t>Bulu-Mundemba</t>
  </si>
  <si>
    <t>Mundemba-Ndian-native</t>
  </si>
  <si>
    <t>Ndian-nativeMundemba</t>
  </si>
  <si>
    <t>Mundemba-Ekondo-Nene</t>
  </si>
  <si>
    <t>Ekondo-Munde3mba</t>
  </si>
  <si>
    <t>Mundemba-Toko</t>
  </si>
  <si>
    <t>Toko-Mundemba</t>
  </si>
  <si>
    <t>Mundemba-Mana</t>
  </si>
  <si>
    <t>Mana-Mundemba</t>
  </si>
  <si>
    <t>Mundemba-Ekondodemba-</t>
  </si>
  <si>
    <t>Ekondo titi-Kumba</t>
  </si>
  <si>
    <t>Kumba-Douala</t>
  </si>
  <si>
    <t>Douala-Batie</t>
  </si>
  <si>
    <t>6-i33-5</t>
  </si>
  <si>
    <t>6-i33-7</t>
  </si>
  <si>
    <t>6-i33-8</t>
  </si>
  <si>
    <t>Mission 8</t>
  </si>
  <si>
    <t>2-22/6/2014</t>
  </si>
  <si>
    <t>Center</t>
  </si>
  <si>
    <t>8-Phoen-3</t>
  </si>
  <si>
    <t>8-Phoen-25</t>
  </si>
  <si>
    <t>8-Phoen-41</t>
  </si>
  <si>
    <t>8-Phoen-54</t>
  </si>
  <si>
    <t>8-Phoen-75</t>
  </si>
  <si>
    <t>8-Phoen-80</t>
  </si>
  <si>
    <t>8-Phoen-93</t>
  </si>
  <si>
    <t>8-Phoen-110</t>
  </si>
  <si>
    <t>8-Phoen-124</t>
  </si>
  <si>
    <t>8-Phoen-131</t>
  </si>
  <si>
    <t>8-Phoen-149</t>
  </si>
  <si>
    <t>8-Phoen-167</t>
  </si>
  <si>
    <t>8-Phoen-183</t>
  </si>
  <si>
    <t>8-Phoen-191</t>
  </si>
  <si>
    <t>8-Phoen-199</t>
  </si>
  <si>
    <t>8-Phoen-215</t>
  </si>
  <si>
    <t>8-Phoen-233</t>
  </si>
  <si>
    <t>8-Phoen-242</t>
  </si>
  <si>
    <t>8-i29-r</t>
  </si>
  <si>
    <t>Drinks with informer</t>
  </si>
  <si>
    <t>Mission 9</t>
  </si>
  <si>
    <t>19-21/6/2014</t>
  </si>
  <si>
    <t>Computer Training</t>
  </si>
  <si>
    <t>9-Phoen-223</t>
  </si>
  <si>
    <t>9-Phoen-235</t>
  </si>
  <si>
    <t>9-Phoen-246</t>
  </si>
  <si>
    <t>Batie-Bafoussam</t>
  </si>
  <si>
    <t>9-i33-r</t>
  </si>
  <si>
    <t>Bafoussam-Yaounde</t>
  </si>
  <si>
    <t>9-i33-10</t>
  </si>
  <si>
    <t>Bafousssam-Batie</t>
  </si>
  <si>
    <t>9-i33-11</t>
  </si>
  <si>
    <t>Mission 10</t>
  </si>
  <si>
    <t>23-27/6/2014</t>
  </si>
  <si>
    <t>Littoral</t>
  </si>
  <si>
    <t>Edea</t>
  </si>
  <si>
    <t>10-Phoen-259</t>
  </si>
  <si>
    <t>10-Phoen-270</t>
  </si>
  <si>
    <t>10-Phoen-276</t>
  </si>
  <si>
    <t>10-Phoen-290</t>
  </si>
  <si>
    <t>10-Phoen-307</t>
  </si>
  <si>
    <t>Douala-Edea</t>
  </si>
  <si>
    <t>10-i25-r</t>
  </si>
  <si>
    <t>Edea-Mouanko</t>
  </si>
  <si>
    <t>Mouanko-Edea</t>
  </si>
  <si>
    <t>Edea-Songho</t>
  </si>
  <si>
    <t>Songho-Edea</t>
  </si>
  <si>
    <t>Edea-Yaounde</t>
  </si>
  <si>
    <t>10-i25-9</t>
  </si>
  <si>
    <t>10-i25-r-9</t>
  </si>
  <si>
    <t>Mission 11</t>
  </si>
  <si>
    <t>23-30/6/2014</t>
  </si>
  <si>
    <t>Douala</t>
  </si>
  <si>
    <t>11-Phoen-258</t>
  </si>
  <si>
    <t>11-Phoen-272</t>
  </si>
  <si>
    <t>11-Phoen-286</t>
  </si>
  <si>
    <t>11-Phoen-299</t>
  </si>
  <si>
    <t>11-Phoen-312</t>
  </si>
  <si>
    <t>11-Phoen-325</t>
  </si>
  <si>
    <t>11-Phoen-339</t>
  </si>
  <si>
    <t>Douala-Dibombari</t>
  </si>
  <si>
    <t>11-i33-r</t>
  </si>
  <si>
    <t>Dibombari-Douala</t>
  </si>
  <si>
    <t>Douala-Yassa</t>
  </si>
  <si>
    <t>Yassa-Douala</t>
  </si>
  <si>
    <t>Douala-Bekoko</t>
  </si>
  <si>
    <t>Bekoko-Douala</t>
  </si>
  <si>
    <t>11-i33-13</t>
  </si>
  <si>
    <t>11-i33-14</t>
  </si>
  <si>
    <t>Mission 12</t>
  </si>
  <si>
    <t>Pouma</t>
  </si>
  <si>
    <t>12-Phoen-250</t>
  </si>
  <si>
    <t>12-Phoen-267</t>
  </si>
  <si>
    <t>12-Phoen-273</t>
  </si>
  <si>
    <t>12-Phoen-291</t>
  </si>
  <si>
    <t>12-Phoen-308</t>
  </si>
  <si>
    <t>12-Phoen-316</t>
  </si>
  <si>
    <t>12-Phoen-330</t>
  </si>
  <si>
    <t>12-Phoen-341</t>
  </si>
  <si>
    <t>Yde-Pouma</t>
  </si>
  <si>
    <t>Traveling-e</t>
  </si>
  <si>
    <t>12-i29-2</t>
  </si>
  <si>
    <t>Pouma-Sombo</t>
  </si>
  <si>
    <t>12-i29-r</t>
  </si>
  <si>
    <t>Sombo-Pouma</t>
  </si>
  <si>
    <t>Pouma-Yaounde</t>
  </si>
  <si>
    <t>12-i29-3</t>
  </si>
  <si>
    <t>Mission 13</t>
  </si>
  <si>
    <t>16-30/6/2014</t>
  </si>
  <si>
    <t>Ntui</t>
  </si>
  <si>
    <t>13-Phoen-169</t>
  </si>
  <si>
    <t>13-Phoen-185</t>
  </si>
  <si>
    <t>13-Phoen-203</t>
  </si>
  <si>
    <t>13-Phoen-219</t>
  </si>
  <si>
    <t>13-Phoen-231</t>
  </si>
  <si>
    <t>13-Phoen-244</t>
  </si>
  <si>
    <t>13-Phoen-252</t>
  </si>
  <si>
    <t>13-Phoen-269</t>
  </si>
  <si>
    <t>13-Phoen-282</t>
  </si>
  <si>
    <t>13-Phoen-292</t>
  </si>
  <si>
    <t>13-Phoen-306</t>
  </si>
  <si>
    <t>13-Phoen-318</t>
  </si>
  <si>
    <t>13-Phoen-332</t>
  </si>
  <si>
    <t>Yaounde-Ntui</t>
  </si>
  <si>
    <t>13-i8-8</t>
  </si>
  <si>
    <t>Ntui-Kousse</t>
  </si>
  <si>
    <t>13-i8-r</t>
  </si>
  <si>
    <t>Kousse-Ntui</t>
  </si>
  <si>
    <t>Ntui-Nkold</t>
  </si>
  <si>
    <t>Nkold-Ntui</t>
  </si>
  <si>
    <t>Ntui-Yaounde</t>
  </si>
  <si>
    <t>13-i8-9</t>
  </si>
  <si>
    <t>13-i8-10</t>
  </si>
  <si>
    <t>Mission 14</t>
  </si>
  <si>
    <t>16-21/6/2014</t>
  </si>
  <si>
    <t>14-Phoen-168</t>
  </si>
  <si>
    <t>14-Phoen-190</t>
  </si>
  <si>
    <t>14-Phoen-198</t>
  </si>
  <si>
    <t>14-Phoen-220</t>
  </si>
  <si>
    <t>14-Phoen-230</t>
  </si>
  <si>
    <t>14-Phoen-245</t>
  </si>
  <si>
    <t>Douala-Yde</t>
  </si>
  <si>
    <t>14-i25-7</t>
  </si>
  <si>
    <t>14-i25-8</t>
  </si>
  <si>
    <t>14-i25-r</t>
  </si>
  <si>
    <t>Mission 15</t>
  </si>
  <si>
    <t>27-30/6/2014</t>
  </si>
  <si>
    <t>15-Phoen-317</t>
  </si>
  <si>
    <t>15-Phoen-331</t>
  </si>
  <si>
    <t>Yaounde-Douala</t>
  </si>
  <si>
    <t>15-i25-10</t>
  </si>
  <si>
    <t>15-i25-11</t>
  </si>
  <si>
    <t>15-i25-r</t>
  </si>
  <si>
    <t>Mission 3</t>
  </si>
  <si>
    <t>3-6/6/2014</t>
  </si>
  <si>
    <t>East</t>
  </si>
  <si>
    <t>Bertoua</t>
  </si>
  <si>
    <t>3-Phoen-50</t>
  </si>
  <si>
    <t>3-Phoen-55-55a</t>
  </si>
  <si>
    <t>3-Phoen-66</t>
  </si>
  <si>
    <t>Bafousam-Yaounde</t>
  </si>
  <si>
    <t>3-i77-1</t>
  </si>
  <si>
    <t>3-i77-3</t>
  </si>
  <si>
    <t>Yaonde-Bafousam</t>
  </si>
  <si>
    <t>3-i77-4</t>
  </si>
  <si>
    <t>3-i77-r</t>
  </si>
  <si>
    <t>3-i77-5</t>
  </si>
  <si>
    <t>3-i77-6</t>
  </si>
  <si>
    <t>External Assistance</t>
  </si>
  <si>
    <t>3-i77-7</t>
  </si>
  <si>
    <t>Police</t>
  </si>
  <si>
    <t>Bonus</t>
  </si>
  <si>
    <t>3-i77-8</t>
  </si>
  <si>
    <t>3-i77-9</t>
  </si>
  <si>
    <t>3-i77-10</t>
  </si>
  <si>
    <t>3-i77-11</t>
  </si>
  <si>
    <t>MINFOF</t>
  </si>
  <si>
    <t>lover-7</t>
  </si>
  <si>
    <t>loveline</t>
  </si>
  <si>
    <t>lover-8</t>
  </si>
  <si>
    <t>love-9</t>
  </si>
  <si>
    <t>love-10</t>
  </si>
  <si>
    <t>Undercover</t>
  </si>
  <si>
    <t>love-11</t>
  </si>
  <si>
    <t>love-14</t>
  </si>
  <si>
    <t>love-17</t>
  </si>
  <si>
    <t>Mission 7</t>
  </si>
  <si>
    <t>Ivory</t>
  </si>
  <si>
    <t>7-Phoen-156</t>
  </si>
  <si>
    <t>7-Phoen-161</t>
  </si>
  <si>
    <t>7-Phoen-163</t>
  </si>
  <si>
    <t>7-Phoen-164</t>
  </si>
  <si>
    <t>7-Phoen-176</t>
  </si>
  <si>
    <t>7-Phoen-177</t>
  </si>
  <si>
    <t>Ekane</t>
  </si>
  <si>
    <t>7-Phoen-178</t>
  </si>
  <si>
    <t>7-Phoen-179-179a</t>
  </si>
  <si>
    <t>Me.Tambe</t>
  </si>
  <si>
    <t>7-Phoen-195</t>
  </si>
  <si>
    <t>7-Phoen-206</t>
  </si>
  <si>
    <t>7-Phoen-222</t>
  </si>
  <si>
    <t>Bafousam-Loum</t>
  </si>
  <si>
    <t>7-i77-12</t>
  </si>
  <si>
    <t>Loum-Kumba</t>
  </si>
  <si>
    <t>7-i77-r</t>
  </si>
  <si>
    <t>Mundemba-Kumba</t>
  </si>
  <si>
    <t>Kumba-Loum</t>
  </si>
  <si>
    <t>Loum-Bafousam</t>
  </si>
  <si>
    <t>7-i77-13</t>
  </si>
  <si>
    <t>7-i77-14</t>
  </si>
  <si>
    <t>7-i77-15</t>
  </si>
  <si>
    <t>Hired car</t>
  </si>
  <si>
    <t>7-i77-16</t>
  </si>
  <si>
    <t>7-i77-17</t>
  </si>
  <si>
    <t>7-i77-18</t>
  </si>
  <si>
    <t>7-i77-19</t>
  </si>
  <si>
    <t>7-i77-20</t>
  </si>
  <si>
    <t>7-i77-21</t>
  </si>
  <si>
    <t>7-i77-22</t>
  </si>
  <si>
    <t>7-i77-23</t>
  </si>
  <si>
    <t>7-i77-24</t>
  </si>
  <si>
    <t>7-i77-25</t>
  </si>
  <si>
    <t>7-i77-26</t>
  </si>
  <si>
    <t>7-i77-27</t>
  </si>
  <si>
    <t>7-i77-28</t>
  </si>
  <si>
    <t>eka-15</t>
  </si>
  <si>
    <t>ekane</t>
  </si>
  <si>
    <t>eka-16</t>
  </si>
  <si>
    <t>eka-17</t>
  </si>
  <si>
    <t>eka-18</t>
  </si>
  <si>
    <t>eka-19</t>
  </si>
  <si>
    <t>eka-20</t>
  </si>
  <si>
    <t>eka-21</t>
  </si>
  <si>
    <t>eka-22</t>
  </si>
  <si>
    <t>ania-11</t>
  </si>
  <si>
    <t>ania</t>
  </si>
  <si>
    <t>ania-12</t>
  </si>
  <si>
    <t>ania-13</t>
  </si>
  <si>
    <t>ania-14</t>
  </si>
  <si>
    <t>ania-15</t>
  </si>
  <si>
    <t>ania-16</t>
  </si>
  <si>
    <t>ania-18</t>
  </si>
  <si>
    <t>Aime</t>
  </si>
  <si>
    <t>Phoen-11</t>
  </si>
  <si>
    <t>Phoen-21-21a</t>
  </si>
  <si>
    <t>Phoen-48</t>
  </si>
  <si>
    <t>Phoen-61</t>
  </si>
  <si>
    <t>Phoen-78</t>
  </si>
  <si>
    <t>Phoen-81</t>
  </si>
  <si>
    <t>Phoen-102</t>
  </si>
  <si>
    <t>Phoen-117</t>
  </si>
  <si>
    <t>Phoen-126</t>
  </si>
  <si>
    <t>Phoen-141</t>
  </si>
  <si>
    <t>Phoen-154</t>
  </si>
  <si>
    <t>Phoen-174</t>
  </si>
  <si>
    <t>Phoen-181</t>
  </si>
  <si>
    <t>Phoen-209</t>
  </si>
  <si>
    <t>Phoen-249</t>
  </si>
  <si>
    <t>Phoen-268</t>
  </si>
  <si>
    <t>Phoen-284</t>
  </si>
  <si>
    <t>Phoen-298</t>
  </si>
  <si>
    <t>Phoen-311</t>
  </si>
  <si>
    <t>Phoen-324</t>
  </si>
  <si>
    <t>Phoen-337</t>
  </si>
  <si>
    <t>Phoen-6</t>
  </si>
  <si>
    <t>Phoen-29</t>
  </si>
  <si>
    <t>Phoen-46</t>
  </si>
  <si>
    <t>Phoen-60</t>
  </si>
  <si>
    <t>Phoen-71</t>
  </si>
  <si>
    <t>Phoen-85</t>
  </si>
  <si>
    <t>Phoen-95</t>
  </si>
  <si>
    <t>Phoen-109</t>
  </si>
  <si>
    <t>Phoen-118a</t>
  </si>
  <si>
    <t>Phoen-120</t>
  </si>
  <si>
    <t>Phoen-137</t>
  </si>
  <si>
    <t>Phoen-147</t>
  </si>
  <si>
    <t>Phoen-162</t>
  </si>
  <si>
    <t>Phoen-172</t>
  </si>
  <si>
    <t>Phoen-197</t>
  </si>
  <si>
    <t>Phoen-218</t>
  </si>
  <si>
    <t>Phoen-226</t>
  </si>
  <si>
    <t>Phoen-241</t>
  </si>
  <si>
    <t>Phoen-256</t>
  </si>
  <si>
    <t>Phoen-264</t>
  </si>
  <si>
    <t>Phoen-277</t>
  </si>
  <si>
    <t>Phoen-296</t>
  </si>
  <si>
    <t>Phoen-303</t>
  </si>
  <si>
    <t>Phoen-314</t>
  </si>
  <si>
    <t>Phoen-335</t>
  </si>
  <si>
    <t>Serge</t>
  </si>
  <si>
    <t>Phoen-9</t>
  </si>
  <si>
    <t>Phoen-20</t>
  </si>
  <si>
    <t>Phoen-45</t>
  </si>
  <si>
    <t>Phoen-57</t>
  </si>
  <si>
    <t>Phoen-72</t>
  </si>
  <si>
    <t>Phoen-84</t>
  </si>
  <si>
    <t>Phoen-94</t>
  </si>
  <si>
    <t>Phoen-108</t>
  </si>
  <si>
    <t>Phoen-123</t>
  </si>
  <si>
    <t>Phoen-139</t>
  </si>
  <si>
    <t>Phoen-146</t>
  </si>
  <si>
    <t>Phoen-171</t>
  </si>
  <si>
    <t>Phoen-189-189a</t>
  </si>
  <si>
    <t>Phoen-200-200a</t>
  </si>
  <si>
    <t>Phoen-211</t>
  </si>
  <si>
    <t>Phoen-228</t>
  </si>
  <si>
    <t>Phoen-240</t>
  </si>
  <si>
    <t>Phoen-255</t>
  </si>
  <si>
    <t>Phoen-261</t>
  </si>
  <si>
    <t>Phoen-279</t>
  </si>
  <si>
    <t>Phoen-295</t>
  </si>
  <si>
    <t>Phoen-301</t>
  </si>
  <si>
    <t>Phoen-315</t>
  </si>
  <si>
    <t>Phoen-336</t>
  </si>
  <si>
    <t>Loveline</t>
  </si>
  <si>
    <t>Phoen-7</t>
  </si>
  <si>
    <t>Phoen-28</t>
  </si>
  <si>
    <t>Phoen-43</t>
  </si>
  <si>
    <t>Phoen-58</t>
  </si>
  <si>
    <t>Phoen-69-69</t>
  </si>
  <si>
    <t>Phoen-87</t>
  </si>
  <si>
    <t>Phoen-99</t>
  </si>
  <si>
    <t>Phoen-114</t>
  </si>
  <si>
    <t>Phoen-122</t>
  </si>
  <si>
    <t>Phoen-136</t>
  </si>
  <si>
    <t>Phoen-150</t>
  </si>
  <si>
    <t>Phoen-165</t>
  </si>
  <si>
    <t>Phoen-187</t>
  </si>
  <si>
    <t>Phoen-202</t>
  </si>
  <si>
    <t>Phoen-217</t>
  </si>
  <si>
    <t>Phoen-229</t>
  </si>
  <si>
    <t>Phoen-239</t>
  </si>
  <si>
    <t>Phoen-253</t>
  </si>
  <si>
    <t>Phoen-262</t>
  </si>
  <si>
    <t>Phoen-274</t>
  </si>
  <si>
    <t>Phoen-294</t>
  </si>
  <si>
    <t>Phoen-305</t>
  </si>
  <si>
    <t>Phoen-320</t>
  </si>
  <si>
    <t>Phoen-334</t>
  </si>
  <si>
    <t>Nancy</t>
  </si>
  <si>
    <t>Phoen-8</t>
  </si>
  <si>
    <t>Phoen-27-27a</t>
  </si>
  <si>
    <t>Phoen-44</t>
  </si>
  <si>
    <t>Phoen-59</t>
  </si>
  <si>
    <t>Phoen-68</t>
  </si>
  <si>
    <t>Phoen-86</t>
  </si>
  <si>
    <t>Phoen-98</t>
  </si>
  <si>
    <t>Phoen-113</t>
  </si>
  <si>
    <t>Phoen-121</t>
  </si>
  <si>
    <t>Phoen-135</t>
  </si>
  <si>
    <t>Phoen-151</t>
  </si>
  <si>
    <t>Phoen-166</t>
  </si>
  <si>
    <t>Phoen-188</t>
  </si>
  <si>
    <t>Phoen-201</t>
  </si>
  <si>
    <t>Phoen-212</t>
  </si>
  <si>
    <t>Phoen-225</t>
  </si>
  <si>
    <t>Phoen-238</t>
  </si>
  <si>
    <t>Phoen-254</t>
  </si>
  <si>
    <t>Phoen-263</t>
  </si>
  <si>
    <t>Phoen-275</t>
  </si>
  <si>
    <t>Phoen-288</t>
  </si>
  <si>
    <t>Phoen-304</t>
  </si>
  <si>
    <t>Phoen-319</t>
  </si>
  <si>
    <t>Phoen-333</t>
  </si>
  <si>
    <t>Me. Tceugueu</t>
  </si>
  <si>
    <t>Phoen-33</t>
  </si>
  <si>
    <t>ania-4</t>
  </si>
  <si>
    <t>X 3hours internet</t>
  </si>
  <si>
    <t>love-12a</t>
  </si>
  <si>
    <t>X 2hours internet</t>
  </si>
  <si>
    <t>love-20</t>
  </si>
  <si>
    <t>love-25</t>
  </si>
  <si>
    <t>yaounde-abongmbang</t>
  </si>
  <si>
    <t>ania-7</t>
  </si>
  <si>
    <t>abongmbang-yaounde</t>
  </si>
  <si>
    <t>ania-9</t>
  </si>
  <si>
    <t>yaounde-bertoua</t>
  </si>
  <si>
    <t>ania-20</t>
  </si>
  <si>
    <t>bertoua-yaounde</t>
  </si>
  <si>
    <t>ania-22</t>
  </si>
  <si>
    <t>Yaounde-Kumba</t>
  </si>
  <si>
    <t>eka-1</t>
  </si>
  <si>
    <t>Kumba-Mamfe</t>
  </si>
  <si>
    <t>eka-2</t>
  </si>
  <si>
    <t>Mamfe-Kumba</t>
  </si>
  <si>
    <t>eka-3</t>
  </si>
  <si>
    <t>Kumba-Yaounde</t>
  </si>
  <si>
    <t>eka-4</t>
  </si>
  <si>
    <t>Yaounde-Mfou</t>
  </si>
  <si>
    <t>eka-r</t>
  </si>
  <si>
    <t>Mfou-Yaounde</t>
  </si>
  <si>
    <t>eka-5</t>
  </si>
  <si>
    <t>eka-6</t>
  </si>
  <si>
    <t>love-1</t>
  </si>
  <si>
    <t>Mindourou-Abg Mbg-Mindourou</t>
  </si>
  <si>
    <t>love-r</t>
  </si>
  <si>
    <t>Abong Mbang-Yaoundé</t>
  </si>
  <si>
    <t>love-4</t>
  </si>
  <si>
    <t>Yaoundé- Bertoua</t>
  </si>
  <si>
    <t>love-5</t>
  </si>
  <si>
    <t>Bertoua- Abong Mbang</t>
  </si>
  <si>
    <t>love-15</t>
  </si>
  <si>
    <t>Abong Mbang- Bertoua</t>
  </si>
  <si>
    <t>love-16</t>
  </si>
  <si>
    <t>Bertoua- Yaoundé</t>
  </si>
  <si>
    <t>love-18</t>
  </si>
  <si>
    <t>Yaoundé-Bafoussam</t>
  </si>
  <si>
    <t>love-21</t>
  </si>
  <si>
    <t>Dschang-Bafoussam</t>
  </si>
  <si>
    <t>Bafoussam-Yaoundé</t>
  </si>
  <si>
    <t>love-24</t>
  </si>
  <si>
    <t>love-28</t>
  </si>
  <si>
    <t>Ntonga-Bangangte-Ntonga</t>
  </si>
  <si>
    <t>love-27</t>
  </si>
  <si>
    <t>Bafoussam-Bangangté</t>
  </si>
  <si>
    <t>Bangangté-Bafoussam</t>
  </si>
  <si>
    <t>love-30</t>
  </si>
  <si>
    <t>Yaoundé-Abong Mbang</t>
  </si>
  <si>
    <t>love-31</t>
  </si>
  <si>
    <t>Love-34</t>
  </si>
  <si>
    <t>1/7</t>
  </si>
  <si>
    <t>Abong Mbang-Bertoua</t>
  </si>
  <si>
    <t>love-35</t>
  </si>
  <si>
    <t>Bertoua-Yaoundé</t>
  </si>
  <si>
    <t>love-37</t>
  </si>
  <si>
    <t>2/7</t>
  </si>
  <si>
    <t>Yaounde-Edea</t>
  </si>
  <si>
    <t>nan-r</t>
  </si>
  <si>
    <t>nancy</t>
  </si>
  <si>
    <t>Edea-Moanko</t>
  </si>
  <si>
    <t>Moanko-Pongo Songo-Moanko</t>
  </si>
  <si>
    <t>Moanko-Edea</t>
  </si>
  <si>
    <t>Mamfe-Eyumojock</t>
  </si>
  <si>
    <t>Eyumojock-Mamfe</t>
  </si>
  <si>
    <t>Mamfe-kumba</t>
  </si>
  <si>
    <t>Edea-Kribi</t>
  </si>
  <si>
    <t>Kribi-Yaounde</t>
  </si>
  <si>
    <t>ania-r</t>
  </si>
  <si>
    <t>2/5</t>
  </si>
  <si>
    <t>eka-7</t>
  </si>
  <si>
    <t>ania-8</t>
  </si>
  <si>
    <t>ania-21</t>
  </si>
  <si>
    <t>eka-8</t>
  </si>
  <si>
    <t>eka-9</t>
  </si>
  <si>
    <t>eka-10</t>
  </si>
  <si>
    <t>eka-11</t>
  </si>
  <si>
    <t>eka-12</t>
  </si>
  <si>
    <t>eka-13</t>
  </si>
  <si>
    <t>love-2</t>
  </si>
  <si>
    <t>love-6</t>
  </si>
  <si>
    <t>love-22</t>
  </si>
  <si>
    <t>love-29</t>
  </si>
  <si>
    <t>love-33</t>
  </si>
  <si>
    <t>love-36</t>
  </si>
  <si>
    <t>19//6</t>
  </si>
  <si>
    <t>X 3 printing</t>
  </si>
  <si>
    <t>aime-4a</t>
  </si>
  <si>
    <t>X 16 photocopies</t>
  </si>
  <si>
    <t>ania-1</t>
  </si>
  <si>
    <t>ania-2</t>
  </si>
  <si>
    <t>Job Advert</t>
  </si>
  <si>
    <t>ania-3</t>
  </si>
  <si>
    <t>X1computer chagar</t>
  </si>
  <si>
    <t>ania-4a</t>
  </si>
  <si>
    <t>ania-5</t>
  </si>
  <si>
    <t>x15 print</t>
  </si>
  <si>
    <t>ania-10</t>
  </si>
  <si>
    <t>x105 photocopy</t>
  </si>
  <si>
    <t>ania-17</t>
  </si>
  <si>
    <t>X 19Printing</t>
  </si>
  <si>
    <t>eka-14</t>
  </si>
  <si>
    <t>X 114Photocopies</t>
  </si>
  <si>
    <t>X 8Pictures</t>
  </si>
  <si>
    <t>eka-14a</t>
  </si>
  <si>
    <t>X 155Photocopies</t>
  </si>
  <si>
    <t>love-12</t>
  </si>
  <si>
    <t>X 15Printing</t>
  </si>
  <si>
    <t>X10 pictures</t>
  </si>
  <si>
    <t>love-13</t>
  </si>
  <si>
    <t>X4 pictures</t>
  </si>
  <si>
    <t>love-19</t>
  </si>
  <si>
    <t>Cage</t>
  </si>
  <si>
    <t>yaounde-abong mbang</t>
  </si>
  <si>
    <t>ebot-1</t>
  </si>
  <si>
    <t>abong mbang-yaounde</t>
  </si>
  <si>
    <t>ebot-13</t>
  </si>
  <si>
    <t>ebot-18</t>
  </si>
  <si>
    <t>ebot-19</t>
  </si>
  <si>
    <t>ebot-20</t>
  </si>
  <si>
    <t>abong mbang-Bertoua</t>
  </si>
  <si>
    <t>ebot-21</t>
  </si>
  <si>
    <t>tam-1</t>
  </si>
  <si>
    <t>tam-2</t>
  </si>
  <si>
    <t>Bafoussam-dschang</t>
  </si>
  <si>
    <t>tchag-1</t>
  </si>
  <si>
    <t>dschang-bafousam</t>
  </si>
  <si>
    <t>tchag-2</t>
  </si>
  <si>
    <t>dschang-bafoussam</t>
  </si>
  <si>
    <t>bafoussam-bangante</t>
  </si>
  <si>
    <t>tchag-3</t>
  </si>
  <si>
    <t>bangante-bafoussam</t>
  </si>
  <si>
    <t>tcheu-1</t>
  </si>
  <si>
    <t>Edea-Douala</t>
  </si>
  <si>
    <t>tcheu-2</t>
  </si>
  <si>
    <t>Douala-Kribi</t>
  </si>
  <si>
    <t>tcheu-3</t>
  </si>
  <si>
    <t>Kribi-Doual</t>
  </si>
  <si>
    <t>Me Ebot</t>
  </si>
  <si>
    <t>ebot-6</t>
  </si>
  <si>
    <t>ebot</t>
  </si>
  <si>
    <t>ebot-7</t>
  </si>
  <si>
    <t>ebot-8</t>
  </si>
  <si>
    <t>ebot-9</t>
  </si>
  <si>
    <t>ebot-10</t>
  </si>
  <si>
    <t>ebot-11</t>
  </si>
  <si>
    <t>ebot-12</t>
  </si>
  <si>
    <t>Me Tchagyou</t>
  </si>
  <si>
    <t>tchag-4</t>
  </si>
  <si>
    <t>tchagyou</t>
  </si>
  <si>
    <t>ebot-2</t>
  </si>
  <si>
    <t>ebot-3</t>
  </si>
  <si>
    <t>ebot-4</t>
  </si>
  <si>
    <t>ebot-5</t>
  </si>
  <si>
    <t>ebot-14</t>
  </si>
  <si>
    <t>ebo-15</t>
  </si>
  <si>
    <t>ebot-16</t>
  </si>
  <si>
    <t>ebot-17</t>
  </si>
  <si>
    <t>tchag-5</t>
  </si>
  <si>
    <t>tchag-6</t>
  </si>
  <si>
    <t>tchag-7</t>
  </si>
  <si>
    <t>Eric</t>
  </si>
  <si>
    <t>Phoen-14</t>
  </si>
  <si>
    <t>Phoen-32</t>
  </si>
  <si>
    <t>Phoen-47</t>
  </si>
  <si>
    <t>Phoen-62</t>
  </si>
  <si>
    <t>Phoen-77</t>
  </si>
  <si>
    <t>Phoen-90</t>
  </si>
  <si>
    <t>Phoen-103</t>
  </si>
  <si>
    <t>Phoen-116</t>
  </si>
  <si>
    <t>Phoen-143</t>
  </si>
  <si>
    <t>Phoen-153</t>
  </si>
  <si>
    <t>Phoen-173</t>
  </si>
  <si>
    <t>Phoen-182</t>
  </si>
  <si>
    <t>Phoen-192</t>
  </si>
  <si>
    <t>Phoen-208</t>
  </si>
  <si>
    <t>Phoen-221</t>
  </si>
  <si>
    <t>Phoen-237</t>
  </si>
  <si>
    <t>Phoen-248</t>
  </si>
  <si>
    <t>Phoen-271</t>
  </si>
  <si>
    <t>Phoen-283</t>
  </si>
  <si>
    <t>Phoen-297</t>
  </si>
  <si>
    <t>Phoen-310</t>
  </si>
  <si>
    <t>Phoen-323</t>
  </si>
  <si>
    <t>Phoen-338</t>
  </si>
  <si>
    <t>Anna</t>
  </si>
  <si>
    <t>Phoen-4</t>
  </si>
  <si>
    <t>Phoen-22</t>
  </si>
  <si>
    <t>Phoen-42</t>
  </si>
  <si>
    <t>Phoen-53</t>
  </si>
  <si>
    <t>Phoen-70</t>
  </si>
  <si>
    <t>Phoen-89</t>
  </si>
  <si>
    <t>Phoen-96</t>
  </si>
  <si>
    <t>Phoen-106</t>
  </si>
  <si>
    <t>Phoen-119</t>
  </si>
  <si>
    <t>Phoen-138</t>
  </si>
  <si>
    <t>Phoen-145</t>
  </si>
  <si>
    <t>Phoen-170</t>
  </si>
  <si>
    <t>Phoen-186</t>
  </si>
  <si>
    <t>Phoen-193</t>
  </si>
  <si>
    <t>Phoen-196</t>
  </si>
  <si>
    <t>Phoen-214</t>
  </si>
  <si>
    <t>Phoen-227</t>
  </si>
  <si>
    <t>Phoen-243</t>
  </si>
  <si>
    <t>Phoen-257</t>
  </si>
  <si>
    <t>Phoen-265</t>
  </si>
  <si>
    <t>Phoen-278</t>
  </si>
  <si>
    <t>Phoen-293-293a</t>
  </si>
  <si>
    <t>Phoen-302</t>
  </si>
  <si>
    <t>Phoen-321</t>
  </si>
  <si>
    <t>Phoen-327</t>
  </si>
  <si>
    <t>1hour internet</t>
  </si>
  <si>
    <t>ann-11</t>
  </si>
  <si>
    <t>Yaounde - Mbalmayo</t>
  </si>
  <si>
    <t>eri-r</t>
  </si>
  <si>
    <t>Mbalmayo - Yaounde</t>
  </si>
  <si>
    <t>eri-</t>
  </si>
  <si>
    <t>eri-5</t>
  </si>
  <si>
    <t>ann-r</t>
  </si>
  <si>
    <t>special taxi</t>
  </si>
  <si>
    <t>Bonuses scaled to results</t>
  </si>
  <si>
    <t>radio news flash E</t>
  </si>
  <si>
    <t>3 wildlife suspects arrested with over 100 elephant bones in Mundemba</t>
  </si>
  <si>
    <t>radio talk show E</t>
  </si>
  <si>
    <t>hotnews newspaper F</t>
  </si>
  <si>
    <t xml:space="preserve">23/6 </t>
  </si>
  <si>
    <t>the horizon newspaper E</t>
  </si>
  <si>
    <t>popoli newspaper F</t>
  </si>
  <si>
    <t>nouvelle expression F</t>
  </si>
  <si>
    <t>the times journal E</t>
  </si>
  <si>
    <t>radio news flash F</t>
  </si>
  <si>
    <t>bertoua arrest of 2 dealers with 10 primates skulls</t>
  </si>
  <si>
    <t>Gorilla skin trafficker arrested in Bertoua</t>
  </si>
  <si>
    <t>hotnews newspaper E</t>
  </si>
  <si>
    <t>eden newspaper E</t>
  </si>
  <si>
    <t>mutation newspaper F</t>
  </si>
  <si>
    <t xml:space="preserve">Gorilla skin trafficker arrested in Bertoua </t>
  </si>
  <si>
    <t>hotnews internet F</t>
  </si>
  <si>
    <t xml:space="preserve">Hong Kong seizure of 2 ton pangolin scales from Cameroon </t>
  </si>
  <si>
    <t>mandrill dealer arrest in Yaounde</t>
  </si>
  <si>
    <t>tv news feature F</t>
  </si>
  <si>
    <t>shifting momentum of primate trafficking - Gorilla skin trafficker arrested in Bertoua</t>
  </si>
  <si>
    <t>confidential newspaper F</t>
  </si>
  <si>
    <t>editting cost</t>
  </si>
  <si>
    <t>Salary of Media Officer is supplemented by Bonuses scaled to the results he provides</t>
  </si>
  <si>
    <t>video coverage</t>
  </si>
  <si>
    <t>eri-3</t>
  </si>
  <si>
    <t>cd production</t>
  </si>
  <si>
    <t>eri-7</t>
  </si>
  <si>
    <t>Recording of radio programmes</t>
  </si>
  <si>
    <t>production of radio talk show</t>
  </si>
  <si>
    <t>eri-7a</t>
  </si>
  <si>
    <t>biz card</t>
  </si>
  <si>
    <t>ann-1</t>
  </si>
  <si>
    <t>Camtel key</t>
  </si>
  <si>
    <t>ann-3</t>
  </si>
  <si>
    <t>ann-4</t>
  </si>
  <si>
    <t>T-shirt</t>
  </si>
  <si>
    <t>ann-5</t>
  </si>
  <si>
    <t>printing T-Shirt</t>
  </si>
  <si>
    <t>ann-6</t>
  </si>
  <si>
    <t>professional card</t>
  </si>
  <si>
    <t>ann-8</t>
  </si>
  <si>
    <t>passport size photo</t>
  </si>
  <si>
    <t>ann-9</t>
  </si>
  <si>
    <t>health insurance</t>
  </si>
  <si>
    <t>ann-12</t>
  </si>
  <si>
    <t>ann-21</t>
  </si>
  <si>
    <t xml:space="preserve">HP computer </t>
  </si>
  <si>
    <t>eri-1</t>
  </si>
  <si>
    <t>Android phone</t>
  </si>
  <si>
    <t>eri-2</t>
  </si>
  <si>
    <t>x 1 packet duracell batteries</t>
  </si>
  <si>
    <t>eri-4</t>
  </si>
  <si>
    <t>x 250 photocopies at 25 frs</t>
  </si>
  <si>
    <t>eri-4b</t>
  </si>
  <si>
    <t>x 10 colour pages print</t>
  </si>
  <si>
    <t>x 10 sets of document binding at 200</t>
  </si>
  <si>
    <t>x 1 page colour printing</t>
  </si>
  <si>
    <t>eri-6</t>
  </si>
  <si>
    <t>x17 newspaper</t>
  </si>
  <si>
    <t>professional literature</t>
  </si>
  <si>
    <t>ann-2</t>
  </si>
  <si>
    <t>ann-7</t>
  </si>
  <si>
    <t>ann-10</t>
  </si>
  <si>
    <t>ann-13</t>
  </si>
  <si>
    <t>allocation of car</t>
  </si>
  <si>
    <t>LAGA family</t>
  </si>
  <si>
    <t>ann-14</t>
  </si>
  <si>
    <t>cooler (55 L)</t>
  </si>
  <si>
    <t>ann-15</t>
  </si>
  <si>
    <t>x5 pack of water</t>
  </si>
  <si>
    <t>3 packs soft drinks</t>
  </si>
  <si>
    <t>6 bottle of tampico</t>
  </si>
  <si>
    <t>x4 sandwich</t>
  </si>
  <si>
    <t>ann-16</t>
  </si>
  <si>
    <t>x35 croissant</t>
  </si>
  <si>
    <t>ann-17</t>
  </si>
  <si>
    <t>x30 sandwich</t>
  </si>
  <si>
    <t xml:space="preserve">entry fee </t>
  </si>
  <si>
    <t>ann-18</t>
  </si>
  <si>
    <t>canoe ride to forest</t>
  </si>
  <si>
    <t>food</t>
  </si>
  <si>
    <t>drinks</t>
  </si>
  <si>
    <t>ann-19</t>
  </si>
  <si>
    <t>ann-20</t>
  </si>
  <si>
    <t>Nya Aime</t>
  </si>
  <si>
    <t>Ania Serge</t>
  </si>
  <si>
    <t>LAGA Family</t>
  </si>
  <si>
    <t>X9 drinks</t>
  </si>
  <si>
    <t>x24 drinks</t>
  </si>
  <si>
    <t>x15 drinks</t>
  </si>
  <si>
    <t>x17 drinks -rivers</t>
  </si>
  <si>
    <t xml:space="preserve">      TOTAL EXPENDITURE JUNE</t>
  </si>
  <si>
    <t>X 100 Legal CD</t>
  </si>
  <si>
    <t>X 100 Legal books</t>
  </si>
  <si>
    <t>13-19/6/14</t>
  </si>
  <si>
    <t>6-20/6/2014</t>
  </si>
  <si>
    <t>Phone-6</t>
  </si>
  <si>
    <t>Camtel Internet Key</t>
  </si>
  <si>
    <t>Calculator</t>
  </si>
  <si>
    <t>Rim of papers</t>
  </si>
  <si>
    <t>Office Repairs</t>
  </si>
  <si>
    <t>Office cleaner</t>
  </si>
  <si>
    <t>Lawyer bonus</t>
  </si>
  <si>
    <t>Medical bill</t>
  </si>
  <si>
    <t>intercity Transport</t>
  </si>
  <si>
    <t>Fiscal stamp</t>
  </si>
  <si>
    <t>Lawyer fees</t>
  </si>
  <si>
    <t>the Median newspaper E</t>
  </si>
  <si>
    <t>the Median internet E</t>
  </si>
  <si>
    <t>Training fees</t>
  </si>
  <si>
    <t>9-i33-6</t>
  </si>
  <si>
    <t>Hr-sonel 2014.3-5</t>
  </si>
  <si>
    <t>Rent March-May</t>
  </si>
  <si>
    <t>Vaccines</t>
  </si>
  <si>
    <t>Ebogo Trip</t>
  </si>
  <si>
    <t>i3-1</t>
  </si>
  <si>
    <t>i3-r</t>
  </si>
  <si>
    <t>i3-2</t>
  </si>
  <si>
    <t>Ai3x</t>
  </si>
  <si>
    <t>ann-20a</t>
  </si>
  <si>
    <t>Training</t>
  </si>
  <si>
    <t>Portugal</t>
  </si>
  <si>
    <t>Community Driven Language</t>
  </si>
  <si>
    <t>Note book</t>
  </si>
  <si>
    <t>13 inv, 6 Regions</t>
  </si>
  <si>
    <t>3 Operations against 4 subjects</t>
  </si>
  <si>
    <t>follow up 30 cases 33 locked subjects</t>
  </si>
  <si>
    <t>Kenya Mission/Gabon/Portugal</t>
  </si>
  <si>
    <t>love-3a</t>
  </si>
  <si>
    <t>nan-15</t>
  </si>
  <si>
    <t>nan-17</t>
  </si>
  <si>
    <t>Court fees</t>
  </si>
  <si>
    <t>legal</t>
  </si>
  <si>
    <t>Me. Tambe</t>
  </si>
  <si>
    <t>nan-20</t>
  </si>
  <si>
    <t>nan-22</t>
  </si>
  <si>
    <t>nan-23</t>
  </si>
  <si>
    <t>nan-24</t>
  </si>
  <si>
    <t>nan-29</t>
  </si>
  <si>
    <t>nan-30</t>
  </si>
  <si>
    <t>Travel arrangement</t>
  </si>
  <si>
    <t>Traveling-expenses</t>
  </si>
  <si>
    <t>Gorilla Skins</t>
  </si>
  <si>
    <t>Yaoundé- Abong Mbang</t>
  </si>
  <si>
    <t>Lawyers Transport and Logistics</t>
  </si>
  <si>
    <t>yaounde arrest of primate skulls and elephant jawbones dealer</t>
  </si>
  <si>
    <t>LAGA - FINANCIAL REPORT      -  June - 2014</t>
  </si>
  <si>
    <t>x10 picture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</si>
  <si>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</si>
  <si>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</si>
  <si>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</si>
  <si>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</si>
  <si>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</si>
  <si>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</si>
  <si>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</si>
  <si>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</si>
  <si>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</si>
  <si>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NEU Foundation</t>
  </si>
  <si>
    <t>WILD CAT</t>
  </si>
  <si>
    <t>TOTAL</t>
  </si>
  <si>
    <t>US FWS</t>
  </si>
  <si>
    <t>bf 2012</t>
  </si>
  <si>
    <t xml:space="preserve">Used January </t>
  </si>
  <si>
    <t>Used February</t>
  </si>
  <si>
    <t>Used March</t>
  </si>
  <si>
    <t>Used April</t>
  </si>
  <si>
    <t>Used May</t>
  </si>
  <si>
    <t>Used June</t>
  </si>
  <si>
    <t>Used July</t>
  </si>
  <si>
    <t>Donated August</t>
  </si>
  <si>
    <t>Used August</t>
  </si>
  <si>
    <t>Used September</t>
  </si>
  <si>
    <t>Used October</t>
  </si>
  <si>
    <t>Used November</t>
  </si>
  <si>
    <t>Used December</t>
  </si>
  <si>
    <t>Used January 2014</t>
  </si>
  <si>
    <t>Used February 2014</t>
  </si>
  <si>
    <t>US FWS-Replication</t>
  </si>
  <si>
    <t>Used March 2014</t>
  </si>
  <si>
    <t>Used April 2014</t>
  </si>
  <si>
    <t>Used May 2014</t>
  </si>
  <si>
    <t>BornFree Foundation</t>
  </si>
  <si>
    <t>BF 2013</t>
  </si>
  <si>
    <t>Donated January</t>
  </si>
  <si>
    <t>Used january</t>
  </si>
  <si>
    <t>donated February</t>
  </si>
  <si>
    <t>Used January</t>
  </si>
  <si>
    <t>Passing to June 2014</t>
  </si>
  <si>
    <t>used January</t>
  </si>
  <si>
    <t>used February</t>
  </si>
  <si>
    <t>Used march</t>
  </si>
  <si>
    <t>Donated June</t>
  </si>
  <si>
    <t>Donated May 2014</t>
  </si>
  <si>
    <t>Donated March 2014</t>
  </si>
  <si>
    <t>Donated April 2014</t>
  </si>
  <si>
    <t>Donated may 2014</t>
  </si>
  <si>
    <t>Wild Cat</t>
  </si>
  <si>
    <t xml:space="preserve">             </t>
  </si>
  <si>
    <t>Real Ex Rate =480</t>
  </si>
  <si>
    <t>Money transferred to the Bank</t>
  </si>
  <si>
    <t>Bank Ex Rate=480</t>
  </si>
  <si>
    <t>Bank commission+tax</t>
  </si>
  <si>
    <t>7/5</t>
  </si>
  <si>
    <t>Transaction to the account</t>
  </si>
  <si>
    <t>8/5</t>
  </si>
  <si>
    <t>Real Ex Rate =475</t>
  </si>
  <si>
    <t>Bank Ex Rate=475</t>
  </si>
  <si>
    <t>15/4</t>
  </si>
  <si>
    <t>16/4</t>
  </si>
  <si>
    <t>June</t>
  </si>
  <si>
    <t>Passing to July  2014</t>
  </si>
  <si>
    <t>Passing to July 2014</t>
  </si>
  <si>
    <t>Prowildlife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</si>
</sst>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"/>
    <numFmt numFmtId="195" formatCode="&quot;$&quot;#,##0"/>
    <numFmt numFmtId="196" formatCode="#,##0.00;[Red]#,##0.00"/>
    <numFmt numFmtId="197" formatCode="#,##0.00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color indexed="15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10"/>
      <color indexed="40"/>
      <name val="Arial"/>
      <family val="0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44"/>
      <name val="Arial"/>
      <family val="0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0"/>
    </font>
    <font>
      <sz val="10"/>
      <color indexed="46"/>
      <name val="Arial"/>
      <family val="2"/>
    </font>
    <font>
      <sz val="9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10"/>
      <color indexed="14"/>
      <name val="Arial"/>
      <family val="0"/>
    </font>
    <font>
      <sz val="9"/>
      <color indexed="14"/>
      <name val="Arial"/>
      <family val="0"/>
    </font>
    <font>
      <b/>
      <sz val="10"/>
      <color indexed="14"/>
      <name val="Arial"/>
      <family val="0"/>
    </font>
    <font>
      <u val="single"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5"/>
      <name val="Arial"/>
      <family val="2"/>
    </font>
    <font>
      <u val="single"/>
      <sz val="10"/>
      <color indexed="15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9"/>
      <color indexed="6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0" fillId="3" borderId="0" applyNumberFormat="0" applyBorder="0" applyAlignment="0" applyProtection="0"/>
    <xf numFmtId="0" fontId="54" fillId="20" borderId="1" applyNumberFormat="0" applyAlignment="0" applyProtection="0"/>
    <xf numFmtId="0" fontId="5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7" borderId="1" applyNumberFormat="0" applyAlignment="0" applyProtection="0"/>
    <xf numFmtId="0" fontId="55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0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center"/>
    </xf>
    <xf numFmtId="190" fontId="0" fillId="20" borderId="0" xfId="0" applyNumberFormat="1" applyFill="1" applyAlignment="1">
      <alignment/>
    </xf>
    <xf numFmtId="190" fontId="7" fillId="2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0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92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1" fillId="20" borderId="0" xfId="0" applyNumberFormat="1" applyFont="1" applyFill="1" applyAlignment="1">
      <alignment/>
    </xf>
    <xf numFmtId="0" fontId="1" fillId="20" borderId="0" xfId="0" applyFont="1" applyFill="1" applyAlignment="1">
      <alignment/>
    </xf>
    <xf numFmtId="3" fontId="1" fillId="20" borderId="0" xfId="0" applyNumberFormat="1" applyFont="1" applyFill="1" applyAlignment="1">
      <alignment/>
    </xf>
    <xf numFmtId="192" fontId="0" fillId="2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20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20" borderId="0" xfId="0" applyNumberFormat="1" applyFill="1" applyAlignment="1">
      <alignment/>
    </xf>
    <xf numFmtId="0" fontId="0" fillId="20" borderId="0" xfId="0" applyFill="1" applyBorder="1" applyAlignment="1">
      <alignment/>
    </xf>
    <xf numFmtId="3" fontId="0" fillId="20" borderId="0" xfId="0" applyNumberFormat="1" applyFont="1" applyFill="1" applyAlignment="1">
      <alignment/>
    </xf>
    <xf numFmtId="197" fontId="62" fillId="0" borderId="0" xfId="0" applyNumberFormat="1" applyFont="1" applyFill="1" applyAlignment="1">
      <alignment/>
    </xf>
    <xf numFmtId="49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49" fontId="0" fillId="20" borderId="0" xfId="0" applyNumberFormat="1" applyFont="1" applyFill="1" applyAlignment="1">
      <alignment/>
    </xf>
    <xf numFmtId="0" fontId="0" fillId="24" borderId="0" xfId="0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20" borderId="0" xfId="0" applyFont="1" applyFill="1" applyAlignment="1">
      <alignment/>
    </xf>
    <xf numFmtId="49" fontId="0" fillId="2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1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2" fillId="20" borderId="0" xfId="0" applyNumberFormat="1" applyFont="1" applyFill="1" applyAlignment="1">
      <alignment horizontal="center"/>
    </xf>
    <xf numFmtId="192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12" fillId="0" borderId="0" xfId="0" applyNumberFormat="1" applyFont="1" applyAlignment="1">
      <alignment horizontal="center"/>
    </xf>
    <xf numFmtId="190" fontId="62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3" fontId="64" fillId="0" borderId="0" xfId="0" applyNumberFormat="1" applyFont="1" applyFill="1" applyAlignment="1">
      <alignment/>
    </xf>
    <xf numFmtId="195" fontId="62" fillId="0" borderId="0" xfId="0" applyNumberFormat="1" applyFont="1" applyFill="1" applyAlignment="1">
      <alignment/>
    </xf>
    <xf numFmtId="196" fontId="6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14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3" fontId="0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9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49" fontId="1" fillId="20" borderId="0" xfId="0" applyNumberFormat="1" applyFont="1" applyFill="1" applyAlignment="1">
      <alignment horizontal="center"/>
    </xf>
    <xf numFmtId="49" fontId="1" fillId="20" borderId="0" xfId="0" applyNumberFormat="1" applyFont="1" applyFill="1" applyAlignment="1">
      <alignment horizontal="left"/>
    </xf>
    <xf numFmtId="192" fontId="1" fillId="2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1" fontId="0" fillId="20" borderId="0" xfId="0" applyNumberFormat="1" applyFill="1" applyAlignment="1">
      <alignment/>
    </xf>
    <xf numFmtId="1" fontId="0" fillId="20" borderId="0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0" borderId="0" xfId="0" applyNumberFormat="1" applyFill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" fontId="0" fillId="20" borderId="0" xfId="0" applyNumberFormat="1" applyFill="1" applyAlignment="1">
      <alignment horizontal="left"/>
    </xf>
    <xf numFmtId="3" fontId="62" fillId="0" borderId="0" xfId="0" applyNumberFormat="1" applyFont="1" applyFill="1" applyAlignment="1" quotePrefix="1">
      <alignment/>
    </xf>
    <xf numFmtId="49" fontId="62" fillId="0" borderId="0" xfId="0" applyNumberFormat="1" applyFont="1" applyFill="1" applyAlignment="1">
      <alignment horizontal="center"/>
    </xf>
    <xf numFmtId="49" fontId="62" fillId="0" borderId="0" xfId="0" applyNumberFormat="1" applyFont="1" applyFill="1" applyAlignment="1">
      <alignment horizontal="left"/>
    </xf>
    <xf numFmtId="3" fontId="62" fillId="0" borderId="0" xfId="0" applyNumberFormat="1" applyFont="1" applyFill="1" applyAlignment="1">
      <alignment/>
    </xf>
    <xf numFmtId="192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Border="1" applyAlignment="1">
      <alignment/>
    </xf>
    <xf numFmtId="49" fontId="63" fillId="0" borderId="0" xfId="0" applyNumberFormat="1" applyFont="1" applyFill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19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2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3" xfId="0" applyNumberFormat="1" applyBorder="1" applyAlignment="1">
      <alignment horizontal="left"/>
    </xf>
    <xf numFmtId="192" fontId="18" fillId="0" borderId="13" xfId="0" applyNumberFormat="1" applyFont="1" applyBorder="1" applyAlignment="1">
      <alignment/>
    </xf>
    <xf numFmtId="0" fontId="19" fillId="0" borderId="0" xfId="0" applyFont="1" applyFill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2" fillId="0" borderId="0" xfId="0" applyNumberFormat="1" applyFont="1" applyFill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4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20" fillId="0" borderId="0" xfId="0" applyNumberFormat="1" applyFont="1" applyFill="1" applyAlignment="1">
      <alignment/>
    </xf>
    <xf numFmtId="3" fontId="21" fillId="0" borderId="14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20" fillId="0" borderId="14" xfId="0" applyNumberFormat="1" applyFont="1" applyBorder="1" applyAlignment="1">
      <alignment horizontal="left"/>
    </xf>
    <xf numFmtId="3" fontId="21" fillId="0" borderId="14" xfId="0" applyNumberFormat="1" applyFont="1" applyBorder="1" applyAlignment="1">
      <alignment/>
    </xf>
    <xf numFmtId="192" fontId="21" fillId="0" borderId="14" xfId="0" applyNumberFormat="1" applyFont="1" applyBorder="1" applyAlignment="1">
      <alignment/>
    </xf>
    <xf numFmtId="49" fontId="19" fillId="0" borderId="0" xfId="0" applyNumberFormat="1" applyFont="1" applyFill="1" applyAlignment="1">
      <alignment/>
    </xf>
    <xf numFmtId="3" fontId="19" fillId="0" borderId="14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/>
    </xf>
    <xf numFmtId="49" fontId="19" fillId="0" borderId="14" xfId="0" applyNumberFormat="1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192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2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left"/>
    </xf>
    <xf numFmtId="3" fontId="23" fillId="0" borderId="14" xfId="0" applyNumberFormat="1" applyFont="1" applyBorder="1" applyAlignment="1">
      <alignment/>
    </xf>
    <xf numFmtId="192" fontId="23" fillId="0" borderId="14" xfId="0" applyNumberFormat="1" applyFont="1" applyBorder="1" applyAlignment="1">
      <alignment/>
    </xf>
    <xf numFmtId="19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14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 horizontal="left"/>
    </xf>
    <xf numFmtId="3" fontId="24" fillId="0" borderId="14" xfId="0" applyNumberFormat="1" applyFont="1" applyBorder="1" applyAlignment="1">
      <alignment/>
    </xf>
    <xf numFmtId="192" fontId="24" fillId="0" borderId="14" xfId="0" applyNumberFormat="1" applyFont="1" applyBorder="1" applyAlignment="1">
      <alignment/>
    </xf>
    <xf numFmtId="192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0" borderId="14" xfId="0" applyNumberFormat="1" applyFont="1" applyFill="1" applyBorder="1" applyAlignment="1">
      <alignment/>
    </xf>
    <xf numFmtId="49" fontId="25" fillId="0" borderId="14" xfId="0" applyNumberFormat="1" applyFont="1" applyFill="1" applyBorder="1" applyAlignment="1">
      <alignment/>
    </xf>
    <xf numFmtId="49" fontId="25" fillId="0" borderId="14" xfId="0" applyNumberFormat="1" applyFont="1" applyFill="1" applyBorder="1" applyAlignment="1">
      <alignment horizontal="left"/>
    </xf>
    <xf numFmtId="3" fontId="26" fillId="0" borderId="14" xfId="0" applyNumberFormat="1" applyFont="1" applyBorder="1" applyAlignment="1">
      <alignment/>
    </xf>
    <xf numFmtId="192" fontId="26" fillId="0" borderId="14" xfId="0" applyNumberFormat="1" applyFont="1" applyBorder="1" applyAlignment="1">
      <alignment/>
    </xf>
    <xf numFmtId="192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14" fillId="0" borderId="14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horizontal="left"/>
    </xf>
    <xf numFmtId="3" fontId="14" fillId="0" borderId="14" xfId="0" applyNumberFormat="1" applyFont="1" applyBorder="1" applyAlignment="1">
      <alignment/>
    </xf>
    <xf numFmtId="192" fontId="14" fillId="0" borderId="14" xfId="0" applyNumberFormat="1" applyFont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14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/>
    </xf>
    <xf numFmtId="3" fontId="12" fillId="0" borderId="14" xfId="0" applyNumberFormat="1" applyFont="1" applyBorder="1" applyAlignment="1">
      <alignment/>
    </xf>
    <xf numFmtId="192" fontId="12" fillId="0" borderId="14" xfId="0" applyNumberFormat="1" applyFont="1" applyBorder="1" applyAlignment="1">
      <alignment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0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192" fontId="1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left"/>
    </xf>
    <xf numFmtId="3" fontId="28" fillId="0" borderId="0" xfId="0" applyNumberFormat="1" applyFont="1" applyAlignment="1">
      <alignment/>
    </xf>
    <xf numFmtId="192" fontId="29" fillId="0" borderId="0" xfId="0" applyNumberFormat="1" applyFont="1" applyFill="1" applyAlignment="1">
      <alignment/>
    </xf>
    <xf numFmtId="19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3" fontId="29" fillId="20" borderId="0" xfId="0" applyNumberFormat="1" applyFont="1" applyFill="1" applyAlignment="1">
      <alignment/>
    </xf>
    <xf numFmtId="49" fontId="21" fillId="20" borderId="0" xfId="0" applyNumberFormat="1" applyFont="1" applyFill="1" applyAlignment="1">
      <alignment/>
    </xf>
    <xf numFmtId="49" fontId="3" fillId="20" borderId="0" xfId="0" applyNumberFormat="1" applyFont="1" applyFill="1" applyAlignment="1">
      <alignment/>
    </xf>
    <xf numFmtId="49" fontId="3" fillId="20" borderId="0" xfId="0" applyNumberFormat="1" applyFont="1" applyFill="1" applyAlignment="1">
      <alignment horizontal="left"/>
    </xf>
    <xf numFmtId="3" fontId="28" fillId="20" borderId="0" xfId="0" applyNumberFormat="1" applyFont="1" applyFill="1" applyAlignment="1">
      <alignment/>
    </xf>
    <xf numFmtId="192" fontId="29" fillId="20" borderId="0" xfId="0" applyNumberFormat="1" applyFont="1" applyFill="1" applyAlignment="1">
      <alignment/>
    </xf>
    <xf numFmtId="192" fontId="18" fillId="20" borderId="0" xfId="0" applyNumberFormat="1" applyFont="1" applyFill="1" applyAlignment="1">
      <alignment/>
    </xf>
    <xf numFmtId="0" fontId="22" fillId="2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3" fontId="19" fillId="0" borderId="0" xfId="0" applyNumberFormat="1" applyFont="1" applyAlignment="1">
      <alignment/>
    </xf>
    <xf numFmtId="192" fontId="30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20" borderId="0" xfId="0" applyNumberFormat="1" applyFont="1" applyFill="1" applyAlignment="1">
      <alignment/>
    </xf>
    <xf numFmtId="3" fontId="30" fillId="20" borderId="0" xfId="0" applyNumberFormat="1" applyFont="1" applyFill="1" applyAlignment="1">
      <alignment/>
    </xf>
    <xf numFmtId="49" fontId="19" fillId="20" borderId="0" xfId="0" applyNumberFormat="1" applyFont="1" applyFill="1" applyAlignment="1">
      <alignment horizontal="left"/>
    </xf>
    <xf numFmtId="3" fontId="19" fillId="20" borderId="0" xfId="0" applyNumberFormat="1" applyFont="1" applyFill="1" applyAlignment="1">
      <alignment/>
    </xf>
    <xf numFmtId="192" fontId="30" fillId="2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0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4" fillId="0" borderId="0" xfId="0" applyNumberFormat="1" applyFont="1" applyAlignment="1">
      <alignment/>
    </xf>
    <xf numFmtId="49" fontId="22" fillId="20" borderId="0" xfId="0" applyNumberFormat="1" applyFont="1" applyFill="1" applyAlignment="1">
      <alignment/>
    </xf>
    <xf numFmtId="3" fontId="22" fillId="20" borderId="0" xfId="0" applyNumberFormat="1" applyFont="1" applyFill="1" applyAlignment="1">
      <alignment/>
    </xf>
    <xf numFmtId="49" fontId="22" fillId="20" borderId="0" xfId="0" applyNumberFormat="1" applyFont="1" applyFill="1" applyAlignment="1">
      <alignment horizontal="left"/>
    </xf>
    <xf numFmtId="49" fontId="22" fillId="20" borderId="0" xfId="0" applyNumberFormat="1" applyFont="1" applyFill="1" applyAlignment="1">
      <alignment horizontal="center"/>
    </xf>
    <xf numFmtId="190" fontId="22" fillId="2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190" fontId="22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194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0" fontId="25" fillId="0" borderId="0" xfId="0" applyNumberFormat="1" applyFont="1" applyAlignment="1">
      <alignment/>
    </xf>
    <xf numFmtId="49" fontId="25" fillId="20" borderId="0" xfId="0" applyNumberFormat="1" applyFont="1" applyFill="1" applyAlignment="1">
      <alignment/>
    </xf>
    <xf numFmtId="3" fontId="25" fillId="20" borderId="0" xfId="0" applyNumberFormat="1" applyFont="1" applyFill="1" applyAlignment="1">
      <alignment/>
    </xf>
    <xf numFmtId="49" fontId="25" fillId="20" borderId="0" xfId="0" applyNumberFormat="1" applyFont="1" applyFill="1" applyAlignment="1">
      <alignment horizontal="left"/>
    </xf>
    <xf numFmtId="49" fontId="25" fillId="20" borderId="0" xfId="0" applyNumberFormat="1" applyFont="1" applyFill="1" applyAlignment="1">
      <alignment horizontal="center"/>
    </xf>
    <xf numFmtId="190" fontId="25" fillId="20" borderId="0" xfId="0" applyNumberFormat="1" applyFont="1" applyFill="1" applyAlignment="1">
      <alignment/>
    </xf>
    <xf numFmtId="0" fontId="25" fillId="20" borderId="0" xfId="0" applyFont="1" applyFill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190" fontId="24" fillId="0" borderId="0" xfId="0" applyNumberFormat="1" applyFont="1" applyAlignment="1">
      <alignment/>
    </xf>
    <xf numFmtId="49" fontId="24" fillId="20" borderId="0" xfId="0" applyNumberFormat="1" applyFont="1" applyFill="1" applyAlignment="1">
      <alignment/>
    </xf>
    <xf numFmtId="3" fontId="24" fillId="20" borderId="0" xfId="0" applyNumberFormat="1" applyFont="1" applyFill="1" applyAlignment="1">
      <alignment/>
    </xf>
    <xf numFmtId="49" fontId="24" fillId="20" borderId="0" xfId="0" applyNumberFormat="1" applyFont="1" applyFill="1" applyAlignment="1">
      <alignment horizontal="left"/>
    </xf>
    <xf numFmtId="49" fontId="24" fillId="20" borderId="0" xfId="0" applyNumberFormat="1" applyFont="1" applyFill="1" applyAlignment="1">
      <alignment horizontal="center"/>
    </xf>
    <xf numFmtId="190" fontId="24" fillId="20" borderId="0" xfId="0" applyNumberFormat="1" applyFont="1" applyFill="1" applyAlignment="1">
      <alignment/>
    </xf>
    <xf numFmtId="0" fontId="24" fillId="20" borderId="0" xfId="0" applyFont="1" applyFill="1" applyAlignment="1">
      <alignment/>
    </xf>
    <xf numFmtId="0" fontId="24" fillId="20" borderId="0" xfId="0" applyFont="1" applyFill="1" applyBorder="1" applyAlignment="1">
      <alignment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19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20" borderId="0" xfId="0" applyNumberFormat="1" applyFont="1" applyFill="1" applyAlignment="1">
      <alignment/>
    </xf>
    <xf numFmtId="49" fontId="14" fillId="20" borderId="0" xfId="0" applyNumberFormat="1" applyFont="1" applyFill="1" applyAlignment="1">
      <alignment horizontal="left"/>
    </xf>
    <xf numFmtId="49" fontId="14" fillId="20" borderId="0" xfId="0" applyNumberFormat="1" applyFont="1" applyFill="1" applyAlignment="1">
      <alignment horizontal="center"/>
    </xf>
    <xf numFmtId="190" fontId="14" fillId="20" borderId="0" xfId="0" applyNumberFormat="1" applyFont="1" applyFill="1" applyAlignment="1">
      <alignment/>
    </xf>
    <xf numFmtId="0" fontId="14" fillId="20" borderId="0" xfId="0" applyFont="1" applyFill="1" applyAlignment="1">
      <alignment/>
    </xf>
    <xf numFmtId="0" fontId="14" fillId="20" borderId="0" xfId="0" applyFont="1" applyFill="1" applyBorder="1" applyAlignment="1">
      <alignment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190" fontId="14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190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49" fontId="12" fillId="20" borderId="0" xfId="0" applyNumberFormat="1" applyFont="1" applyFill="1" applyAlignment="1">
      <alignment/>
    </xf>
    <xf numFmtId="3" fontId="12" fillId="20" borderId="0" xfId="0" applyNumberFormat="1" applyFont="1" applyFill="1" applyAlignment="1">
      <alignment/>
    </xf>
    <xf numFmtId="49" fontId="12" fillId="20" borderId="0" xfId="0" applyNumberFormat="1" applyFont="1" applyFill="1" applyAlignment="1">
      <alignment horizontal="left"/>
    </xf>
    <xf numFmtId="190" fontId="12" fillId="20" borderId="0" xfId="0" applyNumberFormat="1" applyFont="1" applyFill="1" applyAlignment="1">
      <alignment/>
    </xf>
    <xf numFmtId="0" fontId="12" fillId="20" borderId="0" xfId="0" applyFont="1" applyFill="1" applyAlignment="1">
      <alignment/>
    </xf>
    <xf numFmtId="0" fontId="12" fillId="20" borderId="0" xfId="0" applyFont="1" applyFill="1" applyBorder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 quotePrefix="1">
      <alignment/>
    </xf>
    <xf numFmtId="49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34" fillId="0" borderId="0" xfId="0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3" fontId="35" fillId="0" borderId="0" xfId="0" applyNumberFormat="1" applyFont="1" applyFill="1" applyAlignment="1">
      <alignment/>
    </xf>
    <xf numFmtId="195" fontId="12" fillId="0" borderId="0" xfId="0" applyNumberFormat="1" applyFont="1" applyFill="1" applyAlignment="1">
      <alignment/>
    </xf>
    <xf numFmtId="196" fontId="12" fillId="0" borderId="0" xfId="0" applyNumberFormat="1" applyFont="1" applyFill="1" applyBorder="1" applyAlignment="1">
      <alignment/>
    </xf>
    <xf numFmtId="197" fontId="12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 horizontal="left"/>
    </xf>
    <xf numFmtId="190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195" fontId="36" fillId="0" borderId="0" xfId="0" applyNumberFormat="1" applyFont="1" applyFill="1" applyAlignment="1">
      <alignment/>
    </xf>
    <xf numFmtId="196" fontId="36" fillId="0" borderId="0" xfId="0" applyNumberFormat="1" applyFont="1" applyFill="1" applyBorder="1" applyAlignment="1">
      <alignment/>
    </xf>
    <xf numFmtId="197" fontId="36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3" fontId="21" fillId="2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4" fillId="2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34" fillId="0" borderId="0" xfId="0" applyNumberFormat="1" applyFont="1" applyFill="1" applyAlignment="1">
      <alignment/>
    </xf>
    <xf numFmtId="3" fontId="40" fillId="20" borderId="0" xfId="0" applyNumberFormat="1" applyFont="1" applyFill="1" applyAlignment="1">
      <alignment/>
    </xf>
    <xf numFmtId="3" fontId="41" fillId="20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20" borderId="0" xfId="0" applyNumberFormat="1" applyFont="1" applyFill="1" applyAlignment="1">
      <alignment/>
    </xf>
    <xf numFmtId="3" fontId="42" fillId="20" borderId="0" xfId="0" applyNumberFormat="1" applyFont="1" applyFill="1" applyAlignment="1">
      <alignment/>
    </xf>
    <xf numFmtId="192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190" fontId="14" fillId="20" borderId="0" xfId="0" applyNumberFormat="1" applyFont="1" applyFill="1" applyAlignment="1">
      <alignment/>
    </xf>
    <xf numFmtId="190" fontId="1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22" fillId="0" borderId="0" xfId="0" applyNumberFormat="1" applyFont="1" applyAlignment="1" quotePrefix="1">
      <alignment/>
    </xf>
    <xf numFmtId="1" fontId="22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3" fontId="21" fillId="20" borderId="0" xfId="0" applyNumberFormat="1" applyFont="1" applyFill="1" applyAlignment="1">
      <alignment/>
    </xf>
    <xf numFmtId="3" fontId="14" fillId="0" borderId="0" xfId="0" applyNumberFormat="1" applyFont="1" applyFill="1" applyBorder="1" applyAlignment="1" quotePrefix="1">
      <alignment/>
    </xf>
    <xf numFmtId="3" fontId="14" fillId="0" borderId="0" xfId="0" applyNumberFormat="1" applyFont="1" applyFill="1" applyBorder="1" applyAlignment="1">
      <alignment/>
    </xf>
    <xf numFmtId="3" fontId="14" fillId="20" borderId="0" xfId="0" applyNumberFormat="1" applyFont="1" applyFill="1" applyAlignment="1">
      <alignment/>
    </xf>
    <xf numFmtId="3" fontId="42" fillId="0" borderId="13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0" fillId="0" borderId="13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3" fillId="20" borderId="0" xfId="0" applyNumberFormat="1" applyFont="1" applyFill="1" applyAlignment="1">
      <alignment/>
    </xf>
    <xf numFmtId="3" fontId="23" fillId="0" borderId="0" xfId="0" applyNumberFormat="1" applyFont="1" applyAlignment="1" quotePrefix="1">
      <alignment/>
    </xf>
    <xf numFmtId="3" fontId="21" fillId="0" borderId="0" xfId="0" applyNumberFormat="1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49" fontId="62" fillId="0" borderId="0" xfId="0" applyNumberFormat="1" applyFont="1" applyAlignment="1">
      <alignment horizontal="center"/>
    </xf>
    <xf numFmtId="19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2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center"/>
    </xf>
    <xf numFmtId="190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49" fontId="62" fillId="20" borderId="0" xfId="0" applyNumberFormat="1" applyFont="1" applyFill="1" applyAlignment="1">
      <alignment/>
    </xf>
    <xf numFmtId="3" fontId="62" fillId="20" borderId="0" xfId="0" applyNumberFormat="1" applyFont="1" applyFill="1" applyAlignment="1">
      <alignment/>
    </xf>
    <xf numFmtId="49" fontId="62" fillId="20" borderId="0" xfId="0" applyNumberFormat="1" applyFont="1" applyFill="1" applyAlignment="1">
      <alignment horizontal="left"/>
    </xf>
    <xf numFmtId="49" fontId="62" fillId="20" borderId="0" xfId="0" applyNumberFormat="1" applyFont="1" applyFill="1" applyAlignment="1">
      <alignment horizontal="center"/>
    </xf>
    <xf numFmtId="190" fontId="62" fillId="20" borderId="0" xfId="0" applyNumberFormat="1" applyFont="1" applyFill="1" applyAlignment="1">
      <alignment/>
    </xf>
    <xf numFmtId="0" fontId="62" fillId="20" borderId="0" xfId="0" applyFont="1" applyFill="1" applyAlignment="1">
      <alignment/>
    </xf>
    <xf numFmtId="0" fontId="62" fillId="20" borderId="0" xfId="0" applyFont="1" applyFill="1" applyBorder="1" applyAlignment="1">
      <alignment/>
    </xf>
    <xf numFmtId="0" fontId="0" fillId="2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1"/>
  <sheetViews>
    <sheetView tabSelected="1" zoomScalePageLayoutView="0" workbookViewId="0" topLeftCell="A1">
      <pane ySplit="5" topLeftCell="BM2588" activePane="bottomLeft" state="frozen"/>
      <selection pane="topLeft" activeCell="A1" sqref="A1"/>
      <selection pane="bottomLeft" activeCell="D2390" sqref="D2390"/>
    </sheetView>
  </sheetViews>
  <sheetFormatPr defaultColWidth="0" defaultRowHeight="12.75" zeroHeight="1"/>
  <cols>
    <col min="1" max="1" width="5.140625" style="1" customWidth="1"/>
    <col min="2" max="2" width="11.28125" style="7" customWidth="1"/>
    <col min="3" max="3" width="14.00390625" style="1" customWidth="1"/>
    <col min="4" max="4" width="14.57421875" style="1" customWidth="1"/>
    <col min="5" max="5" width="9.57421875" style="102" customWidth="1"/>
    <col min="6" max="6" width="9.140625" style="34" customWidth="1"/>
    <col min="7" max="7" width="6.8515625" style="34" customWidth="1"/>
    <col min="8" max="8" width="11.28125" style="7" customWidth="1"/>
    <col min="9" max="9" width="8.8515625" style="5" customWidth="1"/>
    <col min="10" max="10" width="15.140625" style="0" customWidth="1"/>
    <col min="11" max="11" width="13.421875" style="0" customWidth="1"/>
    <col min="12" max="12" width="8.8515625" style="0" customWidth="1"/>
    <col min="13" max="13" width="9.8515625" style="0" customWidth="1"/>
  </cols>
  <sheetData>
    <row r="1" spans="1:9" ht="15.75" customHeight="1">
      <c r="A1" s="24"/>
      <c r="B1" s="16"/>
      <c r="C1" s="17"/>
      <c r="D1" s="17"/>
      <c r="E1" s="144"/>
      <c r="F1" s="17"/>
      <c r="G1" s="17"/>
      <c r="H1" s="16"/>
      <c r="I1" s="4"/>
    </row>
    <row r="2" spans="1:9" ht="17.25" customHeight="1">
      <c r="A2" s="18"/>
      <c r="B2" s="450" t="s">
        <v>1141</v>
      </c>
      <c r="C2" s="450"/>
      <c r="D2" s="450"/>
      <c r="E2" s="450"/>
      <c r="F2" s="450"/>
      <c r="G2" s="450"/>
      <c r="H2" s="450"/>
      <c r="I2" s="28"/>
    </row>
    <row r="3" spans="1:9" s="22" customFormat="1" ht="18" customHeight="1">
      <c r="A3" s="19"/>
      <c r="B3" s="20"/>
      <c r="C3" s="20"/>
      <c r="D3" s="20"/>
      <c r="E3" s="145"/>
      <c r="F3" s="20"/>
      <c r="G3" s="20"/>
      <c r="H3" s="20"/>
      <c r="I3" s="21"/>
    </row>
    <row r="4" spans="1:9" ht="15" customHeight="1">
      <c r="A4" s="18"/>
      <c r="B4" s="26" t="s">
        <v>3</v>
      </c>
      <c r="C4" s="25" t="s">
        <v>9</v>
      </c>
      <c r="D4" s="25" t="s">
        <v>4</v>
      </c>
      <c r="E4" s="146" t="s">
        <v>10</v>
      </c>
      <c r="F4" s="25" t="s">
        <v>5</v>
      </c>
      <c r="G4" s="23" t="s">
        <v>7</v>
      </c>
      <c r="H4" s="26" t="s">
        <v>6</v>
      </c>
      <c r="I4" s="27" t="s">
        <v>8</v>
      </c>
    </row>
    <row r="5" spans="1:13" ht="18.75" customHeight="1">
      <c r="A5" s="30"/>
      <c r="B5" s="30" t="s">
        <v>17</v>
      </c>
      <c r="C5" s="30"/>
      <c r="D5" s="30"/>
      <c r="E5" s="147"/>
      <c r="F5" s="36"/>
      <c r="G5" s="33"/>
      <c r="H5" s="31">
        <v>0</v>
      </c>
      <c r="I5" s="32">
        <v>484</v>
      </c>
      <c r="K5" t="s">
        <v>11</v>
      </c>
      <c r="L5" t="s">
        <v>12</v>
      </c>
      <c r="M5" s="2">
        <v>484</v>
      </c>
    </row>
    <row r="6" spans="2:13" ht="12.75">
      <c r="B6" s="37"/>
      <c r="C6" s="19"/>
      <c r="D6" s="19"/>
      <c r="E6" s="143"/>
      <c r="F6" s="38"/>
      <c r="H6" s="7">
        <f>H5-B6</f>
        <v>0</v>
      </c>
      <c r="I6" s="29">
        <f>+B6/M6</f>
        <v>0</v>
      </c>
      <c r="M6" s="2">
        <v>484</v>
      </c>
    </row>
    <row r="7" spans="2:13" ht="12.75">
      <c r="B7" s="37"/>
      <c r="C7" s="19"/>
      <c r="D7" s="19"/>
      <c r="E7" s="143"/>
      <c r="F7" s="38"/>
      <c r="H7" s="7">
        <f>H6-B7</f>
        <v>0</v>
      </c>
      <c r="I7" s="29">
        <f>+B7/M7</f>
        <v>0</v>
      </c>
      <c r="M7" s="2">
        <v>484</v>
      </c>
    </row>
    <row r="8" spans="1:13" s="22" customFormat="1" ht="12.75">
      <c r="A8" s="106"/>
      <c r="B8" s="107">
        <f>+B21</f>
        <v>1566140</v>
      </c>
      <c r="C8" s="108"/>
      <c r="D8" s="109" t="s">
        <v>250</v>
      </c>
      <c r="E8" s="110" t="s">
        <v>1119</v>
      </c>
      <c r="F8" s="110"/>
      <c r="G8" s="111"/>
      <c r="H8" s="112">
        <f>+B8</f>
        <v>1566140</v>
      </c>
      <c r="I8" s="113">
        <f>+B8/M8</f>
        <v>3235.8264462809916</v>
      </c>
      <c r="J8" s="42"/>
      <c r="K8" s="114"/>
      <c r="L8" s="42"/>
      <c r="M8" s="2">
        <v>484</v>
      </c>
    </row>
    <row r="9" spans="1:13" s="22" customFormat="1" ht="12.75">
      <c r="A9" s="106"/>
      <c r="B9" s="107">
        <f>+B669</f>
        <v>831000</v>
      </c>
      <c r="C9" s="108"/>
      <c r="D9" s="109" t="s">
        <v>296</v>
      </c>
      <c r="E9" s="110" t="s">
        <v>1120</v>
      </c>
      <c r="F9" s="110"/>
      <c r="G9" s="111"/>
      <c r="H9" s="112">
        <f aca="true" t="shared" si="0" ref="H9:H15">+B9</f>
        <v>831000</v>
      </c>
      <c r="I9" s="113">
        <f aca="true" t="shared" si="1" ref="I9:I15">+B9/M9</f>
        <v>1716.9421487603306</v>
      </c>
      <c r="J9" s="42"/>
      <c r="K9" s="114"/>
      <c r="L9" s="42"/>
      <c r="M9" s="2">
        <v>484</v>
      </c>
    </row>
    <row r="10" spans="1:13" s="22" customFormat="1" ht="12.75">
      <c r="A10" s="106"/>
      <c r="B10" s="107">
        <f>+B1081</f>
        <v>5211233</v>
      </c>
      <c r="C10" s="108"/>
      <c r="D10" s="109" t="s">
        <v>297</v>
      </c>
      <c r="E10" s="110" t="s">
        <v>1121</v>
      </c>
      <c r="F10" s="110"/>
      <c r="G10" s="111"/>
      <c r="H10" s="112">
        <f t="shared" si="0"/>
        <v>5211233</v>
      </c>
      <c r="I10" s="113">
        <f t="shared" si="1"/>
        <v>10767.010330578512</v>
      </c>
      <c r="J10" s="42"/>
      <c r="K10" s="114"/>
      <c r="L10" s="42"/>
      <c r="M10" s="2">
        <v>484</v>
      </c>
    </row>
    <row r="11" spans="1:13" s="22" customFormat="1" ht="12.75">
      <c r="A11" s="106"/>
      <c r="B11" s="107">
        <f>+B1691</f>
        <v>1917240</v>
      </c>
      <c r="C11" s="108"/>
      <c r="D11" s="109" t="s">
        <v>298</v>
      </c>
      <c r="E11" s="110" t="s">
        <v>299</v>
      </c>
      <c r="F11" s="110"/>
      <c r="G11" s="111"/>
      <c r="H11" s="112">
        <f t="shared" si="0"/>
        <v>1917240</v>
      </c>
      <c r="I11" s="113">
        <f t="shared" si="1"/>
        <v>3961.2396694214876</v>
      </c>
      <c r="J11" s="42"/>
      <c r="K11" s="115"/>
      <c r="L11" s="42"/>
      <c r="M11" s="2">
        <v>484</v>
      </c>
    </row>
    <row r="12" spans="1:13" s="22" customFormat="1" ht="12.75">
      <c r="A12" s="106"/>
      <c r="B12" s="107">
        <f>+B1942</f>
        <v>1566821</v>
      </c>
      <c r="C12" s="108"/>
      <c r="D12" s="116" t="s">
        <v>130</v>
      </c>
      <c r="E12" s="110" t="s">
        <v>1122</v>
      </c>
      <c r="F12" s="110"/>
      <c r="G12" s="111"/>
      <c r="H12" s="112">
        <f t="shared" si="0"/>
        <v>1566821</v>
      </c>
      <c r="I12" s="113">
        <f t="shared" si="1"/>
        <v>3237.2334710743803</v>
      </c>
      <c r="J12" s="42"/>
      <c r="K12" s="114"/>
      <c r="L12" s="42"/>
      <c r="M12" s="2">
        <v>484</v>
      </c>
    </row>
    <row r="13" spans="1:13" s="22" customFormat="1" ht="12.75">
      <c r="A13" s="106"/>
      <c r="B13" s="107">
        <f>+B2148</f>
        <v>839750</v>
      </c>
      <c r="C13" s="108"/>
      <c r="D13" s="109" t="s">
        <v>86</v>
      </c>
      <c r="E13" s="148" t="s">
        <v>300</v>
      </c>
      <c r="F13" s="110"/>
      <c r="G13" s="111" t="s">
        <v>301</v>
      </c>
      <c r="H13" s="112">
        <f t="shared" si="0"/>
        <v>839750</v>
      </c>
      <c r="I13" s="113">
        <f t="shared" si="1"/>
        <v>1735.0206611570247</v>
      </c>
      <c r="J13" s="42"/>
      <c r="K13" s="114"/>
      <c r="L13" s="42"/>
      <c r="M13" s="2">
        <v>484</v>
      </c>
    </row>
    <row r="14" spans="1:13" s="22" customFormat="1" ht="12.75">
      <c r="A14" s="106"/>
      <c r="B14" s="107">
        <f>+B2177</f>
        <v>2779135</v>
      </c>
      <c r="C14" s="108"/>
      <c r="D14" s="109" t="s">
        <v>135</v>
      </c>
      <c r="E14" s="148"/>
      <c r="F14" s="110"/>
      <c r="G14" s="111"/>
      <c r="H14" s="112">
        <f t="shared" si="0"/>
        <v>2779135</v>
      </c>
      <c r="I14" s="113">
        <f t="shared" si="1"/>
        <v>5742.014462809917</v>
      </c>
      <c r="J14" s="42"/>
      <c r="K14" s="114"/>
      <c r="L14" s="42"/>
      <c r="M14" s="2">
        <v>484</v>
      </c>
    </row>
    <row r="15" spans="1:13" s="22" customFormat="1" ht="12.75">
      <c r="A15" s="106"/>
      <c r="B15" s="107">
        <f>+B2418</f>
        <v>387850</v>
      </c>
      <c r="C15" s="108"/>
      <c r="D15" s="109" t="s">
        <v>1060</v>
      </c>
      <c r="E15" s="148" t="s">
        <v>1109</v>
      </c>
      <c r="F15" s="110"/>
      <c r="G15" s="111"/>
      <c r="H15" s="112">
        <f t="shared" si="0"/>
        <v>387850</v>
      </c>
      <c r="I15" s="113">
        <f t="shared" si="1"/>
        <v>801.3429752066115</v>
      </c>
      <c r="J15" s="42"/>
      <c r="K15" s="114"/>
      <c r="L15" s="42"/>
      <c r="M15" s="2">
        <v>484</v>
      </c>
    </row>
    <row r="16" spans="1:13" s="22" customFormat="1" ht="12.75">
      <c r="A16" s="106"/>
      <c r="B16" s="107">
        <f>SUM(B8:B15)</f>
        <v>15099169</v>
      </c>
      <c r="C16" s="117" t="s">
        <v>1086</v>
      </c>
      <c r="D16" s="118"/>
      <c r="E16" s="148"/>
      <c r="F16" s="110"/>
      <c r="G16" s="111"/>
      <c r="H16" s="112">
        <v>0</v>
      </c>
      <c r="I16" s="113">
        <f>+B16/M16</f>
        <v>31196.630165289258</v>
      </c>
      <c r="J16" s="42"/>
      <c r="K16" s="114"/>
      <c r="L16" s="42"/>
      <c r="M16" s="2">
        <v>484</v>
      </c>
    </row>
    <row r="17" spans="1:13" s="22" customFormat="1" ht="12.75">
      <c r="A17" s="19"/>
      <c r="B17" s="40"/>
      <c r="C17" s="19"/>
      <c r="D17" s="38"/>
      <c r="E17" s="143"/>
      <c r="F17" s="99"/>
      <c r="G17" s="119"/>
      <c r="H17" s="37"/>
      <c r="I17" s="120"/>
      <c r="K17" s="121"/>
      <c r="M17" s="2">
        <v>484</v>
      </c>
    </row>
    <row r="18" spans="1:13" s="130" customFormat="1" ht="13.5" thickBot="1">
      <c r="A18" s="122"/>
      <c r="B18" s="123">
        <f>+B21+B669+B1081+B1691+B1942+B2148+B2177+B2418</f>
        <v>15099169</v>
      </c>
      <c r="C18" s="124" t="s">
        <v>302</v>
      </c>
      <c r="D18" s="125"/>
      <c r="E18" s="149"/>
      <c r="F18" s="126"/>
      <c r="G18" s="127"/>
      <c r="H18" s="128"/>
      <c r="I18" s="129"/>
      <c r="K18" s="131"/>
      <c r="M18" s="2">
        <v>484</v>
      </c>
    </row>
    <row r="19" spans="2:13" ht="12.75">
      <c r="B19" s="37"/>
      <c r="C19" s="19"/>
      <c r="D19" s="19"/>
      <c r="E19" s="143"/>
      <c r="F19" s="38"/>
      <c r="H19" s="7">
        <f>H7-B19</f>
        <v>0</v>
      </c>
      <c r="I19" s="29">
        <f>+B19/M19</f>
        <v>0</v>
      </c>
      <c r="M19" s="2">
        <v>484</v>
      </c>
    </row>
    <row r="20" spans="2:13" ht="12.75">
      <c r="B20" s="37"/>
      <c r="C20" s="19"/>
      <c r="D20" s="19"/>
      <c r="E20" s="143"/>
      <c r="F20" s="38"/>
      <c r="H20" s="7">
        <f>H19-B20</f>
        <v>0</v>
      </c>
      <c r="I20" s="29">
        <f>+B20/M20</f>
        <v>0</v>
      </c>
      <c r="M20" s="2">
        <v>484</v>
      </c>
    </row>
    <row r="21" spans="1:13" s="130" customFormat="1" ht="13.5" thickBot="1">
      <c r="A21" s="122"/>
      <c r="B21" s="45">
        <f>+B24+B67+B109+B156+B217+B298+B351+B385+B432+B483+B534+B595+B627+B664</f>
        <v>1566140</v>
      </c>
      <c r="C21" s="132"/>
      <c r="D21" s="46" t="s">
        <v>250</v>
      </c>
      <c r="E21" s="126"/>
      <c r="F21" s="126"/>
      <c r="G21" s="48"/>
      <c r="H21" s="133"/>
      <c r="I21" s="134">
        <f>+B21/M21</f>
        <v>3235.8264462809916</v>
      </c>
      <c r="K21" s="131"/>
      <c r="M21" s="2">
        <v>484</v>
      </c>
    </row>
    <row r="22" spans="2:13" ht="12.75">
      <c r="B22" s="37"/>
      <c r="C22" s="41"/>
      <c r="D22" s="19"/>
      <c r="E22" s="143"/>
      <c r="G22" s="38"/>
      <c r="H22" s="7">
        <f aca="true" t="shared" si="2" ref="H22:H61">H21-B22</f>
        <v>0</v>
      </c>
      <c r="I22" s="29">
        <f aca="true" t="shared" si="3" ref="I22:I68">+B22/M22</f>
        <v>0</v>
      </c>
      <c r="M22" s="2">
        <v>484</v>
      </c>
    </row>
    <row r="23" spans="1:13" s="22" customFormat="1" ht="12.75">
      <c r="A23" s="19"/>
      <c r="B23" s="37"/>
      <c r="C23" s="41"/>
      <c r="D23" s="19"/>
      <c r="E23" s="143"/>
      <c r="F23" s="34"/>
      <c r="G23" s="38"/>
      <c r="H23" s="7">
        <f t="shared" si="2"/>
        <v>0</v>
      </c>
      <c r="I23" s="29">
        <f t="shared" si="3"/>
        <v>0</v>
      </c>
      <c r="K23"/>
      <c r="M23" s="2">
        <v>484</v>
      </c>
    </row>
    <row r="24" spans="1:13" s="53" customFormat="1" ht="12.75">
      <c r="A24" s="52"/>
      <c r="B24" s="401">
        <f>+B33+B39+B46+B50+B57+B62</f>
        <v>49700</v>
      </c>
      <c r="C24" s="52" t="s">
        <v>303</v>
      </c>
      <c r="D24" s="52" t="s">
        <v>304</v>
      </c>
      <c r="E24" s="136" t="s">
        <v>305</v>
      </c>
      <c r="F24" s="135" t="s">
        <v>306</v>
      </c>
      <c r="G24" s="136" t="s">
        <v>307</v>
      </c>
      <c r="H24" s="60"/>
      <c r="I24" s="137">
        <f>+B24/M24</f>
        <v>102.68595041322314</v>
      </c>
      <c r="M24" s="2">
        <v>484</v>
      </c>
    </row>
    <row r="25" spans="2:13" ht="12.75">
      <c r="B25" s="358"/>
      <c r="C25" s="41"/>
      <c r="D25" s="19"/>
      <c r="H25" s="7">
        <f t="shared" si="2"/>
        <v>0</v>
      </c>
      <c r="I25" s="29">
        <f t="shared" si="3"/>
        <v>0</v>
      </c>
      <c r="M25" s="2">
        <v>484</v>
      </c>
    </row>
    <row r="26" spans="2:13" ht="12.75">
      <c r="B26" s="246">
        <v>2500</v>
      </c>
      <c r="C26" s="1" t="s">
        <v>85</v>
      </c>
      <c r="D26" s="19" t="s">
        <v>250</v>
      </c>
      <c r="E26" s="99" t="s">
        <v>251</v>
      </c>
      <c r="F26" s="34" t="s">
        <v>308</v>
      </c>
      <c r="G26" s="39" t="s">
        <v>84</v>
      </c>
      <c r="H26" s="7">
        <f aca="true" t="shared" si="4" ref="H26:H32">H25-B26</f>
        <v>-2500</v>
      </c>
      <c r="I26" s="29">
        <f aca="true" t="shared" si="5" ref="I26:I32">+B26/M26</f>
        <v>5.1652892561983474</v>
      </c>
      <c r="K26" t="s">
        <v>85</v>
      </c>
      <c r="L26">
        <v>1</v>
      </c>
      <c r="M26" s="2">
        <v>484</v>
      </c>
    </row>
    <row r="27" spans="2:14" ht="12.75">
      <c r="B27" s="246">
        <v>2000</v>
      </c>
      <c r="C27" s="1" t="s">
        <v>85</v>
      </c>
      <c r="D27" s="19" t="s">
        <v>250</v>
      </c>
      <c r="E27" s="102" t="s">
        <v>309</v>
      </c>
      <c r="F27" s="56" t="s">
        <v>310</v>
      </c>
      <c r="G27" s="39" t="s">
        <v>84</v>
      </c>
      <c r="H27" s="7">
        <f t="shared" si="4"/>
        <v>-4500</v>
      </c>
      <c r="I27" s="29">
        <f t="shared" si="5"/>
        <v>4.132231404958677</v>
      </c>
      <c r="K27" t="s">
        <v>85</v>
      </c>
      <c r="L27">
        <v>1</v>
      </c>
      <c r="M27" s="2">
        <v>484</v>
      </c>
      <c r="N27" s="88"/>
    </row>
    <row r="28" spans="2:13" ht="12.75">
      <c r="B28" s="358">
        <v>2000</v>
      </c>
      <c r="C28" s="1" t="s">
        <v>85</v>
      </c>
      <c r="D28" s="19" t="s">
        <v>250</v>
      </c>
      <c r="E28" s="102" t="s">
        <v>309</v>
      </c>
      <c r="F28" s="56" t="s">
        <v>311</v>
      </c>
      <c r="G28" s="34" t="s">
        <v>89</v>
      </c>
      <c r="H28" s="7">
        <f t="shared" si="4"/>
        <v>-6500</v>
      </c>
      <c r="I28" s="29">
        <f t="shared" si="5"/>
        <v>4.132231404958677</v>
      </c>
      <c r="K28" t="s">
        <v>85</v>
      </c>
      <c r="L28">
        <v>1</v>
      </c>
      <c r="M28" s="2">
        <v>484</v>
      </c>
    </row>
    <row r="29" spans="2:13" ht="12.75">
      <c r="B29" s="358">
        <v>2500</v>
      </c>
      <c r="C29" s="1" t="s">
        <v>85</v>
      </c>
      <c r="D29" s="19" t="s">
        <v>250</v>
      </c>
      <c r="E29" s="102" t="s">
        <v>251</v>
      </c>
      <c r="F29" s="34" t="s">
        <v>312</v>
      </c>
      <c r="G29" s="34" t="s">
        <v>89</v>
      </c>
      <c r="H29" s="7">
        <f t="shared" si="4"/>
        <v>-9000</v>
      </c>
      <c r="I29" s="29">
        <f t="shared" si="5"/>
        <v>5.1652892561983474</v>
      </c>
      <c r="K29" t="s">
        <v>85</v>
      </c>
      <c r="L29">
        <v>1</v>
      </c>
      <c r="M29" s="2">
        <v>484</v>
      </c>
    </row>
    <row r="30" spans="2:13" ht="12.75">
      <c r="B30" s="358">
        <v>2500</v>
      </c>
      <c r="C30" s="1" t="s">
        <v>85</v>
      </c>
      <c r="D30" s="19" t="s">
        <v>250</v>
      </c>
      <c r="E30" s="102" t="s">
        <v>251</v>
      </c>
      <c r="F30" s="34" t="s">
        <v>313</v>
      </c>
      <c r="G30" s="34" t="s">
        <v>89</v>
      </c>
      <c r="H30" s="7">
        <f t="shared" si="4"/>
        <v>-11500</v>
      </c>
      <c r="I30" s="29">
        <f t="shared" si="5"/>
        <v>5.1652892561983474</v>
      </c>
      <c r="K30" t="s">
        <v>85</v>
      </c>
      <c r="L30">
        <v>1</v>
      </c>
      <c r="M30" s="2">
        <v>484</v>
      </c>
    </row>
    <row r="31" spans="2:13" ht="12.75">
      <c r="B31" s="358">
        <v>2000</v>
      </c>
      <c r="C31" s="1" t="s">
        <v>85</v>
      </c>
      <c r="D31" s="19" t="s">
        <v>250</v>
      </c>
      <c r="E31" s="102" t="s">
        <v>309</v>
      </c>
      <c r="F31" s="56" t="s">
        <v>314</v>
      </c>
      <c r="G31" s="34" t="s">
        <v>91</v>
      </c>
      <c r="H31" s="7">
        <f t="shared" si="4"/>
        <v>-13500</v>
      </c>
      <c r="I31" s="29">
        <f t="shared" si="5"/>
        <v>4.132231404958677</v>
      </c>
      <c r="K31" t="s">
        <v>85</v>
      </c>
      <c r="L31">
        <v>1</v>
      </c>
      <c r="M31" s="2">
        <v>484</v>
      </c>
    </row>
    <row r="32" spans="2:13" ht="12.75">
      <c r="B32" s="358">
        <v>5000</v>
      </c>
      <c r="C32" s="1" t="s">
        <v>85</v>
      </c>
      <c r="D32" s="19" t="s">
        <v>250</v>
      </c>
      <c r="E32" s="102" t="s">
        <v>251</v>
      </c>
      <c r="F32" s="34" t="s">
        <v>315</v>
      </c>
      <c r="G32" s="34" t="s">
        <v>91</v>
      </c>
      <c r="H32" s="7">
        <f t="shared" si="4"/>
        <v>-18500</v>
      </c>
      <c r="I32" s="29">
        <f t="shared" si="5"/>
        <v>10.330578512396695</v>
      </c>
      <c r="K32" t="s">
        <v>85</v>
      </c>
      <c r="L32">
        <v>1</v>
      </c>
      <c r="M32" s="2">
        <v>484</v>
      </c>
    </row>
    <row r="33" spans="1:13" s="57" customFormat="1" ht="12.75">
      <c r="A33" s="18"/>
      <c r="B33" s="364">
        <f>SUM(B26:B32)</f>
        <v>18500</v>
      </c>
      <c r="C33" s="66" t="s">
        <v>85</v>
      </c>
      <c r="D33" s="18"/>
      <c r="E33" s="146"/>
      <c r="F33" s="25"/>
      <c r="G33" s="25"/>
      <c r="H33" s="60">
        <v>0</v>
      </c>
      <c r="I33" s="55">
        <f t="shared" si="3"/>
        <v>38.22314049586777</v>
      </c>
      <c r="M33" s="2">
        <v>484</v>
      </c>
    </row>
    <row r="34" spans="2:13" ht="12.75">
      <c r="B34" s="358"/>
      <c r="D34" s="19"/>
      <c r="H34" s="7">
        <f t="shared" si="2"/>
        <v>0</v>
      </c>
      <c r="I34" s="29">
        <f t="shared" si="3"/>
        <v>0</v>
      </c>
      <c r="M34" s="2">
        <v>484</v>
      </c>
    </row>
    <row r="35" spans="2:13" ht="12.75">
      <c r="B35" s="358"/>
      <c r="D35" s="19"/>
      <c r="H35" s="7">
        <f t="shared" si="2"/>
        <v>0</v>
      </c>
      <c r="I35" s="29">
        <f t="shared" si="3"/>
        <v>0</v>
      </c>
      <c r="M35" s="2">
        <v>484</v>
      </c>
    </row>
    <row r="36" spans="2:13" ht="12.75">
      <c r="B36" s="358">
        <v>3000</v>
      </c>
      <c r="C36" s="1" t="s">
        <v>316</v>
      </c>
      <c r="D36" s="41" t="s">
        <v>250</v>
      </c>
      <c r="E36" s="103" t="s">
        <v>317</v>
      </c>
      <c r="F36" s="56" t="s">
        <v>318</v>
      </c>
      <c r="G36" s="34" t="s">
        <v>84</v>
      </c>
      <c r="H36" s="7">
        <f t="shared" si="2"/>
        <v>-3000</v>
      </c>
      <c r="I36" s="29">
        <f t="shared" si="3"/>
        <v>6.198347107438017</v>
      </c>
      <c r="K36" t="s">
        <v>251</v>
      </c>
      <c r="L36">
        <v>1</v>
      </c>
      <c r="M36" s="2">
        <v>484</v>
      </c>
    </row>
    <row r="37" spans="2:13" ht="12.75">
      <c r="B37" s="358">
        <v>3000</v>
      </c>
      <c r="C37" s="1" t="s">
        <v>319</v>
      </c>
      <c r="D37" s="41" t="s">
        <v>250</v>
      </c>
      <c r="E37" s="103" t="s">
        <v>317</v>
      </c>
      <c r="F37" s="56" t="s">
        <v>320</v>
      </c>
      <c r="G37" s="34" t="s">
        <v>91</v>
      </c>
      <c r="H37" s="7">
        <f t="shared" si="2"/>
        <v>-6000</v>
      </c>
      <c r="I37" s="29">
        <f t="shared" si="3"/>
        <v>6.198347107438017</v>
      </c>
      <c r="K37" t="s">
        <v>251</v>
      </c>
      <c r="L37">
        <v>1</v>
      </c>
      <c r="M37" s="2">
        <v>484</v>
      </c>
    </row>
    <row r="38" spans="1:13" ht="12.75">
      <c r="A38" s="19"/>
      <c r="B38" s="358">
        <v>4000</v>
      </c>
      <c r="C38" s="1" t="s">
        <v>321</v>
      </c>
      <c r="D38" s="41" t="s">
        <v>250</v>
      </c>
      <c r="E38" s="103" t="s">
        <v>317</v>
      </c>
      <c r="F38" s="56" t="s">
        <v>322</v>
      </c>
      <c r="G38" s="34" t="s">
        <v>93</v>
      </c>
      <c r="H38" s="7">
        <f t="shared" si="2"/>
        <v>-10000</v>
      </c>
      <c r="I38" s="29">
        <f t="shared" si="3"/>
        <v>8.264462809917354</v>
      </c>
      <c r="K38" t="s">
        <v>251</v>
      </c>
      <c r="L38">
        <v>1</v>
      </c>
      <c r="M38" s="2">
        <v>484</v>
      </c>
    </row>
    <row r="39" spans="1:13" s="57" customFormat="1" ht="12.75">
      <c r="A39" s="18"/>
      <c r="B39" s="364">
        <f>SUM(B36:B38)</f>
        <v>10000</v>
      </c>
      <c r="C39" s="18" t="s">
        <v>323</v>
      </c>
      <c r="D39" s="18"/>
      <c r="E39" s="146"/>
      <c r="F39" s="25"/>
      <c r="G39" s="25"/>
      <c r="H39" s="60">
        <v>0</v>
      </c>
      <c r="I39" s="55">
        <f t="shared" si="3"/>
        <v>20.66115702479339</v>
      </c>
      <c r="M39" s="2">
        <v>484</v>
      </c>
    </row>
    <row r="40" spans="2:13" ht="12.75">
      <c r="B40" s="358"/>
      <c r="H40" s="7">
        <f t="shared" si="2"/>
        <v>0</v>
      </c>
      <c r="I40" s="29">
        <f t="shared" si="3"/>
        <v>0</v>
      </c>
      <c r="M40" s="2">
        <v>484</v>
      </c>
    </row>
    <row r="41" spans="2:13" ht="12.75">
      <c r="B41" s="358"/>
      <c r="H41" s="7">
        <f t="shared" si="2"/>
        <v>0</v>
      </c>
      <c r="I41" s="29">
        <f t="shared" si="3"/>
        <v>0</v>
      </c>
      <c r="M41" s="2">
        <v>484</v>
      </c>
    </row>
    <row r="42" spans="2:13" ht="12.75">
      <c r="B42" s="358">
        <v>1200</v>
      </c>
      <c r="C42" s="1" t="s">
        <v>63</v>
      </c>
      <c r="D42" s="41" t="s">
        <v>250</v>
      </c>
      <c r="E42" s="102" t="s">
        <v>79</v>
      </c>
      <c r="F42" s="56" t="s">
        <v>322</v>
      </c>
      <c r="G42" s="34" t="s">
        <v>84</v>
      </c>
      <c r="H42" s="7">
        <f t="shared" si="2"/>
        <v>-1200</v>
      </c>
      <c r="I42" s="29">
        <f t="shared" si="3"/>
        <v>2.479338842975207</v>
      </c>
      <c r="K42" t="s">
        <v>251</v>
      </c>
      <c r="L42">
        <v>1</v>
      </c>
      <c r="M42" s="2">
        <v>484</v>
      </c>
    </row>
    <row r="43" spans="2:13" ht="12.75">
      <c r="B43" s="358">
        <v>1200</v>
      </c>
      <c r="C43" s="1" t="s">
        <v>63</v>
      </c>
      <c r="D43" s="41" t="s">
        <v>250</v>
      </c>
      <c r="E43" s="102" t="s">
        <v>79</v>
      </c>
      <c r="F43" s="56" t="s">
        <v>322</v>
      </c>
      <c r="G43" s="34" t="s">
        <v>89</v>
      </c>
      <c r="H43" s="7">
        <f t="shared" si="2"/>
        <v>-2400</v>
      </c>
      <c r="I43" s="29">
        <f t="shared" si="3"/>
        <v>2.479338842975207</v>
      </c>
      <c r="K43" t="s">
        <v>251</v>
      </c>
      <c r="L43">
        <v>1</v>
      </c>
      <c r="M43" s="2">
        <v>484</v>
      </c>
    </row>
    <row r="44" spans="2:13" ht="12.75">
      <c r="B44" s="358">
        <v>1200</v>
      </c>
      <c r="C44" s="1" t="s">
        <v>63</v>
      </c>
      <c r="D44" s="41" t="s">
        <v>250</v>
      </c>
      <c r="E44" s="102" t="s">
        <v>79</v>
      </c>
      <c r="F44" s="56" t="s">
        <v>322</v>
      </c>
      <c r="G44" s="34" t="s">
        <v>91</v>
      </c>
      <c r="H44" s="7">
        <f t="shared" si="2"/>
        <v>-3600</v>
      </c>
      <c r="I44" s="29">
        <f t="shared" si="3"/>
        <v>2.479338842975207</v>
      </c>
      <c r="K44" t="s">
        <v>251</v>
      </c>
      <c r="L44">
        <v>1</v>
      </c>
      <c r="M44" s="2">
        <v>484</v>
      </c>
    </row>
    <row r="45" spans="2:13" ht="12.75">
      <c r="B45" s="358">
        <v>1200</v>
      </c>
      <c r="C45" s="1" t="s">
        <v>63</v>
      </c>
      <c r="D45" s="41" t="s">
        <v>250</v>
      </c>
      <c r="E45" s="102" t="s">
        <v>79</v>
      </c>
      <c r="F45" s="56" t="s">
        <v>322</v>
      </c>
      <c r="G45" s="34" t="s">
        <v>93</v>
      </c>
      <c r="H45" s="7">
        <f t="shared" si="2"/>
        <v>-4800</v>
      </c>
      <c r="I45" s="29">
        <f t="shared" si="3"/>
        <v>2.479338842975207</v>
      </c>
      <c r="K45" t="s">
        <v>251</v>
      </c>
      <c r="L45">
        <v>1</v>
      </c>
      <c r="M45" s="2">
        <v>484</v>
      </c>
    </row>
    <row r="46" spans="1:13" s="57" customFormat="1" ht="12.75">
      <c r="A46" s="18"/>
      <c r="B46" s="364">
        <f>SUM(B42:B45)</f>
        <v>4800</v>
      </c>
      <c r="C46" s="18"/>
      <c r="D46" s="18"/>
      <c r="E46" s="146" t="s">
        <v>79</v>
      </c>
      <c r="F46" s="25"/>
      <c r="G46" s="25"/>
      <c r="H46" s="60">
        <v>0</v>
      </c>
      <c r="I46" s="55">
        <f t="shared" si="3"/>
        <v>9.917355371900827</v>
      </c>
      <c r="M46" s="2">
        <v>484</v>
      </c>
    </row>
    <row r="47" spans="2:13" ht="12.75">
      <c r="B47" s="358"/>
      <c r="H47" s="7">
        <f t="shared" si="2"/>
        <v>0</v>
      </c>
      <c r="I47" s="29">
        <f t="shared" si="3"/>
        <v>0</v>
      </c>
      <c r="M47" s="2">
        <v>484</v>
      </c>
    </row>
    <row r="48" spans="2:13" ht="12.75">
      <c r="B48" s="358"/>
      <c r="H48" s="7">
        <f t="shared" si="2"/>
        <v>0</v>
      </c>
      <c r="I48" s="29">
        <f t="shared" si="3"/>
        <v>0</v>
      </c>
      <c r="M48" s="2">
        <v>484</v>
      </c>
    </row>
    <row r="49" spans="1:13" ht="12.75">
      <c r="A49" s="19"/>
      <c r="B49" s="358">
        <v>4000</v>
      </c>
      <c r="C49" s="1" t="s">
        <v>73</v>
      </c>
      <c r="D49" s="41" t="s">
        <v>250</v>
      </c>
      <c r="E49" s="103" t="s">
        <v>317</v>
      </c>
      <c r="F49" s="56" t="s">
        <v>324</v>
      </c>
      <c r="G49" s="34" t="s">
        <v>91</v>
      </c>
      <c r="H49" s="7">
        <f t="shared" si="2"/>
        <v>-4000</v>
      </c>
      <c r="I49" s="29">
        <f t="shared" si="3"/>
        <v>8.264462809917354</v>
      </c>
      <c r="K49" t="s">
        <v>251</v>
      </c>
      <c r="L49">
        <v>1</v>
      </c>
      <c r="M49" s="2">
        <v>484</v>
      </c>
    </row>
    <row r="50" spans="1:13" s="57" customFormat="1" ht="12.75">
      <c r="A50" s="18"/>
      <c r="B50" s="364">
        <f>SUM(B49)</f>
        <v>4000</v>
      </c>
      <c r="C50" s="18" t="s">
        <v>73</v>
      </c>
      <c r="D50" s="18"/>
      <c r="E50" s="146"/>
      <c r="F50" s="25"/>
      <c r="G50" s="25"/>
      <c r="H50" s="60">
        <v>0</v>
      </c>
      <c r="I50" s="55">
        <f t="shared" si="3"/>
        <v>8.264462809917354</v>
      </c>
      <c r="M50" s="2">
        <v>484</v>
      </c>
    </row>
    <row r="51" spans="2:13" ht="12.75">
      <c r="B51" s="358"/>
      <c r="H51" s="7">
        <f t="shared" si="2"/>
        <v>0</v>
      </c>
      <c r="I51" s="29">
        <f t="shared" si="3"/>
        <v>0</v>
      </c>
      <c r="M51" s="2">
        <v>484</v>
      </c>
    </row>
    <row r="52" spans="2:13" ht="12.75">
      <c r="B52" s="358"/>
      <c r="H52" s="7">
        <f t="shared" si="2"/>
        <v>0</v>
      </c>
      <c r="I52" s="29">
        <f t="shared" si="3"/>
        <v>0</v>
      </c>
      <c r="M52" s="2">
        <v>484</v>
      </c>
    </row>
    <row r="53" spans="2:13" ht="12.75">
      <c r="B53" s="358">
        <v>2000</v>
      </c>
      <c r="C53" s="1" t="s">
        <v>74</v>
      </c>
      <c r="D53" s="41" t="s">
        <v>250</v>
      </c>
      <c r="E53" s="103" t="s">
        <v>317</v>
      </c>
      <c r="F53" s="56" t="s">
        <v>322</v>
      </c>
      <c r="G53" s="34" t="s">
        <v>84</v>
      </c>
      <c r="H53" s="7">
        <f t="shared" si="2"/>
        <v>-2000</v>
      </c>
      <c r="I53" s="29">
        <f t="shared" si="3"/>
        <v>4.132231404958677</v>
      </c>
      <c r="K53" t="s">
        <v>251</v>
      </c>
      <c r="L53">
        <v>1</v>
      </c>
      <c r="M53" s="2">
        <v>484</v>
      </c>
    </row>
    <row r="54" spans="2:13" ht="12.75">
      <c r="B54" s="358">
        <v>2000</v>
      </c>
      <c r="C54" s="1" t="s">
        <v>74</v>
      </c>
      <c r="D54" s="41" t="s">
        <v>250</v>
      </c>
      <c r="E54" s="103" t="s">
        <v>317</v>
      </c>
      <c r="F54" s="56" t="s">
        <v>322</v>
      </c>
      <c r="G54" s="34" t="s">
        <v>89</v>
      </c>
      <c r="H54" s="7">
        <f t="shared" si="2"/>
        <v>-4000</v>
      </c>
      <c r="I54" s="29">
        <f t="shared" si="3"/>
        <v>4.132231404958677</v>
      </c>
      <c r="K54" t="s">
        <v>251</v>
      </c>
      <c r="L54">
        <v>1</v>
      </c>
      <c r="M54" s="2">
        <v>484</v>
      </c>
    </row>
    <row r="55" spans="2:13" ht="12.75">
      <c r="B55" s="358">
        <v>3000</v>
      </c>
      <c r="C55" s="1" t="s">
        <v>74</v>
      </c>
      <c r="D55" s="41" t="s">
        <v>250</v>
      </c>
      <c r="E55" s="103" t="s">
        <v>317</v>
      </c>
      <c r="F55" s="56" t="s">
        <v>322</v>
      </c>
      <c r="G55" s="34" t="s">
        <v>91</v>
      </c>
      <c r="H55" s="7">
        <f t="shared" si="2"/>
        <v>-7000</v>
      </c>
      <c r="I55" s="29">
        <f t="shared" si="3"/>
        <v>6.198347107438017</v>
      </c>
      <c r="K55" t="s">
        <v>251</v>
      </c>
      <c r="L55">
        <v>1</v>
      </c>
      <c r="M55" s="2">
        <v>484</v>
      </c>
    </row>
    <row r="56" spans="2:13" ht="12.75">
      <c r="B56" s="358">
        <v>3000</v>
      </c>
      <c r="C56" s="1" t="s">
        <v>74</v>
      </c>
      <c r="D56" s="41" t="s">
        <v>250</v>
      </c>
      <c r="E56" s="103" t="s">
        <v>317</v>
      </c>
      <c r="F56" s="56" t="s">
        <v>322</v>
      </c>
      <c r="G56" s="34" t="s">
        <v>93</v>
      </c>
      <c r="H56" s="7">
        <f t="shared" si="2"/>
        <v>-10000</v>
      </c>
      <c r="I56" s="29">
        <f t="shared" si="3"/>
        <v>6.198347107438017</v>
      </c>
      <c r="K56" t="s">
        <v>251</v>
      </c>
      <c r="L56">
        <v>1</v>
      </c>
      <c r="M56" s="2">
        <v>484</v>
      </c>
    </row>
    <row r="57" spans="1:13" s="57" customFormat="1" ht="12.75">
      <c r="A57" s="18"/>
      <c r="B57" s="364">
        <f>SUM(B53:B56)</f>
        <v>10000</v>
      </c>
      <c r="C57" s="18" t="s">
        <v>74</v>
      </c>
      <c r="D57" s="66"/>
      <c r="E57" s="101"/>
      <c r="F57" s="72"/>
      <c r="G57" s="25"/>
      <c r="H57" s="60">
        <v>0</v>
      </c>
      <c r="I57" s="55">
        <f t="shared" si="3"/>
        <v>20.66115702479339</v>
      </c>
      <c r="M57" s="2">
        <v>484</v>
      </c>
    </row>
    <row r="58" spans="2:13" ht="12.75">
      <c r="B58" s="358"/>
      <c r="H58" s="7">
        <f t="shared" si="2"/>
        <v>0</v>
      </c>
      <c r="I58" s="29">
        <f t="shared" si="3"/>
        <v>0</v>
      </c>
      <c r="M58" s="2">
        <v>484</v>
      </c>
    </row>
    <row r="59" spans="2:13" ht="12.75">
      <c r="B59" s="358"/>
      <c r="H59" s="7">
        <f t="shared" si="2"/>
        <v>0</v>
      </c>
      <c r="I59" s="29">
        <f t="shared" si="3"/>
        <v>0</v>
      </c>
      <c r="M59" s="2">
        <v>484</v>
      </c>
    </row>
    <row r="60" spans="2:13" ht="12.75">
      <c r="B60" s="358">
        <v>1200</v>
      </c>
      <c r="C60" s="58" t="s">
        <v>325</v>
      </c>
      <c r="D60" s="41" t="s">
        <v>250</v>
      </c>
      <c r="E60" s="103" t="s">
        <v>326</v>
      </c>
      <c r="F60" s="56" t="s">
        <v>322</v>
      </c>
      <c r="G60" s="34" t="s">
        <v>91</v>
      </c>
      <c r="H60" s="7">
        <f t="shared" si="2"/>
        <v>-1200</v>
      </c>
      <c r="I60" s="29">
        <f t="shared" si="3"/>
        <v>2.479338842975207</v>
      </c>
      <c r="K60" t="s">
        <v>251</v>
      </c>
      <c r="L60">
        <v>1</v>
      </c>
      <c r="M60" s="2">
        <v>484</v>
      </c>
    </row>
    <row r="61" spans="2:13" ht="12.75">
      <c r="B61" s="358">
        <v>1200</v>
      </c>
      <c r="C61" s="58" t="s">
        <v>325</v>
      </c>
      <c r="D61" s="41" t="s">
        <v>250</v>
      </c>
      <c r="E61" s="103" t="s">
        <v>326</v>
      </c>
      <c r="F61" s="56" t="s">
        <v>322</v>
      </c>
      <c r="G61" s="34" t="s">
        <v>93</v>
      </c>
      <c r="H61" s="7">
        <f t="shared" si="2"/>
        <v>-2400</v>
      </c>
      <c r="I61" s="29">
        <f t="shared" si="3"/>
        <v>2.479338842975207</v>
      </c>
      <c r="K61" t="s">
        <v>251</v>
      </c>
      <c r="L61">
        <v>1</v>
      </c>
      <c r="M61" s="2">
        <v>484</v>
      </c>
    </row>
    <row r="62" spans="1:13" s="57" customFormat="1" ht="12.75">
      <c r="A62" s="18"/>
      <c r="B62" s="364">
        <f>SUM(B60:B61)</f>
        <v>2400</v>
      </c>
      <c r="C62" s="18"/>
      <c r="D62" s="18"/>
      <c r="E62" s="146" t="s">
        <v>326</v>
      </c>
      <c r="F62" s="25"/>
      <c r="G62" s="25"/>
      <c r="H62" s="60">
        <v>0</v>
      </c>
      <c r="I62" s="55">
        <f t="shared" si="3"/>
        <v>4.958677685950414</v>
      </c>
      <c r="M62" s="2">
        <v>484</v>
      </c>
    </row>
    <row r="63" spans="2:13" ht="12.75">
      <c r="B63" s="358"/>
      <c r="D63" s="19"/>
      <c r="H63" s="7">
        <f>H62-B63</f>
        <v>0</v>
      </c>
      <c r="I63" s="29">
        <f t="shared" si="3"/>
        <v>0</v>
      </c>
      <c r="M63" s="2">
        <v>484</v>
      </c>
    </row>
    <row r="64" spans="2:13" ht="12.75">
      <c r="B64" s="358"/>
      <c r="D64" s="19"/>
      <c r="H64" s="7">
        <f>H63-B64</f>
        <v>0</v>
      </c>
      <c r="I64" s="29">
        <f t="shared" si="3"/>
        <v>0</v>
      </c>
      <c r="M64" s="2">
        <v>484</v>
      </c>
    </row>
    <row r="65" spans="2:13" ht="12.75">
      <c r="B65" s="358"/>
      <c r="D65" s="19"/>
      <c r="H65" s="7">
        <f>H64-B65</f>
        <v>0</v>
      </c>
      <c r="I65" s="29">
        <f t="shared" si="3"/>
        <v>0</v>
      </c>
      <c r="M65" s="2">
        <v>484</v>
      </c>
    </row>
    <row r="66" spans="2:13" ht="12.75">
      <c r="B66" s="358"/>
      <c r="D66" s="19"/>
      <c r="H66" s="7">
        <f>H65-B66</f>
        <v>0</v>
      </c>
      <c r="I66" s="29">
        <f t="shared" si="3"/>
        <v>0</v>
      </c>
      <c r="M66" s="2">
        <v>484</v>
      </c>
    </row>
    <row r="67" spans="1:13" s="53" customFormat="1" ht="12.75">
      <c r="A67" s="52"/>
      <c r="B67" s="401">
        <f>+B76+B81+B89+B96+B104</f>
        <v>49700</v>
      </c>
      <c r="C67" s="52" t="s">
        <v>327</v>
      </c>
      <c r="D67" s="52" t="s">
        <v>328</v>
      </c>
      <c r="E67" s="136" t="s">
        <v>329</v>
      </c>
      <c r="F67" s="135" t="s">
        <v>330</v>
      </c>
      <c r="G67" s="136" t="s">
        <v>331</v>
      </c>
      <c r="H67" s="54"/>
      <c r="I67" s="137">
        <f t="shared" si="3"/>
        <v>102.68595041322314</v>
      </c>
      <c r="M67" s="2">
        <v>484</v>
      </c>
    </row>
    <row r="68" spans="2:13" ht="12.75">
      <c r="B68" s="358"/>
      <c r="D68" s="19"/>
      <c r="H68" s="7">
        <f aca="true" t="shared" si="6" ref="H68:H75">H67-B68</f>
        <v>0</v>
      </c>
      <c r="I68" s="29">
        <f t="shared" si="3"/>
        <v>0</v>
      </c>
      <c r="M68" s="2">
        <v>484</v>
      </c>
    </row>
    <row r="69" spans="2:13" ht="12.75">
      <c r="B69" s="246">
        <v>2000</v>
      </c>
      <c r="C69" s="1" t="s">
        <v>85</v>
      </c>
      <c r="D69" s="19" t="s">
        <v>250</v>
      </c>
      <c r="E69" s="102" t="s">
        <v>332</v>
      </c>
      <c r="F69" s="56" t="s">
        <v>333</v>
      </c>
      <c r="G69" s="39" t="s">
        <v>84</v>
      </c>
      <c r="H69" s="7">
        <f t="shared" si="6"/>
        <v>-2000</v>
      </c>
      <c r="I69" s="29">
        <v>4</v>
      </c>
      <c r="K69" t="s">
        <v>85</v>
      </c>
      <c r="L69">
        <v>2</v>
      </c>
      <c r="M69" s="2">
        <v>484</v>
      </c>
    </row>
    <row r="70" spans="1:13" s="70" customFormat="1" ht="12.75">
      <c r="A70" s="1"/>
      <c r="B70" s="358">
        <v>2000</v>
      </c>
      <c r="C70" s="1" t="s">
        <v>85</v>
      </c>
      <c r="D70" s="19" t="s">
        <v>250</v>
      </c>
      <c r="E70" s="102" t="s">
        <v>332</v>
      </c>
      <c r="F70" s="56" t="s">
        <v>334</v>
      </c>
      <c r="G70" s="34" t="s">
        <v>89</v>
      </c>
      <c r="H70" s="7">
        <f t="shared" si="6"/>
        <v>-4000</v>
      </c>
      <c r="I70" s="29">
        <v>4</v>
      </c>
      <c r="J70"/>
      <c r="K70" t="s">
        <v>85</v>
      </c>
      <c r="L70">
        <v>2</v>
      </c>
      <c r="M70" s="2">
        <v>484</v>
      </c>
    </row>
    <row r="71" spans="2:13" ht="12.75">
      <c r="B71" s="358">
        <v>2000</v>
      </c>
      <c r="C71" s="1" t="s">
        <v>85</v>
      </c>
      <c r="D71" s="19" t="s">
        <v>250</v>
      </c>
      <c r="E71" s="102" t="s">
        <v>332</v>
      </c>
      <c r="F71" s="56" t="s">
        <v>335</v>
      </c>
      <c r="G71" s="34" t="s">
        <v>91</v>
      </c>
      <c r="H71" s="7">
        <f t="shared" si="6"/>
        <v>-6000</v>
      </c>
      <c r="I71" s="29">
        <v>4</v>
      </c>
      <c r="K71" t="s">
        <v>85</v>
      </c>
      <c r="L71">
        <v>2</v>
      </c>
      <c r="M71" s="2">
        <v>484</v>
      </c>
    </row>
    <row r="72" spans="2:13" ht="12.75">
      <c r="B72" s="358">
        <v>2000</v>
      </c>
      <c r="C72" s="1" t="s">
        <v>85</v>
      </c>
      <c r="D72" s="19" t="s">
        <v>250</v>
      </c>
      <c r="E72" s="102" t="s">
        <v>332</v>
      </c>
      <c r="F72" s="56" t="s">
        <v>336</v>
      </c>
      <c r="G72" s="34" t="s">
        <v>93</v>
      </c>
      <c r="H72" s="7">
        <f t="shared" si="6"/>
        <v>-8000</v>
      </c>
      <c r="I72" s="29">
        <v>4</v>
      </c>
      <c r="K72" t="s">
        <v>85</v>
      </c>
      <c r="L72">
        <v>2</v>
      </c>
      <c r="M72" s="2">
        <v>484</v>
      </c>
    </row>
    <row r="73" spans="2:13" ht="12.75">
      <c r="B73" s="358">
        <v>2000</v>
      </c>
      <c r="C73" s="1" t="s">
        <v>85</v>
      </c>
      <c r="D73" s="1" t="s">
        <v>250</v>
      </c>
      <c r="E73" s="102" t="s">
        <v>332</v>
      </c>
      <c r="F73" s="56" t="s">
        <v>337</v>
      </c>
      <c r="G73" s="34" t="s">
        <v>22</v>
      </c>
      <c r="H73" s="7">
        <f t="shared" si="6"/>
        <v>-10000</v>
      </c>
      <c r="I73" s="29">
        <v>4</v>
      </c>
      <c r="K73" t="s">
        <v>85</v>
      </c>
      <c r="L73">
        <v>2</v>
      </c>
      <c r="M73" s="2">
        <v>484</v>
      </c>
    </row>
    <row r="74" spans="2:13" ht="12.75">
      <c r="B74" s="358">
        <v>2000</v>
      </c>
      <c r="C74" s="1" t="s">
        <v>85</v>
      </c>
      <c r="D74" s="1" t="s">
        <v>250</v>
      </c>
      <c r="E74" s="102" t="s">
        <v>332</v>
      </c>
      <c r="F74" s="56" t="s">
        <v>338</v>
      </c>
      <c r="G74" s="34" t="s">
        <v>25</v>
      </c>
      <c r="H74" s="7">
        <f t="shared" si="6"/>
        <v>-12000</v>
      </c>
      <c r="I74" s="29">
        <v>4</v>
      </c>
      <c r="K74" t="s">
        <v>85</v>
      </c>
      <c r="L74">
        <v>2</v>
      </c>
      <c r="M74" s="2">
        <v>484</v>
      </c>
    </row>
    <row r="75" spans="2:13" ht="12.75">
      <c r="B75" s="358">
        <v>2000</v>
      </c>
      <c r="C75" s="1" t="s">
        <v>85</v>
      </c>
      <c r="D75" s="1" t="s">
        <v>250</v>
      </c>
      <c r="E75" s="102" t="s">
        <v>332</v>
      </c>
      <c r="F75" s="56" t="s">
        <v>339</v>
      </c>
      <c r="G75" s="34" t="s">
        <v>29</v>
      </c>
      <c r="H75" s="7">
        <f t="shared" si="6"/>
        <v>-14000</v>
      </c>
      <c r="I75" s="29">
        <v>4</v>
      </c>
      <c r="K75" t="s">
        <v>85</v>
      </c>
      <c r="L75">
        <v>2</v>
      </c>
      <c r="M75" s="2">
        <v>484</v>
      </c>
    </row>
    <row r="76" spans="1:13" s="57" customFormat="1" ht="12.75">
      <c r="A76" s="18"/>
      <c r="B76" s="364">
        <f>SUM(B69:B75)</f>
        <v>14000</v>
      </c>
      <c r="C76" s="66" t="s">
        <v>85</v>
      </c>
      <c r="D76" s="18"/>
      <c r="E76" s="146"/>
      <c r="F76" s="25"/>
      <c r="G76" s="25"/>
      <c r="H76" s="60">
        <v>0</v>
      </c>
      <c r="I76" s="55">
        <f aca="true" t="shared" si="7" ref="I76:I110">+B76/M76</f>
        <v>28.925619834710744</v>
      </c>
      <c r="M76" s="2">
        <v>484</v>
      </c>
    </row>
    <row r="77" spans="2:13" ht="12.75">
      <c r="B77" s="358"/>
      <c r="D77" s="19"/>
      <c r="H77" s="7">
        <f>H76-B77</f>
        <v>0</v>
      </c>
      <c r="I77" s="29">
        <f t="shared" si="7"/>
        <v>0</v>
      </c>
      <c r="M77" s="2">
        <v>484</v>
      </c>
    </row>
    <row r="78" spans="2:13" ht="12.75">
      <c r="B78" s="358"/>
      <c r="D78" s="19"/>
      <c r="H78" s="7">
        <f>H77-B78</f>
        <v>0</v>
      </c>
      <c r="I78" s="29">
        <f>+B78/M78</f>
        <v>0</v>
      </c>
      <c r="M78" s="2">
        <v>484</v>
      </c>
    </row>
    <row r="79" spans="1:13" ht="12.75">
      <c r="A79" s="19"/>
      <c r="B79" s="246">
        <v>1100</v>
      </c>
      <c r="C79" s="19" t="s">
        <v>450</v>
      </c>
      <c r="D79" s="19" t="s">
        <v>250</v>
      </c>
      <c r="E79" s="143" t="s">
        <v>317</v>
      </c>
      <c r="F79" s="39" t="s">
        <v>340</v>
      </c>
      <c r="G79" s="34" t="s">
        <v>89</v>
      </c>
      <c r="H79" s="7">
        <f>H78-B79</f>
        <v>-1100</v>
      </c>
      <c r="I79" s="29">
        <f>+B79/M79</f>
        <v>2.272727272727273</v>
      </c>
      <c r="K79" s="59" t="s">
        <v>332</v>
      </c>
      <c r="L79">
        <v>2</v>
      </c>
      <c r="M79" s="2">
        <v>484</v>
      </c>
    </row>
    <row r="80" spans="2:13" ht="12.75">
      <c r="B80" s="246">
        <v>1100</v>
      </c>
      <c r="C80" s="41" t="s">
        <v>341</v>
      </c>
      <c r="D80" s="19" t="s">
        <v>250</v>
      </c>
      <c r="E80" s="143" t="s">
        <v>317</v>
      </c>
      <c r="F80" s="39" t="s">
        <v>340</v>
      </c>
      <c r="G80" s="56" t="s">
        <v>25</v>
      </c>
      <c r="H80" s="7">
        <f>H79-B80</f>
        <v>-2200</v>
      </c>
      <c r="I80" s="29">
        <f>+B80/M80</f>
        <v>2.272727272727273</v>
      </c>
      <c r="K80" s="59" t="s">
        <v>332</v>
      </c>
      <c r="L80">
        <v>2</v>
      </c>
      <c r="M80" s="2">
        <v>484</v>
      </c>
    </row>
    <row r="81" spans="1:13" s="57" customFormat="1" ht="12.75">
      <c r="A81" s="18"/>
      <c r="B81" s="364">
        <f>SUM(B79:B80)</f>
        <v>2200</v>
      </c>
      <c r="C81" s="66" t="s">
        <v>323</v>
      </c>
      <c r="D81" s="18"/>
      <c r="E81" s="146"/>
      <c r="F81" s="25"/>
      <c r="G81" s="25"/>
      <c r="H81" s="60">
        <v>0</v>
      </c>
      <c r="I81" s="55">
        <f t="shared" si="7"/>
        <v>4.545454545454546</v>
      </c>
      <c r="M81" s="2">
        <v>484</v>
      </c>
    </row>
    <row r="82" spans="2:13" ht="12.75">
      <c r="B82" s="246"/>
      <c r="C82" s="19"/>
      <c r="D82" s="19"/>
      <c r="E82" s="143"/>
      <c r="F82" s="38"/>
      <c r="H82" s="7">
        <v>0</v>
      </c>
      <c r="I82" s="29">
        <f t="shared" si="7"/>
        <v>0</v>
      </c>
      <c r="M82" s="2">
        <v>484</v>
      </c>
    </row>
    <row r="83" spans="2:13" ht="12.75">
      <c r="B83" s="246"/>
      <c r="C83" s="19"/>
      <c r="D83" s="19"/>
      <c r="E83" s="143"/>
      <c r="F83" s="38"/>
      <c r="H83" s="7">
        <f aca="true" t="shared" si="8" ref="H83:H103">H82-B83</f>
        <v>0</v>
      </c>
      <c r="I83" s="29">
        <f t="shared" si="7"/>
        <v>0</v>
      </c>
      <c r="M83" s="2">
        <v>484</v>
      </c>
    </row>
    <row r="84" spans="2:13" ht="12.75">
      <c r="B84" s="246">
        <v>1500</v>
      </c>
      <c r="C84" s="41" t="s">
        <v>194</v>
      </c>
      <c r="D84" s="41" t="s">
        <v>250</v>
      </c>
      <c r="E84" s="99" t="s">
        <v>79</v>
      </c>
      <c r="F84" s="39" t="s">
        <v>340</v>
      </c>
      <c r="G84" s="56" t="s">
        <v>89</v>
      </c>
      <c r="H84" s="7">
        <f t="shared" si="8"/>
        <v>-1500</v>
      </c>
      <c r="I84" s="29">
        <f t="shared" si="7"/>
        <v>3.0991735537190084</v>
      </c>
      <c r="K84" s="59" t="s">
        <v>332</v>
      </c>
      <c r="L84">
        <v>2</v>
      </c>
      <c r="M84" s="2">
        <v>484</v>
      </c>
    </row>
    <row r="85" spans="1:13" ht="12.75">
      <c r="A85" s="19"/>
      <c r="B85" s="246">
        <v>1500</v>
      </c>
      <c r="C85" s="41" t="s">
        <v>194</v>
      </c>
      <c r="D85" s="41" t="s">
        <v>250</v>
      </c>
      <c r="E85" s="99" t="s">
        <v>79</v>
      </c>
      <c r="F85" s="39" t="s">
        <v>340</v>
      </c>
      <c r="G85" s="56" t="s">
        <v>91</v>
      </c>
      <c r="H85" s="7">
        <f t="shared" si="8"/>
        <v>-3000</v>
      </c>
      <c r="I85" s="29">
        <f t="shared" si="7"/>
        <v>3.0991735537190084</v>
      </c>
      <c r="J85" s="22"/>
      <c r="K85" s="59" t="s">
        <v>332</v>
      </c>
      <c r="L85">
        <v>2</v>
      </c>
      <c r="M85" s="2">
        <v>484</v>
      </c>
    </row>
    <row r="86" spans="2:13" ht="12.75">
      <c r="B86" s="246">
        <v>1500</v>
      </c>
      <c r="C86" s="41" t="s">
        <v>194</v>
      </c>
      <c r="D86" s="41" t="s">
        <v>250</v>
      </c>
      <c r="E86" s="99" t="s">
        <v>79</v>
      </c>
      <c r="F86" s="39" t="s">
        <v>340</v>
      </c>
      <c r="G86" s="56" t="s">
        <v>93</v>
      </c>
      <c r="H86" s="7">
        <f t="shared" si="8"/>
        <v>-4500</v>
      </c>
      <c r="I86" s="29">
        <f t="shared" si="7"/>
        <v>3.0991735537190084</v>
      </c>
      <c r="K86" s="59" t="s">
        <v>332</v>
      </c>
      <c r="L86">
        <v>2</v>
      </c>
      <c r="M86" s="2">
        <v>484</v>
      </c>
    </row>
    <row r="87" spans="2:13" ht="12.75">
      <c r="B87" s="246">
        <v>1500</v>
      </c>
      <c r="C87" s="41" t="s">
        <v>194</v>
      </c>
      <c r="D87" s="41" t="s">
        <v>250</v>
      </c>
      <c r="E87" s="99" t="s">
        <v>79</v>
      </c>
      <c r="F87" s="39" t="s">
        <v>340</v>
      </c>
      <c r="G87" s="56" t="s">
        <v>22</v>
      </c>
      <c r="H87" s="7">
        <f t="shared" si="8"/>
        <v>-6000</v>
      </c>
      <c r="I87" s="29">
        <f t="shared" si="7"/>
        <v>3.0991735537190084</v>
      </c>
      <c r="K87" s="59" t="s">
        <v>332</v>
      </c>
      <c r="L87">
        <v>2</v>
      </c>
      <c r="M87" s="2">
        <v>484</v>
      </c>
    </row>
    <row r="88" spans="2:13" ht="12.75">
      <c r="B88" s="246">
        <v>1500</v>
      </c>
      <c r="C88" s="41" t="s">
        <v>194</v>
      </c>
      <c r="D88" s="41" t="s">
        <v>250</v>
      </c>
      <c r="E88" s="99" t="s">
        <v>79</v>
      </c>
      <c r="F88" s="39" t="s">
        <v>340</v>
      </c>
      <c r="G88" s="56" t="s">
        <v>25</v>
      </c>
      <c r="H88" s="7">
        <f t="shared" si="8"/>
        <v>-7500</v>
      </c>
      <c r="I88" s="29">
        <f t="shared" si="7"/>
        <v>3.0991735537190084</v>
      </c>
      <c r="K88" s="59" t="s">
        <v>332</v>
      </c>
      <c r="L88">
        <v>2</v>
      </c>
      <c r="M88" s="2">
        <v>484</v>
      </c>
    </row>
    <row r="89" spans="1:13" s="57" customFormat="1" ht="12.75">
      <c r="A89" s="18"/>
      <c r="B89" s="364">
        <f>SUM(B84:B88)</f>
        <v>7500</v>
      </c>
      <c r="C89" s="18"/>
      <c r="D89" s="18"/>
      <c r="E89" s="101" t="s">
        <v>79</v>
      </c>
      <c r="F89" s="25"/>
      <c r="G89" s="25"/>
      <c r="H89" s="60">
        <v>0</v>
      </c>
      <c r="I89" s="55">
        <f t="shared" si="7"/>
        <v>15.49586776859504</v>
      </c>
      <c r="M89" s="2">
        <v>484</v>
      </c>
    </row>
    <row r="90" spans="2:13" ht="12.75">
      <c r="B90" s="246"/>
      <c r="C90" s="19"/>
      <c r="D90" s="19"/>
      <c r="E90" s="143"/>
      <c r="F90" s="38"/>
      <c r="H90" s="7">
        <f t="shared" si="8"/>
        <v>0</v>
      </c>
      <c r="I90" s="29">
        <f t="shared" si="7"/>
        <v>0</v>
      </c>
      <c r="M90" s="2">
        <v>484</v>
      </c>
    </row>
    <row r="91" spans="2:13" ht="12.75">
      <c r="B91" s="246"/>
      <c r="C91" s="19"/>
      <c r="D91" s="19"/>
      <c r="E91" s="143"/>
      <c r="F91" s="38"/>
      <c r="H91" s="7">
        <f t="shared" si="8"/>
        <v>0</v>
      </c>
      <c r="I91" s="29">
        <f t="shared" si="7"/>
        <v>0</v>
      </c>
      <c r="K91" s="59" t="s">
        <v>332</v>
      </c>
      <c r="M91" s="2">
        <v>484</v>
      </c>
    </row>
    <row r="92" spans="1:13" ht="12.75">
      <c r="A92" s="19"/>
      <c r="B92" s="246">
        <v>3000</v>
      </c>
      <c r="C92" s="41" t="s">
        <v>73</v>
      </c>
      <c r="D92" s="41" t="s">
        <v>250</v>
      </c>
      <c r="E92" s="99" t="s">
        <v>317</v>
      </c>
      <c r="F92" s="39" t="s">
        <v>342</v>
      </c>
      <c r="G92" s="56" t="s">
        <v>91</v>
      </c>
      <c r="H92" s="7">
        <f t="shared" si="8"/>
        <v>-3000</v>
      </c>
      <c r="I92" s="29">
        <f t="shared" si="7"/>
        <v>6.198347107438017</v>
      </c>
      <c r="K92" s="59" t="s">
        <v>332</v>
      </c>
      <c r="L92">
        <v>2</v>
      </c>
      <c r="M92" s="2">
        <v>484</v>
      </c>
    </row>
    <row r="93" spans="2:13" ht="12.75">
      <c r="B93" s="246">
        <v>3000</v>
      </c>
      <c r="C93" s="41" t="s">
        <v>73</v>
      </c>
      <c r="D93" s="41" t="s">
        <v>250</v>
      </c>
      <c r="E93" s="99" t="s">
        <v>317</v>
      </c>
      <c r="F93" s="39" t="s">
        <v>342</v>
      </c>
      <c r="G93" s="56" t="s">
        <v>93</v>
      </c>
      <c r="H93" s="7">
        <f t="shared" si="8"/>
        <v>-6000</v>
      </c>
      <c r="I93" s="29">
        <f t="shared" si="7"/>
        <v>6.198347107438017</v>
      </c>
      <c r="K93" s="59" t="s">
        <v>332</v>
      </c>
      <c r="L93">
        <v>2</v>
      </c>
      <c r="M93" s="2">
        <v>484</v>
      </c>
    </row>
    <row r="94" spans="2:13" ht="12.75">
      <c r="B94" s="246">
        <v>3000</v>
      </c>
      <c r="C94" s="41" t="s">
        <v>73</v>
      </c>
      <c r="D94" s="41" t="s">
        <v>250</v>
      </c>
      <c r="E94" s="99" t="s">
        <v>317</v>
      </c>
      <c r="F94" s="39" t="s">
        <v>342</v>
      </c>
      <c r="G94" s="56" t="s">
        <v>22</v>
      </c>
      <c r="H94" s="7">
        <f t="shared" si="8"/>
        <v>-9000</v>
      </c>
      <c r="I94" s="29">
        <f t="shared" si="7"/>
        <v>6.198347107438017</v>
      </c>
      <c r="K94" s="59" t="s">
        <v>332</v>
      </c>
      <c r="L94">
        <v>2</v>
      </c>
      <c r="M94" s="2">
        <v>484</v>
      </c>
    </row>
    <row r="95" spans="2:13" ht="12.75">
      <c r="B95" s="246">
        <v>3000</v>
      </c>
      <c r="C95" s="41" t="s">
        <v>73</v>
      </c>
      <c r="D95" s="41" t="s">
        <v>250</v>
      </c>
      <c r="E95" s="99" t="s">
        <v>317</v>
      </c>
      <c r="F95" s="39" t="s">
        <v>342</v>
      </c>
      <c r="G95" s="56" t="s">
        <v>25</v>
      </c>
      <c r="H95" s="7">
        <f t="shared" si="8"/>
        <v>-12000</v>
      </c>
      <c r="I95" s="29">
        <f t="shared" si="7"/>
        <v>6.198347107438017</v>
      </c>
      <c r="K95" s="59" t="s">
        <v>332</v>
      </c>
      <c r="L95">
        <v>2</v>
      </c>
      <c r="M95" s="2">
        <v>484</v>
      </c>
    </row>
    <row r="96" spans="1:13" s="57" customFormat="1" ht="12.75">
      <c r="A96" s="18"/>
      <c r="B96" s="364">
        <f>SUM(B92:B95)</f>
        <v>12000</v>
      </c>
      <c r="C96" s="66" t="s">
        <v>73</v>
      </c>
      <c r="D96" s="18"/>
      <c r="E96" s="146"/>
      <c r="F96" s="25"/>
      <c r="G96" s="25"/>
      <c r="H96" s="60">
        <v>0</v>
      </c>
      <c r="I96" s="55">
        <f t="shared" si="7"/>
        <v>24.793388429752067</v>
      </c>
      <c r="M96" s="2">
        <v>484</v>
      </c>
    </row>
    <row r="97" spans="2:13" ht="12.75">
      <c r="B97" s="246"/>
      <c r="C97" s="19"/>
      <c r="D97" s="19"/>
      <c r="E97" s="143"/>
      <c r="F97" s="38"/>
      <c r="H97" s="7">
        <f>H96-B97</f>
        <v>0</v>
      </c>
      <c r="I97" s="29">
        <f t="shared" si="7"/>
        <v>0</v>
      </c>
      <c r="M97" s="2">
        <v>484</v>
      </c>
    </row>
    <row r="98" spans="2:13" ht="12.75">
      <c r="B98" s="246"/>
      <c r="C98" s="19"/>
      <c r="D98" s="19"/>
      <c r="E98" s="143"/>
      <c r="F98" s="38"/>
      <c r="H98" s="7">
        <f t="shared" si="8"/>
        <v>0</v>
      </c>
      <c r="I98" s="29">
        <f t="shared" si="7"/>
        <v>0</v>
      </c>
      <c r="M98" s="2">
        <v>484</v>
      </c>
    </row>
    <row r="99" spans="2:13" ht="12.75">
      <c r="B99" s="246">
        <v>2000</v>
      </c>
      <c r="C99" s="41" t="s">
        <v>74</v>
      </c>
      <c r="D99" s="41" t="s">
        <v>250</v>
      </c>
      <c r="E99" s="99" t="s">
        <v>317</v>
      </c>
      <c r="F99" s="39" t="s">
        <v>340</v>
      </c>
      <c r="G99" s="56" t="s">
        <v>89</v>
      </c>
      <c r="H99" s="7">
        <f t="shared" si="8"/>
        <v>-2000</v>
      </c>
      <c r="I99" s="29">
        <f t="shared" si="7"/>
        <v>4.132231404958677</v>
      </c>
      <c r="K99" s="59" t="s">
        <v>332</v>
      </c>
      <c r="L99">
        <v>2</v>
      </c>
      <c r="M99" s="2">
        <v>484</v>
      </c>
    </row>
    <row r="100" spans="2:13" ht="12.75">
      <c r="B100" s="246">
        <v>3000</v>
      </c>
      <c r="C100" s="41" t="s">
        <v>74</v>
      </c>
      <c r="D100" s="41" t="s">
        <v>250</v>
      </c>
      <c r="E100" s="99" t="s">
        <v>317</v>
      </c>
      <c r="F100" s="39" t="s">
        <v>340</v>
      </c>
      <c r="G100" s="56" t="s">
        <v>91</v>
      </c>
      <c r="H100" s="7">
        <f t="shared" si="8"/>
        <v>-5000</v>
      </c>
      <c r="I100" s="29">
        <f t="shared" si="7"/>
        <v>6.198347107438017</v>
      </c>
      <c r="K100" s="59" t="s">
        <v>332</v>
      </c>
      <c r="L100">
        <v>2</v>
      </c>
      <c r="M100" s="2">
        <v>484</v>
      </c>
    </row>
    <row r="101" spans="2:13" ht="12.75">
      <c r="B101" s="246">
        <v>3000</v>
      </c>
      <c r="C101" s="41" t="s">
        <v>74</v>
      </c>
      <c r="D101" s="41" t="s">
        <v>250</v>
      </c>
      <c r="E101" s="99" t="s">
        <v>317</v>
      </c>
      <c r="F101" s="39" t="s">
        <v>340</v>
      </c>
      <c r="G101" s="56" t="s">
        <v>93</v>
      </c>
      <c r="H101" s="7">
        <f t="shared" si="8"/>
        <v>-8000</v>
      </c>
      <c r="I101" s="29">
        <f t="shared" si="7"/>
        <v>6.198347107438017</v>
      </c>
      <c r="K101" s="59" t="s">
        <v>332</v>
      </c>
      <c r="L101">
        <v>2</v>
      </c>
      <c r="M101" s="2">
        <v>484</v>
      </c>
    </row>
    <row r="102" spans="2:13" ht="12.75">
      <c r="B102" s="246">
        <v>3000</v>
      </c>
      <c r="C102" s="41" t="s">
        <v>74</v>
      </c>
      <c r="D102" s="41" t="s">
        <v>250</v>
      </c>
      <c r="E102" s="99" t="s">
        <v>317</v>
      </c>
      <c r="F102" s="39" t="s">
        <v>340</v>
      </c>
      <c r="G102" s="56" t="s">
        <v>22</v>
      </c>
      <c r="H102" s="7">
        <f t="shared" si="8"/>
        <v>-11000</v>
      </c>
      <c r="I102" s="29">
        <f t="shared" si="7"/>
        <v>6.198347107438017</v>
      </c>
      <c r="K102" s="59" t="s">
        <v>332</v>
      </c>
      <c r="L102">
        <v>2</v>
      </c>
      <c r="M102" s="2">
        <v>484</v>
      </c>
    </row>
    <row r="103" spans="2:13" ht="12.75">
      <c r="B103" s="246">
        <v>3000</v>
      </c>
      <c r="C103" s="41" t="s">
        <v>74</v>
      </c>
      <c r="D103" s="41" t="s">
        <v>250</v>
      </c>
      <c r="E103" s="99" t="s">
        <v>317</v>
      </c>
      <c r="F103" s="39" t="s">
        <v>340</v>
      </c>
      <c r="G103" s="56" t="s">
        <v>25</v>
      </c>
      <c r="H103" s="7">
        <f t="shared" si="8"/>
        <v>-14000</v>
      </c>
      <c r="I103" s="29">
        <f t="shared" si="7"/>
        <v>6.198347107438017</v>
      </c>
      <c r="K103" s="59" t="s">
        <v>332</v>
      </c>
      <c r="L103">
        <v>2</v>
      </c>
      <c r="M103" s="2">
        <v>484</v>
      </c>
    </row>
    <row r="104" spans="1:13" s="57" customFormat="1" ht="12.75">
      <c r="A104" s="18"/>
      <c r="B104" s="364">
        <f>SUM(B99:B103)</f>
        <v>14000</v>
      </c>
      <c r="C104" s="66" t="s">
        <v>74</v>
      </c>
      <c r="D104" s="66"/>
      <c r="E104" s="101"/>
      <c r="F104" s="72"/>
      <c r="G104" s="72"/>
      <c r="H104" s="60">
        <v>0</v>
      </c>
      <c r="I104" s="55">
        <f t="shared" si="7"/>
        <v>28.925619834710744</v>
      </c>
      <c r="M104" s="2">
        <v>484</v>
      </c>
    </row>
    <row r="105" spans="2:13" ht="12.75">
      <c r="B105" s="358"/>
      <c r="H105" s="7">
        <f>H104-B105</f>
        <v>0</v>
      </c>
      <c r="I105" s="29">
        <f t="shared" si="7"/>
        <v>0</v>
      </c>
      <c r="M105" s="2">
        <v>484</v>
      </c>
    </row>
    <row r="106" spans="2:13" ht="12.75">
      <c r="B106" s="358"/>
      <c r="H106" s="7">
        <f>H105-B106</f>
        <v>0</v>
      </c>
      <c r="I106" s="29">
        <f t="shared" si="7"/>
        <v>0</v>
      </c>
      <c r="M106" s="2">
        <v>484</v>
      </c>
    </row>
    <row r="107" spans="2:13" ht="12.75">
      <c r="B107" s="358"/>
      <c r="H107" s="7">
        <f>H106-B107</f>
        <v>0</v>
      </c>
      <c r="I107" s="29">
        <f t="shared" si="7"/>
        <v>0</v>
      </c>
      <c r="M107" s="2">
        <v>484</v>
      </c>
    </row>
    <row r="108" spans="2:13" ht="12.75">
      <c r="B108" s="358"/>
      <c r="H108" s="7">
        <f>H107-B108</f>
        <v>0</v>
      </c>
      <c r="I108" s="29">
        <f t="shared" si="7"/>
        <v>0</v>
      </c>
      <c r="M108" s="2">
        <v>484</v>
      </c>
    </row>
    <row r="109" spans="1:13" s="53" customFormat="1" ht="12.75">
      <c r="A109" s="52"/>
      <c r="B109" s="401">
        <f>+B117+B125+B132+B138+B145+B151</f>
        <v>63500</v>
      </c>
      <c r="C109" s="52" t="s">
        <v>343</v>
      </c>
      <c r="D109" s="52" t="s">
        <v>344</v>
      </c>
      <c r="E109" s="136" t="s">
        <v>305</v>
      </c>
      <c r="F109" s="135" t="s">
        <v>306</v>
      </c>
      <c r="G109" s="136" t="s">
        <v>307</v>
      </c>
      <c r="H109" s="60"/>
      <c r="I109" s="55">
        <f t="shared" si="7"/>
        <v>131.19834710743802</v>
      </c>
      <c r="M109" s="2">
        <v>484</v>
      </c>
    </row>
    <row r="110" spans="2:13" ht="12.75">
      <c r="B110" s="358"/>
      <c r="C110" s="138"/>
      <c r="H110" s="7">
        <f aca="true" t="shared" si="9" ref="H110:H116">H109-B110</f>
        <v>0</v>
      </c>
      <c r="I110" s="29">
        <f t="shared" si="7"/>
        <v>0</v>
      </c>
      <c r="M110" s="2">
        <v>484</v>
      </c>
    </row>
    <row r="111" spans="2:13" ht="12.75">
      <c r="B111" s="358">
        <v>2500</v>
      </c>
      <c r="C111" s="1" t="s">
        <v>85</v>
      </c>
      <c r="D111" s="1" t="s">
        <v>250</v>
      </c>
      <c r="E111" s="102" t="s">
        <v>251</v>
      </c>
      <c r="F111" s="56" t="s">
        <v>345</v>
      </c>
      <c r="G111" s="34" t="s">
        <v>22</v>
      </c>
      <c r="H111" s="7">
        <f t="shared" si="9"/>
        <v>-2500</v>
      </c>
      <c r="I111" s="29">
        <v>5</v>
      </c>
      <c r="K111" t="s">
        <v>85</v>
      </c>
      <c r="L111">
        <v>4</v>
      </c>
      <c r="M111" s="2">
        <v>484</v>
      </c>
    </row>
    <row r="112" spans="2:13" ht="12.75">
      <c r="B112" s="358">
        <v>2500</v>
      </c>
      <c r="C112" s="1" t="s">
        <v>85</v>
      </c>
      <c r="D112" s="1" t="s">
        <v>250</v>
      </c>
      <c r="E112" s="102" t="s">
        <v>251</v>
      </c>
      <c r="F112" s="56" t="s">
        <v>346</v>
      </c>
      <c r="G112" s="34" t="s">
        <v>25</v>
      </c>
      <c r="H112" s="7">
        <f t="shared" si="9"/>
        <v>-5000</v>
      </c>
      <c r="I112" s="29">
        <v>5</v>
      </c>
      <c r="K112" t="s">
        <v>85</v>
      </c>
      <c r="L112">
        <v>4</v>
      </c>
      <c r="M112" s="2">
        <v>484</v>
      </c>
    </row>
    <row r="113" spans="2:13" ht="12.75">
      <c r="B113" s="358">
        <v>2500</v>
      </c>
      <c r="C113" s="1" t="s">
        <v>85</v>
      </c>
      <c r="D113" s="1" t="s">
        <v>250</v>
      </c>
      <c r="E113" s="102" t="s">
        <v>251</v>
      </c>
      <c r="F113" s="56" t="s">
        <v>347</v>
      </c>
      <c r="G113" s="34" t="s">
        <v>29</v>
      </c>
      <c r="H113" s="7">
        <f t="shared" si="9"/>
        <v>-7500</v>
      </c>
      <c r="I113" s="29">
        <v>5</v>
      </c>
      <c r="K113" t="s">
        <v>85</v>
      </c>
      <c r="L113">
        <v>4</v>
      </c>
      <c r="M113" s="2">
        <v>484</v>
      </c>
    </row>
    <row r="114" spans="2:13" ht="12.75">
      <c r="B114" s="358">
        <v>2500</v>
      </c>
      <c r="C114" s="1" t="s">
        <v>85</v>
      </c>
      <c r="D114" s="1" t="s">
        <v>250</v>
      </c>
      <c r="E114" s="102" t="s">
        <v>251</v>
      </c>
      <c r="F114" s="56" t="s">
        <v>348</v>
      </c>
      <c r="G114" s="34" t="s">
        <v>31</v>
      </c>
      <c r="H114" s="7">
        <f t="shared" si="9"/>
        <v>-10000</v>
      </c>
      <c r="I114" s="29">
        <v>5</v>
      </c>
      <c r="K114" t="s">
        <v>85</v>
      </c>
      <c r="L114">
        <v>4</v>
      </c>
      <c r="M114" s="2">
        <v>484</v>
      </c>
    </row>
    <row r="115" spans="2:13" ht="12.75">
      <c r="B115" s="358">
        <v>2500</v>
      </c>
      <c r="C115" s="1" t="s">
        <v>85</v>
      </c>
      <c r="D115" s="1" t="s">
        <v>250</v>
      </c>
      <c r="E115" s="102" t="s">
        <v>251</v>
      </c>
      <c r="F115" s="56" t="s">
        <v>349</v>
      </c>
      <c r="G115" s="34" t="s">
        <v>35</v>
      </c>
      <c r="H115" s="7">
        <f t="shared" si="9"/>
        <v>-12500</v>
      </c>
      <c r="I115" s="29">
        <v>5</v>
      </c>
      <c r="K115" t="s">
        <v>85</v>
      </c>
      <c r="L115">
        <v>4</v>
      </c>
      <c r="M115" s="2">
        <v>484</v>
      </c>
    </row>
    <row r="116" spans="2:13" ht="12.75">
      <c r="B116" s="358">
        <v>2500</v>
      </c>
      <c r="C116" s="1" t="s">
        <v>85</v>
      </c>
      <c r="D116" s="1" t="s">
        <v>250</v>
      </c>
      <c r="E116" s="102" t="s">
        <v>251</v>
      </c>
      <c r="F116" s="56" t="s">
        <v>350</v>
      </c>
      <c r="G116" s="34" t="s">
        <v>37</v>
      </c>
      <c r="H116" s="7">
        <f t="shared" si="9"/>
        <v>-15000</v>
      </c>
      <c r="I116" s="29">
        <v>5</v>
      </c>
      <c r="K116" t="s">
        <v>85</v>
      </c>
      <c r="L116">
        <v>4</v>
      </c>
      <c r="M116" s="2">
        <v>484</v>
      </c>
    </row>
    <row r="117" spans="1:13" s="57" customFormat="1" ht="12.75">
      <c r="A117" s="18"/>
      <c r="B117" s="364">
        <f>SUM(B111:B116)</f>
        <v>15000</v>
      </c>
      <c r="C117" s="66" t="s">
        <v>85</v>
      </c>
      <c r="D117" s="18"/>
      <c r="E117" s="146"/>
      <c r="F117" s="25"/>
      <c r="G117" s="25"/>
      <c r="H117" s="60">
        <v>0</v>
      </c>
      <c r="I117" s="55">
        <f aca="true" t="shared" si="10" ref="I117:I180">+B117/M117</f>
        <v>30.99173553719008</v>
      </c>
      <c r="M117" s="2">
        <v>484</v>
      </c>
    </row>
    <row r="118" spans="2:13" ht="12.75">
      <c r="B118" s="358"/>
      <c r="H118" s="7">
        <f aca="true" t="shared" si="11" ref="H118:H124">H117-B118</f>
        <v>0</v>
      </c>
      <c r="I118" s="29">
        <f t="shared" si="10"/>
        <v>0</v>
      </c>
      <c r="M118" s="2">
        <v>484</v>
      </c>
    </row>
    <row r="119" spans="2:13" ht="12.75">
      <c r="B119" s="358"/>
      <c r="H119" s="7">
        <f t="shared" si="11"/>
        <v>0</v>
      </c>
      <c r="I119" s="29">
        <f t="shared" si="10"/>
        <v>0</v>
      </c>
      <c r="M119" s="2">
        <v>484</v>
      </c>
    </row>
    <row r="120" spans="2:13" ht="12.75">
      <c r="B120" s="358">
        <v>4500</v>
      </c>
      <c r="C120" s="58" t="s">
        <v>351</v>
      </c>
      <c r="D120" s="41" t="s">
        <v>250</v>
      </c>
      <c r="E120" s="103" t="s">
        <v>317</v>
      </c>
      <c r="F120" s="56" t="s">
        <v>352</v>
      </c>
      <c r="G120" s="56" t="s">
        <v>22</v>
      </c>
      <c r="H120" s="7">
        <f t="shared" si="11"/>
        <v>-4500</v>
      </c>
      <c r="I120" s="29">
        <f t="shared" si="10"/>
        <v>9.297520661157025</v>
      </c>
      <c r="K120" s="59" t="s">
        <v>251</v>
      </c>
      <c r="L120">
        <v>4</v>
      </c>
      <c r="M120" s="2">
        <v>484</v>
      </c>
    </row>
    <row r="121" spans="2:13" ht="12.75">
      <c r="B121" s="358">
        <v>1000</v>
      </c>
      <c r="C121" s="58" t="s">
        <v>353</v>
      </c>
      <c r="D121" s="41" t="s">
        <v>250</v>
      </c>
      <c r="E121" s="103" t="s">
        <v>317</v>
      </c>
      <c r="F121" s="56" t="s">
        <v>354</v>
      </c>
      <c r="G121" s="56" t="s">
        <v>22</v>
      </c>
      <c r="H121" s="7">
        <f t="shared" si="11"/>
        <v>-5500</v>
      </c>
      <c r="I121" s="29">
        <f t="shared" si="10"/>
        <v>2.0661157024793386</v>
      </c>
      <c r="J121" s="22"/>
      <c r="K121" s="59" t="s">
        <v>251</v>
      </c>
      <c r="L121">
        <v>4</v>
      </c>
      <c r="M121" s="2">
        <v>484</v>
      </c>
    </row>
    <row r="122" spans="2:13" ht="12.75">
      <c r="B122" s="358">
        <v>1500</v>
      </c>
      <c r="C122" s="58" t="s">
        <v>355</v>
      </c>
      <c r="D122" s="41" t="s">
        <v>250</v>
      </c>
      <c r="E122" s="103" t="s">
        <v>317</v>
      </c>
      <c r="F122" s="56" t="s">
        <v>354</v>
      </c>
      <c r="G122" s="56" t="s">
        <v>25</v>
      </c>
      <c r="H122" s="7">
        <f t="shared" si="11"/>
        <v>-7000</v>
      </c>
      <c r="I122" s="29">
        <f t="shared" si="10"/>
        <v>3.0991735537190084</v>
      </c>
      <c r="K122" s="59" t="s">
        <v>251</v>
      </c>
      <c r="L122">
        <v>4</v>
      </c>
      <c r="M122" s="2">
        <v>484</v>
      </c>
    </row>
    <row r="123" spans="2:13" ht="12.75">
      <c r="B123" s="358">
        <v>1500</v>
      </c>
      <c r="C123" s="58" t="s">
        <v>356</v>
      </c>
      <c r="D123" s="41" t="s">
        <v>250</v>
      </c>
      <c r="E123" s="103" t="s">
        <v>317</v>
      </c>
      <c r="F123" s="56" t="s">
        <v>354</v>
      </c>
      <c r="G123" s="56" t="s">
        <v>25</v>
      </c>
      <c r="H123" s="7">
        <f t="shared" si="11"/>
        <v>-8500</v>
      </c>
      <c r="I123" s="29">
        <f t="shared" si="10"/>
        <v>3.0991735537190084</v>
      </c>
      <c r="K123" s="59" t="s">
        <v>251</v>
      </c>
      <c r="L123">
        <v>4</v>
      </c>
      <c r="M123" s="2">
        <v>484</v>
      </c>
    </row>
    <row r="124" spans="2:13" ht="12.75">
      <c r="B124" s="358">
        <v>4000</v>
      </c>
      <c r="C124" s="58" t="s">
        <v>357</v>
      </c>
      <c r="D124" s="41" t="s">
        <v>250</v>
      </c>
      <c r="E124" s="103" t="s">
        <v>317</v>
      </c>
      <c r="F124" s="56" t="s">
        <v>358</v>
      </c>
      <c r="G124" s="56" t="s">
        <v>29</v>
      </c>
      <c r="H124" s="7">
        <f t="shared" si="11"/>
        <v>-12500</v>
      </c>
      <c r="I124" s="29">
        <f t="shared" si="10"/>
        <v>8.264462809917354</v>
      </c>
      <c r="K124" s="59" t="s">
        <v>251</v>
      </c>
      <c r="L124">
        <v>4</v>
      </c>
      <c r="M124" s="2">
        <v>484</v>
      </c>
    </row>
    <row r="125" spans="1:13" s="57" customFormat="1" ht="12.75">
      <c r="A125" s="18"/>
      <c r="B125" s="364">
        <f>SUM(B120:B124)</f>
        <v>12500</v>
      </c>
      <c r="C125" s="18" t="s">
        <v>323</v>
      </c>
      <c r="D125" s="18"/>
      <c r="E125" s="146"/>
      <c r="F125" s="25"/>
      <c r="G125" s="25"/>
      <c r="H125" s="60">
        <v>0</v>
      </c>
      <c r="I125" s="55">
        <f t="shared" si="10"/>
        <v>25.826446280991735</v>
      </c>
      <c r="M125" s="2">
        <v>484</v>
      </c>
    </row>
    <row r="126" spans="2:13" ht="12.75">
      <c r="B126" s="358"/>
      <c r="D126" s="19"/>
      <c r="H126" s="7">
        <f aca="true" t="shared" si="12" ref="H126:H131">H125-B126</f>
        <v>0</v>
      </c>
      <c r="I126" s="29">
        <f t="shared" si="10"/>
        <v>0</v>
      </c>
      <c r="M126" s="2">
        <v>484</v>
      </c>
    </row>
    <row r="127" spans="2:13" ht="12.75">
      <c r="B127" s="358"/>
      <c r="D127" s="19"/>
      <c r="H127" s="7">
        <f t="shared" si="12"/>
        <v>0</v>
      </c>
      <c r="I127" s="29">
        <f t="shared" si="10"/>
        <v>0</v>
      </c>
      <c r="M127" s="2">
        <v>484</v>
      </c>
    </row>
    <row r="128" spans="1:13" ht="12.75">
      <c r="A128" s="19"/>
      <c r="B128" s="358">
        <v>1500</v>
      </c>
      <c r="C128" s="58" t="s">
        <v>63</v>
      </c>
      <c r="D128" s="41" t="s">
        <v>250</v>
      </c>
      <c r="E128" s="103" t="s">
        <v>79</v>
      </c>
      <c r="F128" s="56" t="s">
        <v>354</v>
      </c>
      <c r="G128" s="56" t="s">
        <v>22</v>
      </c>
      <c r="H128" s="7">
        <f t="shared" si="12"/>
        <v>-1500</v>
      </c>
      <c r="I128" s="29">
        <f t="shared" si="10"/>
        <v>3.0991735537190084</v>
      </c>
      <c r="K128" s="59" t="s">
        <v>251</v>
      </c>
      <c r="L128">
        <v>4</v>
      </c>
      <c r="M128" s="2">
        <v>484</v>
      </c>
    </row>
    <row r="129" spans="2:13" ht="12.75">
      <c r="B129" s="358">
        <v>1500</v>
      </c>
      <c r="C129" s="58" t="s">
        <v>63</v>
      </c>
      <c r="D129" s="41" t="s">
        <v>250</v>
      </c>
      <c r="E129" s="103" t="s">
        <v>79</v>
      </c>
      <c r="F129" s="56" t="s">
        <v>354</v>
      </c>
      <c r="G129" s="56" t="s">
        <v>25</v>
      </c>
      <c r="H129" s="7">
        <f t="shared" si="12"/>
        <v>-3000</v>
      </c>
      <c r="I129" s="29">
        <f t="shared" si="10"/>
        <v>3.0991735537190084</v>
      </c>
      <c r="K129" s="59" t="s">
        <v>251</v>
      </c>
      <c r="L129">
        <v>4</v>
      </c>
      <c r="M129" s="2">
        <v>484</v>
      </c>
    </row>
    <row r="130" spans="2:13" ht="12.75">
      <c r="B130" s="358">
        <v>1500</v>
      </c>
      <c r="C130" s="58" t="s">
        <v>63</v>
      </c>
      <c r="D130" s="41" t="s">
        <v>250</v>
      </c>
      <c r="E130" s="103" t="s">
        <v>79</v>
      </c>
      <c r="F130" s="56" t="s">
        <v>354</v>
      </c>
      <c r="G130" s="56" t="s">
        <v>27</v>
      </c>
      <c r="H130" s="7">
        <f t="shared" si="12"/>
        <v>-4500</v>
      </c>
      <c r="I130" s="29">
        <f t="shared" si="10"/>
        <v>3.0991735537190084</v>
      </c>
      <c r="K130" s="59" t="s">
        <v>251</v>
      </c>
      <c r="L130">
        <v>4</v>
      </c>
      <c r="M130" s="2">
        <v>484</v>
      </c>
    </row>
    <row r="131" spans="2:13" ht="12.75">
      <c r="B131" s="358">
        <v>1500</v>
      </c>
      <c r="C131" s="58" t="s">
        <v>63</v>
      </c>
      <c r="D131" s="41" t="s">
        <v>250</v>
      </c>
      <c r="E131" s="103" t="s">
        <v>79</v>
      </c>
      <c r="F131" s="56" t="s">
        <v>354</v>
      </c>
      <c r="G131" s="56" t="s">
        <v>29</v>
      </c>
      <c r="H131" s="7">
        <f t="shared" si="12"/>
        <v>-6000</v>
      </c>
      <c r="I131" s="29">
        <f t="shared" si="10"/>
        <v>3.0991735537190084</v>
      </c>
      <c r="K131" s="59" t="s">
        <v>251</v>
      </c>
      <c r="L131">
        <v>4</v>
      </c>
      <c r="M131" s="2">
        <v>484</v>
      </c>
    </row>
    <row r="132" spans="1:13" s="57" customFormat="1" ht="12.75">
      <c r="A132" s="18"/>
      <c r="B132" s="364">
        <f>SUM(B128:B131)</f>
        <v>6000</v>
      </c>
      <c r="C132" s="18"/>
      <c r="D132" s="18"/>
      <c r="E132" s="146" t="s">
        <v>79</v>
      </c>
      <c r="F132" s="25"/>
      <c r="G132" s="25"/>
      <c r="H132" s="60">
        <v>0</v>
      </c>
      <c r="I132" s="55">
        <f t="shared" si="10"/>
        <v>12.396694214876034</v>
      </c>
      <c r="M132" s="2">
        <v>484</v>
      </c>
    </row>
    <row r="133" spans="2:13" ht="12.75">
      <c r="B133" s="358"/>
      <c r="D133" s="19"/>
      <c r="H133" s="7">
        <f>H132-B133</f>
        <v>0</v>
      </c>
      <c r="I133" s="29">
        <f t="shared" si="10"/>
        <v>0</v>
      </c>
      <c r="M133" s="2">
        <v>484</v>
      </c>
    </row>
    <row r="134" spans="2:13" ht="12.75">
      <c r="B134" s="358"/>
      <c r="D134" s="19"/>
      <c r="H134" s="7">
        <f>H133-B134</f>
        <v>0</v>
      </c>
      <c r="I134" s="29">
        <f t="shared" si="10"/>
        <v>0</v>
      </c>
      <c r="M134" s="2">
        <v>484</v>
      </c>
    </row>
    <row r="135" spans="2:13" ht="12.75">
      <c r="B135" s="358">
        <v>5000</v>
      </c>
      <c r="C135" s="58" t="s">
        <v>73</v>
      </c>
      <c r="D135" s="41" t="s">
        <v>250</v>
      </c>
      <c r="E135" s="103" t="s">
        <v>317</v>
      </c>
      <c r="F135" s="56" t="s">
        <v>359</v>
      </c>
      <c r="G135" s="56" t="s">
        <v>25</v>
      </c>
      <c r="H135" s="7">
        <f>H134-B135</f>
        <v>-5000</v>
      </c>
      <c r="I135" s="29">
        <f t="shared" si="10"/>
        <v>10.330578512396695</v>
      </c>
      <c r="K135" s="59" t="s">
        <v>251</v>
      </c>
      <c r="L135">
        <v>4</v>
      </c>
      <c r="M135" s="2">
        <v>484</v>
      </c>
    </row>
    <row r="136" spans="2:13" ht="12.75">
      <c r="B136" s="358">
        <v>5000</v>
      </c>
      <c r="C136" s="58" t="s">
        <v>73</v>
      </c>
      <c r="D136" s="41" t="s">
        <v>250</v>
      </c>
      <c r="E136" s="103" t="s">
        <v>317</v>
      </c>
      <c r="F136" s="56" t="s">
        <v>359</v>
      </c>
      <c r="G136" s="56" t="s">
        <v>27</v>
      </c>
      <c r="H136" s="7">
        <f>H135-B136</f>
        <v>-10000</v>
      </c>
      <c r="I136" s="29">
        <f t="shared" si="10"/>
        <v>10.330578512396695</v>
      </c>
      <c r="K136" s="59" t="s">
        <v>251</v>
      </c>
      <c r="L136">
        <v>4</v>
      </c>
      <c r="M136" s="2">
        <v>484</v>
      </c>
    </row>
    <row r="137" spans="2:13" ht="12.75">
      <c r="B137" s="358">
        <v>5000</v>
      </c>
      <c r="C137" s="58" t="s">
        <v>73</v>
      </c>
      <c r="D137" s="41" t="s">
        <v>250</v>
      </c>
      <c r="E137" s="103" t="s">
        <v>317</v>
      </c>
      <c r="F137" s="56" t="s">
        <v>359</v>
      </c>
      <c r="G137" s="56" t="s">
        <v>29</v>
      </c>
      <c r="H137" s="7">
        <f>H136-B137</f>
        <v>-15000</v>
      </c>
      <c r="I137" s="29">
        <f t="shared" si="10"/>
        <v>10.330578512396695</v>
      </c>
      <c r="K137" s="59" t="s">
        <v>251</v>
      </c>
      <c r="L137">
        <v>4</v>
      </c>
      <c r="M137" s="2">
        <v>484</v>
      </c>
    </row>
    <row r="138" spans="1:13" s="57" customFormat="1" ht="12.75">
      <c r="A138" s="18"/>
      <c r="B138" s="364">
        <f>SUM(B135:B137)</f>
        <v>15000</v>
      </c>
      <c r="C138" s="18" t="s">
        <v>73</v>
      </c>
      <c r="D138" s="18"/>
      <c r="E138" s="146"/>
      <c r="F138" s="25"/>
      <c r="G138" s="25"/>
      <c r="H138" s="60">
        <v>0</v>
      </c>
      <c r="I138" s="55">
        <f t="shared" si="10"/>
        <v>30.99173553719008</v>
      </c>
      <c r="M138" s="2">
        <v>484</v>
      </c>
    </row>
    <row r="139" spans="2:13" ht="12.75">
      <c r="B139" s="358"/>
      <c r="D139" s="19"/>
      <c r="H139" s="7">
        <f aca="true" t="shared" si="13" ref="H139:H144">H138-B139</f>
        <v>0</v>
      </c>
      <c r="I139" s="29">
        <f t="shared" si="10"/>
        <v>0</v>
      </c>
      <c r="M139" s="2">
        <v>484</v>
      </c>
    </row>
    <row r="140" spans="2:13" ht="12.75">
      <c r="B140" s="358"/>
      <c r="D140" s="19"/>
      <c r="H140" s="7">
        <f t="shared" si="13"/>
        <v>0</v>
      </c>
      <c r="I140" s="29">
        <f t="shared" si="10"/>
        <v>0</v>
      </c>
      <c r="M140" s="2">
        <v>484</v>
      </c>
    </row>
    <row r="141" spans="2:13" ht="12.75">
      <c r="B141" s="358">
        <v>3000</v>
      </c>
      <c r="C141" s="58" t="s">
        <v>74</v>
      </c>
      <c r="D141" s="41" t="s">
        <v>250</v>
      </c>
      <c r="E141" s="103" t="s">
        <v>317</v>
      </c>
      <c r="F141" s="56" t="s">
        <v>354</v>
      </c>
      <c r="G141" s="56" t="s">
        <v>22</v>
      </c>
      <c r="H141" s="7">
        <f t="shared" si="13"/>
        <v>-3000</v>
      </c>
      <c r="I141" s="29">
        <f t="shared" si="10"/>
        <v>6.198347107438017</v>
      </c>
      <c r="K141" s="59" t="s">
        <v>251</v>
      </c>
      <c r="L141">
        <v>4</v>
      </c>
      <c r="M141" s="2">
        <v>484</v>
      </c>
    </row>
    <row r="142" spans="2:13" ht="12.75">
      <c r="B142" s="358">
        <v>3000</v>
      </c>
      <c r="C142" s="58" t="s">
        <v>74</v>
      </c>
      <c r="D142" s="41" t="s">
        <v>250</v>
      </c>
      <c r="E142" s="103" t="s">
        <v>317</v>
      </c>
      <c r="F142" s="56" t="s">
        <v>354</v>
      </c>
      <c r="G142" s="56" t="s">
        <v>25</v>
      </c>
      <c r="H142" s="7">
        <f t="shared" si="13"/>
        <v>-6000</v>
      </c>
      <c r="I142" s="29">
        <f t="shared" si="10"/>
        <v>6.198347107438017</v>
      </c>
      <c r="K142" s="59" t="s">
        <v>251</v>
      </c>
      <c r="L142">
        <v>4</v>
      </c>
      <c r="M142" s="2">
        <v>484</v>
      </c>
    </row>
    <row r="143" spans="2:13" ht="12.75">
      <c r="B143" s="358">
        <v>3000</v>
      </c>
      <c r="C143" s="58" t="s">
        <v>74</v>
      </c>
      <c r="D143" s="41" t="s">
        <v>250</v>
      </c>
      <c r="E143" s="103" t="s">
        <v>317</v>
      </c>
      <c r="F143" s="56" t="s">
        <v>354</v>
      </c>
      <c r="G143" s="56" t="s">
        <v>27</v>
      </c>
      <c r="H143" s="7">
        <f t="shared" si="13"/>
        <v>-9000</v>
      </c>
      <c r="I143" s="29">
        <f t="shared" si="10"/>
        <v>6.198347107438017</v>
      </c>
      <c r="K143" s="59" t="s">
        <v>251</v>
      </c>
      <c r="L143">
        <v>4</v>
      </c>
      <c r="M143" s="2">
        <v>484</v>
      </c>
    </row>
    <row r="144" spans="2:13" ht="12.75">
      <c r="B144" s="358">
        <v>3000</v>
      </c>
      <c r="C144" s="58" t="s">
        <v>74</v>
      </c>
      <c r="D144" s="41" t="s">
        <v>250</v>
      </c>
      <c r="E144" s="103" t="s">
        <v>317</v>
      </c>
      <c r="F144" s="56" t="s">
        <v>354</v>
      </c>
      <c r="G144" s="56" t="s">
        <v>29</v>
      </c>
      <c r="H144" s="7">
        <f t="shared" si="13"/>
        <v>-12000</v>
      </c>
      <c r="I144" s="29">
        <f t="shared" si="10"/>
        <v>6.198347107438017</v>
      </c>
      <c r="K144" s="59" t="s">
        <v>251</v>
      </c>
      <c r="L144">
        <v>4</v>
      </c>
      <c r="M144" s="2">
        <v>484</v>
      </c>
    </row>
    <row r="145" spans="1:13" s="57" customFormat="1" ht="12.75">
      <c r="A145" s="18"/>
      <c r="B145" s="364">
        <f>SUM(B141:B144)</f>
        <v>12000</v>
      </c>
      <c r="C145" s="66" t="s">
        <v>74</v>
      </c>
      <c r="D145" s="66"/>
      <c r="E145" s="101"/>
      <c r="F145" s="72"/>
      <c r="G145" s="72"/>
      <c r="H145" s="60">
        <v>0</v>
      </c>
      <c r="I145" s="55">
        <f t="shared" si="10"/>
        <v>24.793388429752067</v>
      </c>
      <c r="M145" s="2">
        <v>484</v>
      </c>
    </row>
    <row r="146" spans="2:13" ht="12.75">
      <c r="B146" s="358"/>
      <c r="C146" s="58"/>
      <c r="D146" s="41"/>
      <c r="E146" s="103"/>
      <c r="F146" s="56"/>
      <c r="G146" s="56"/>
      <c r="H146" s="7">
        <f>H145-B146</f>
        <v>0</v>
      </c>
      <c r="I146" s="29">
        <f t="shared" si="10"/>
        <v>0</v>
      </c>
      <c r="M146" s="2">
        <v>484</v>
      </c>
    </row>
    <row r="147" spans="2:13" ht="12.75">
      <c r="B147" s="358"/>
      <c r="D147" s="19"/>
      <c r="H147" s="7">
        <f>H146-B147</f>
        <v>0</v>
      </c>
      <c r="I147" s="29">
        <f t="shared" si="10"/>
        <v>0</v>
      </c>
      <c r="M147" s="2">
        <v>484</v>
      </c>
    </row>
    <row r="148" spans="2:13" ht="12.75">
      <c r="B148" s="358">
        <v>1000</v>
      </c>
      <c r="C148" s="58" t="s">
        <v>325</v>
      </c>
      <c r="D148" s="41" t="s">
        <v>250</v>
      </c>
      <c r="E148" s="103" t="s">
        <v>326</v>
      </c>
      <c r="F148" s="56" t="s">
        <v>354</v>
      </c>
      <c r="G148" s="56" t="s">
        <v>25</v>
      </c>
      <c r="H148" s="7">
        <f>H147-B148</f>
        <v>-1000</v>
      </c>
      <c r="I148" s="29">
        <f t="shared" si="10"/>
        <v>2.0661157024793386</v>
      </c>
      <c r="K148" t="s">
        <v>251</v>
      </c>
      <c r="L148">
        <v>4</v>
      </c>
      <c r="M148" s="2">
        <v>484</v>
      </c>
    </row>
    <row r="149" spans="2:13" ht="12.75">
      <c r="B149" s="358">
        <v>1000</v>
      </c>
      <c r="C149" s="58" t="s">
        <v>325</v>
      </c>
      <c r="D149" s="41" t="s">
        <v>250</v>
      </c>
      <c r="E149" s="103" t="s">
        <v>326</v>
      </c>
      <c r="F149" s="56" t="s">
        <v>354</v>
      </c>
      <c r="G149" s="56" t="s">
        <v>27</v>
      </c>
      <c r="H149" s="7">
        <f>H148-B149</f>
        <v>-2000</v>
      </c>
      <c r="I149" s="29">
        <f t="shared" si="10"/>
        <v>2.0661157024793386</v>
      </c>
      <c r="K149" t="s">
        <v>251</v>
      </c>
      <c r="L149">
        <v>4</v>
      </c>
      <c r="M149" s="2">
        <v>484</v>
      </c>
    </row>
    <row r="150" spans="2:13" ht="12.75">
      <c r="B150" s="358">
        <v>1000</v>
      </c>
      <c r="C150" s="58" t="s">
        <v>325</v>
      </c>
      <c r="D150" s="41" t="s">
        <v>250</v>
      </c>
      <c r="E150" s="103" t="s">
        <v>326</v>
      </c>
      <c r="F150" s="56" t="s">
        <v>354</v>
      </c>
      <c r="G150" s="56" t="s">
        <v>29</v>
      </c>
      <c r="H150" s="7">
        <f>H149-B150</f>
        <v>-3000</v>
      </c>
      <c r="I150" s="29">
        <f t="shared" si="10"/>
        <v>2.0661157024793386</v>
      </c>
      <c r="K150" t="s">
        <v>251</v>
      </c>
      <c r="L150">
        <v>4</v>
      </c>
      <c r="M150" s="2">
        <v>484</v>
      </c>
    </row>
    <row r="151" spans="1:13" s="57" customFormat="1" ht="12.75">
      <c r="A151" s="18"/>
      <c r="B151" s="364">
        <f>SUM(B148:B150)</f>
        <v>3000</v>
      </c>
      <c r="C151" s="66"/>
      <c r="D151" s="66"/>
      <c r="E151" s="101" t="s">
        <v>326</v>
      </c>
      <c r="F151" s="72"/>
      <c r="G151" s="72"/>
      <c r="H151" s="60">
        <v>0</v>
      </c>
      <c r="I151" s="55">
        <f t="shared" si="10"/>
        <v>6.198347107438017</v>
      </c>
      <c r="K151" s="62"/>
      <c r="M151" s="2">
        <v>484</v>
      </c>
    </row>
    <row r="152" spans="2:13" ht="12.75">
      <c r="B152" s="358"/>
      <c r="H152" s="7">
        <f>H151-B152</f>
        <v>0</v>
      </c>
      <c r="I152" s="29">
        <f t="shared" si="10"/>
        <v>0</v>
      </c>
      <c r="M152" s="2">
        <v>484</v>
      </c>
    </row>
    <row r="153" spans="2:13" ht="12.75">
      <c r="B153" s="358"/>
      <c r="H153" s="7">
        <f>H152-B153</f>
        <v>0</v>
      </c>
      <c r="I153" s="29">
        <f t="shared" si="10"/>
        <v>0</v>
      </c>
      <c r="M153" s="2">
        <v>484</v>
      </c>
    </row>
    <row r="154" spans="2:13" ht="12.75">
      <c r="B154" s="358"/>
      <c r="H154" s="7">
        <f>H153-B154</f>
        <v>0</v>
      </c>
      <c r="I154" s="29">
        <f t="shared" si="10"/>
        <v>0</v>
      </c>
      <c r="M154" s="2">
        <v>484</v>
      </c>
    </row>
    <row r="155" spans="2:13" ht="12.75">
      <c r="B155" s="358"/>
      <c r="H155" s="7">
        <f>H154-B155</f>
        <v>0</v>
      </c>
      <c r="I155" s="29">
        <f t="shared" si="10"/>
        <v>0</v>
      </c>
      <c r="M155" s="2">
        <v>484</v>
      </c>
    </row>
    <row r="156" spans="1:13" s="53" customFormat="1" ht="12.75">
      <c r="A156" s="52"/>
      <c r="B156" s="401">
        <f>+B169+B180+B194+B200+B207+B212</f>
        <v>87100</v>
      </c>
      <c r="C156" s="52" t="s">
        <v>360</v>
      </c>
      <c r="D156" s="52" t="s">
        <v>361</v>
      </c>
      <c r="E156" s="136" t="s">
        <v>362</v>
      </c>
      <c r="F156" s="135" t="s">
        <v>363</v>
      </c>
      <c r="G156" s="136" t="s">
        <v>331</v>
      </c>
      <c r="H156" s="54"/>
      <c r="I156" s="137">
        <f t="shared" si="10"/>
        <v>179.95867768595042</v>
      </c>
      <c r="M156" s="2">
        <v>484</v>
      </c>
    </row>
    <row r="157" spans="2:13" ht="12.75">
      <c r="B157" s="358"/>
      <c r="H157" s="7">
        <f>H156-B157</f>
        <v>0</v>
      </c>
      <c r="I157" s="29">
        <f t="shared" si="10"/>
        <v>0</v>
      </c>
      <c r="M157" s="2">
        <v>484</v>
      </c>
    </row>
    <row r="158" spans="1:13" ht="12.75">
      <c r="A158" s="19"/>
      <c r="B158" s="246">
        <v>2500</v>
      </c>
      <c r="C158" s="1" t="s">
        <v>85</v>
      </c>
      <c r="D158" s="19" t="s">
        <v>250</v>
      </c>
      <c r="E158" s="143" t="s">
        <v>243</v>
      </c>
      <c r="F158" s="56" t="s">
        <v>364</v>
      </c>
      <c r="G158" s="39" t="s">
        <v>84</v>
      </c>
      <c r="H158" s="7">
        <f aca="true" t="shared" si="14" ref="H158:H168">H157-B158</f>
        <v>-2500</v>
      </c>
      <c r="I158" s="29">
        <f t="shared" si="10"/>
        <v>5.1652892561983474</v>
      </c>
      <c r="J158" s="22"/>
      <c r="K158" t="s">
        <v>85</v>
      </c>
      <c r="L158">
        <v>5</v>
      </c>
      <c r="M158" s="2">
        <v>484</v>
      </c>
    </row>
    <row r="159" spans="2:13" ht="12.75">
      <c r="B159" s="358">
        <v>2500</v>
      </c>
      <c r="C159" s="1" t="s">
        <v>85</v>
      </c>
      <c r="D159" s="19" t="s">
        <v>250</v>
      </c>
      <c r="E159" s="102" t="s">
        <v>243</v>
      </c>
      <c r="F159" s="56" t="s">
        <v>365</v>
      </c>
      <c r="G159" s="34" t="s">
        <v>89</v>
      </c>
      <c r="H159" s="7">
        <f t="shared" si="14"/>
        <v>-5000</v>
      </c>
      <c r="I159" s="29">
        <f t="shared" si="10"/>
        <v>5.1652892561983474</v>
      </c>
      <c r="K159" t="s">
        <v>85</v>
      </c>
      <c r="L159">
        <v>5</v>
      </c>
      <c r="M159" s="2">
        <v>484</v>
      </c>
    </row>
    <row r="160" spans="2:13" ht="12.75">
      <c r="B160" s="358">
        <v>2500</v>
      </c>
      <c r="C160" s="1" t="s">
        <v>85</v>
      </c>
      <c r="D160" s="19" t="s">
        <v>250</v>
      </c>
      <c r="E160" s="102" t="s">
        <v>243</v>
      </c>
      <c r="F160" s="56" t="s">
        <v>366</v>
      </c>
      <c r="G160" s="34" t="s">
        <v>91</v>
      </c>
      <c r="H160" s="7">
        <f t="shared" si="14"/>
        <v>-7500</v>
      </c>
      <c r="I160" s="29">
        <f t="shared" si="10"/>
        <v>5.1652892561983474</v>
      </c>
      <c r="K160" t="s">
        <v>85</v>
      </c>
      <c r="L160">
        <v>5</v>
      </c>
      <c r="M160" s="2">
        <v>484</v>
      </c>
    </row>
    <row r="161" spans="2:13" ht="12.75">
      <c r="B161" s="358">
        <v>2500</v>
      </c>
      <c r="C161" s="1" t="s">
        <v>85</v>
      </c>
      <c r="D161" s="19" t="s">
        <v>250</v>
      </c>
      <c r="E161" s="102" t="s">
        <v>243</v>
      </c>
      <c r="F161" s="56" t="s">
        <v>367</v>
      </c>
      <c r="G161" s="34" t="s">
        <v>93</v>
      </c>
      <c r="H161" s="7">
        <f t="shared" si="14"/>
        <v>-10000</v>
      </c>
      <c r="I161" s="29">
        <f t="shared" si="10"/>
        <v>5.1652892561983474</v>
      </c>
      <c r="K161" t="s">
        <v>85</v>
      </c>
      <c r="L161">
        <v>5</v>
      </c>
      <c r="M161" s="2">
        <v>484</v>
      </c>
    </row>
    <row r="162" spans="2:13" ht="12.75">
      <c r="B162" s="358">
        <v>2500</v>
      </c>
      <c r="C162" s="1" t="s">
        <v>85</v>
      </c>
      <c r="D162" s="1" t="s">
        <v>250</v>
      </c>
      <c r="E162" s="102" t="s">
        <v>243</v>
      </c>
      <c r="F162" s="56" t="s">
        <v>368</v>
      </c>
      <c r="G162" s="34" t="s">
        <v>22</v>
      </c>
      <c r="H162" s="7">
        <f t="shared" si="14"/>
        <v>-12500</v>
      </c>
      <c r="I162" s="29">
        <f t="shared" si="10"/>
        <v>5.1652892561983474</v>
      </c>
      <c r="K162" t="s">
        <v>85</v>
      </c>
      <c r="L162">
        <v>5</v>
      </c>
      <c r="M162" s="2">
        <v>484</v>
      </c>
    </row>
    <row r="163" spans="2:13" ht="12.75">
      <c r="B163" s="358">
        <v>2500</v>
      </c>
      <c r="C163" s="1" t="s">
        <v>85</v>
      </c>
      <c r="D163" s="1" t="s">
        <v>250</v>
      </c>
      <c r="E163" s="102" t="s">
        <v>243</v>
      </c>
      <c r="F163" s="56" t="s">
        <v>369</v>
      </c>
      <c r="G163" s="34" t="s">
        <v>25</v>
      </c>
      <c r="H163" s="7">
        <f t="shared" si="14"/>
        <v>-15000</v>
      </c>
      <c r="I163" s="29">
        <f t="shared" si="10"/>
        <v>5.1652892561983474</v>
      </c>
      <c r="K163" t="s">
        <v>85</v>
      </c>
      <c r="L163">
        <v>5</v>
      </c>
      <c r="M163" s="2">
        <v>484</v>
      </c>
    </row>
    <row r="164" spans="2:13" ht="12.75">
      <c r="B164" s="358">
        <v>2500</v>
      </c>
      <c r="C164" s="1" t="s">
        <v>85</v>
      </c>
      <c r="D164" s="1" t="s">
        <v>250</v>
      </c>
      <c r="E164" s="102" t="s">
        <v>243</v>
      </c>
      <c r="F164" s="56" t="s">
        <v>370</v>
      </c>
      <c r="G164" s="34" t="s">
        <v>29</v>
      </c>
      <c r="H164" s="7">
        <f t="shared" si="14"/>
        <v>-17500</v>
      </c>
      <c r="I164" s="29">
        <f t="shared" si="10"/>
        <v>5.1652892561983474</v>
      </c>
      <c r="K164" t="s">
        <v>85</v>
      </c>
      <c r="L164">
        <v>5</v>
      </c>
      <c r="M164" s="2">
        <v>484</v>
      </c>
    </row>
    <row r="165" spans="2:13" ht="12.75">
      <c r="B165" s="358">
        <v>2500</v>
      </c>
      <c r="C165" s="1" t="s">
        <v>85</v>
      </c>
      <c r="D165" s="1" t="s">
        <v>250</v>
      </c>
      <c r="E165" s="102" t="s">
        <v>243</v>
      </c>
      <c r="F165" s="56" t="s">
        <v>371</v>
      </c>
      <c r="G165" s="34" t="s">
        <v>31</v>
      </c>
      <c r="H165" s="7">
        <f t="shared" si="14"/>
        <v>-20000</v>
      </c>
      <c r="I165" s="29">
        <f t="shared" si="10"/>
        <v>5.1652892561983474</v>
      </c>
      <c r="K165" t="s">
        <v>85</v>
      </c>
      <c r="L165">
        <v>5</v>
      </c>
      <c r="M165" s="2">
        <v>484</v>
      </c>
    </row>
    <row r="166" spans="2:13" ht="12.75">
      <c r="B166" s="358">
        <v>2500</v>
      </c>
      <c r="C166" s="1" t="s">
        <v>85</v>
      </c>
      <c r="D166" s="1" t="s">
        <v>250</v>
      </c>
      <c r="E166" s="102" t="s">
        <v>243</v>
      </c>
      <c r="F166" s="56" t="s">
        <v>372</v>
      </c>
      <c r="G166" s="34" t="s">
        <v>33</v>
      </c>
      <c r="H166" s="7">
        <f t="shared" si="14"/>
        <v>-22500</v>
      </c>
      <c r="I166" s="29">
        <f t="shared" si="10"/>
        <v>5.1652892561983474</v>
      </c>
      <c r="K166" t="s">
        <v>85</v>
      </c>
      <c r="L166">
        <v>5</v>
      </c>
      <c r="M166" s="2">
        <v>484</v>
      </c>
    </row>
    <row r="167" spans="2:13" ht="12.75">
      <c r="B167" s="358">
        <v>2500</v>
      </c>
      <c r="C167" s="1" t="s">
        <v>85</v>
      </c>
      <c r="D167" s="1" t="s">
        <v>250</v>
      </c>
      <c r="E167" s="102" t="s">
        <v>243</v>
      </c>
      <c r="F167" s="56" t="s">
        <v>373</v>
      </c>
      <c r="G167" s="34" t="s">
        <v>35</v>
      </c>
      <c r="H167" s="7">
        <f t="shared" si="14"/>
        <v>-25000</v>
      </c>
      <c r="I167" s="29">
        <f t="shared" si="10"/>
        <v>5.1652892561983474</v>
      </c>
      <c r="K167" t="s">
        <v>85</v>
      </c>
      <c r="L167">
        <v>5</v>
      </c>
      <c r="M167" s="2">
        <v>484</v>
      </c>
    </row>
    <row r="168" spans="2:13" ht="12.75">
      <c r="B168" s="358">
        <v>2500</v>
      </c>
      <c r="C168" s="1" t="s">
        <v>85</v>
      </c>
      <c r="D168" s="1" t="s">
        <v>250</v>
      </c>
      <c r="E168" s="102" t="s">
        <v>243</v>
      </c>
      <c r="F168" s="56" t="s">
        <v>374</v>
      </c>
      <c r="G168" s="34" t="s">
        <v>37</v>
      </c>
      <c r="H168" s="7">
        <f t="shared" si="14"/>
        <v>-27500</v>
      </c>
      <c r="I168" s="29">
        <f t="shared" si="10"/>
        <v>5.1652892561983474</v>
      </c>
      <c r="K168" t="s">
        <v>85</v>
      </c>
      <c r="L168">
        <v>5</v>
      </c>
      <c r="M168" s="2">
        <v>484</v>
      </c>
    </row>
    <row r="169" spans="1:13" s="57" customFormat="1" ht="12.75">
      <c r="A169" s="18"/>
      <c r="B169" s="364">
        <f>SUM(B158:B168)</f>
        <v>27500</v>
      </c>
      <c r="C169" s="18" t="s">
        <v>85</v>
      </c>
      <c r="D169" s="18"/>
      <c r="E169" s="146"/>
      <c r="F169" s="25"/>
      <c r="G169" s="25"/>
      <c r="H169" s="60">
        <v>0</v>
      </c>
      <c r="I169" s="55">
        <f t="shared" si="10"/>
        <v>56.81818181818182</v>
      </c>
      <c r="M169" s="2">
        <v>484</v>
      </c>
    </row>
    <row r="170" spans="2:13" ht="12.75">
      <c r="B170" s="358"/>
      <c r="H170" s="7">
        <f aca="true" t="shared" si="15" ref="H170:H179">H169-B170</f>
        <v>0</v>
      </c>
      <c r="I170" s="29">
        <f t="shared" si="10"/>
        <v>0</v>
      </c>
      <c r="M170" s="2">
        <v>484</v>
      </c>
    </row>
    <row r="171" spans="2:13" ht="12.75">
      <c r="B171" s="358"/>
      <c r="H171" s="7">
        <f t="shared" si="15"/>
        <v>0</v>
      </c>
      <c r="I171" s="29">
        <f t="shared" si="10"/>
        <v>0</v>
      </c>
      <c r="M171" s="2">
        <v>484</v>
      </c>
    </row>
    <row r="172" spans="2:13" ht="12.75">
      <c r="B172" s="246">
        <v>4000</v>
      </c>
      <c r="C172" s="41" t="s">
        <v>375</v>
      </c>
      <c r="D172" s="41" t="s">
        <v>250</v>
      </c>
      <c r="E172" s="99" t="s">
        <v>317</v>
      </c>
      <c r="F172" s="56" t="s">
        <v>376</v>
      </c>
      <c r="G172" s="39" t="s">
        <v>31</v>
      </c>
      <c r="H172" s="7">
        <f t="shared" si="15"/>
        <v>-4000</v>
      </c>
      <c r="I172" s="29">
        <f t="shared" si="10"/>
        <v>8.264462809917354</v>
      </c>
      <c r="K172" s="59" t="s">
        <v>243</v>
      </c>
      <c r="L172">
        <v>5</v>
      </c>
      <c r="M172" s="2">
        <v>484</v>
      </c>
    </row>
    <row r="173" spans="2:13" ht="12.75">
      <c r="B173" s="246">
        <v>600</v>
      </c>
      <c r="C173" s="41" t="s">
        <v>377</v>
      </c>
      <c r="D173" s="41" t="s">
        <v>250</v>
      </c>
      <c r="E173" s="99" t="s">
        <v>317</v>
      </c>
      <c r="F173" s="56" t="s">
        <v>378</v>
      </c>
      <c r="G173" s="69" t="s">
        <v>31</v>
      </c>
      <c r="H173" s="7">
        <f t="shared" si="15"/>
        <v>-4600</v>
      </c>
      <c r="I173" s="29">
        <f t="shared" si="10"/>
        <v>1.2396694214876034</v>
      </c>
      <c r="K173" s="59" t="s">
        <v>243</v>
      </c>
      <c r="L173">
        <v>5</v>
      </c>
      <c r="M173" s="2">
        <v>484</v>
      </c>
    </row>
    <row r="174" spans="2:13" ht="12.75">
      <c r="B174" s="246">
        <v>2000</v>
      </c>
      <c r="C174" s="41" t="s">
        <v>379</v>
      </c>
      <c r="D174" s="41" t="s">
        <v>250</v>
      </c>
      <c r="E174" s="99" t="s">
        <v>317</v>
      </c>
      <c r="F174" s="56" t="s">
        <v>378</v>
      </c>
      <c r="G174" s="38" t="s">
        <v>33</v>
      </c>
      <c r="H174" s="7">
        <f t="shared" si="15"/>
        <v>-6600</v>
      </c>
      <c r="I174" s="29">
        <f t="shared" si="10"/>
        <v>4.132231404958677</v>
      </c>
      <c r="K174" s="59" t="s">
        <v>243</v>
      </c>
      <c r="L174">
        <v>5</v>
      </c>
      <c r="M174" s="2">
        <v>484</v>
      </c>
    </row>
    <row r="175" spans="1:13" s="22" customFormat="1" ht="12.75">
      <c r="A175" s="19"/>
      <c r="B175" s="246">
        <v>2000</v>
      </c>
      <c r="C175" s="41" t="s">
        <v>380</v>
      </c>
      <c r="D175" s="41" t="s">
        <v>250</v>
      </c>
      <c r="E175" s="99" t="s">
        <v>317</v>
      </c>
      <c r="F175" s="56" t="s">
        <v>378</v>
      </c>
      <c r="G175" s="38" t="s">
        <v>33</v>
      </c>
      <c r="H175" s="7">
        <f t="shared" si="15"/>
        <v>-8600</v>
      </c>
      <c r="I175" s="29">
        <f t="shared" si="10"/>
        <v>4.132231404958677</v>
      </c>
      <c r="K175" s="59" t="s">
        <v>243</v>
      </c>
      <c r="L175">
        <v>5</v>
      </c>
      <c r="M175" s="2">
        <v>484</v>
      </c>
    </row>
    <row r="176" spans="2:13" ht="12.75">
      <c r="B176" s="358">
        <v>500</v>
      </c>
      <c r="C176" s="41" t="s">
        <v>381</v>
      </c>
      <c r="D176" s="41" t="s">
        <v>250</v>
      </c>
      <c r="E176" s="99" t="s">
        <v>317</v>
      </c>
      <c r="F176" s="56" t="s">
        <v>378</v>
      </c>
      <c r="G176" s="34" t="s">
        <v>35</v>
      </c>
      <c r="H176" s="7">
        <f t="shared" si="15"/>
        <v>-9100</v>
      </c>
      <c r="I176" s="29">
        <f t="shared" si="10"/>
        <v>1.0330578512396693</v>
      </c>
      <c r="K176" s="59" t="s">
        <v>243</v>
      </c>
      <c r="L176">
        <v>5</v>
      </c>
      <c r="M176" s="2">
        <v>484</v>
      </c>
    </row>
    <row r="177" spans="2:13" ht="12.75">
      <c r="B177" s="358">
        <v>500</v>
      </c>
      <c r="C177" s="41" t="s">
        <v>382</v>
      </c>
      <c r="D177" s="41" t="s">
        <v>250</v>
      </c>
      <c r="E177" s="99" t="s">
        <v>317</v>
      </c>
      <c r="F177" s="56" t="s">
        <v>378</v>
      </c>
      <c r="G177" s="34" t="s">
        <v>35</v>
      </c>
      <c r="H177" s="7">
        <f t="shared" si="15"/>
        <v>-9600</v>
      </c>
      <c r="I177" s="29">
        <f t="shared" si="10"/>
        <v>1.0330578512396693</v>
      </c>
      <c r="K177" s="59" t="s">
        <v>243</v>
      </c>
      <c r="L177">
        <v>5</v>
      </c>
      <c r="M177" s="2">
        <v>484</v>
      </c>
    </row>
    <row r="178" spans="2:13" ht="12.75">
      <c r="B178" s="358">
        <v>600</v>
      </c>
      <c r="C178" s="41" t="s">
        <v>383</v>
      </c>
      <c r="D178" s="41" t="s">
        <v>250</v>
      </c>
      <c r="E178" s="99" t="s">
        <v>317</v>
      </c>
      <c r="F178" s="56" t="s">
        <v>378</v>
      </c>
      <c r="G178" s="34" t="s">
        <v>37</v>
      </c>
      <c r="H178" s="7">
        <f t="shared" si="15"/>
        <v>-10200</v>
      </c>
      <c r="I178" s="29">
        <f t="shared" si="10"/>
        <v>1.2396694214876034</v>
      </c>
      <c r="K178" s="59" t="s">
        <v>243</v>
      </c>
      <c r="L178">
        <v>5</v>
      </c>
      <c r="M178" s="2">
        <v>484</v>
      </c>
    </row>
    <row r="179" spans="2:14" ht="12.75">
      <c r="B179" s="402">
        <v>4000</v>
      </c>
      <c r="C179" s="41" t="s">
        <v>384</v>
      </c>
      <c r="D179" s="41" t="s">
        <v>250</v>
      </c>
      <c r="E179" s="99" t="s">
        <v>317</v>
      </c>
      <c r="F179" s="56" t="s">
        <v>385</v>
      </c>
      <c r="G179" s="34" t="s">
        <v>37</v>
      </c>
      <c r="H179" s="7">
        <f t="shared" si="15"/>
        <v>-14200</v>
      </c>
      <c r="I179" s="29">
        <f t="shared" si="10"/>
        <v>8.264462809917354</v>
      </c>
      <c r="J179" s="91"/>
      <c r="K179" s="59" t="s">
        <v>243</v>
      </c>
      <c r="L179">
        <v>5</v>
      </c>
      <c r="M179" s="2">
        <v>484</v>
      </c>
      <c r="N179" s="88"/>
    </row>
    <row r="180" spans="1:13" s="57" customFormat="1" ht="12.75">
      <c r="A180" s="18"/>
      <c r="B180" s="364">
        <f>SUM(B172:B179)</f>
        <v>14200</v>
      </c>
      <c r="C180" s="66" t="s">
        <v>323</v>
      </c>
      <c r="D180" s="18"/>
      <c r="E180" s="146"/>
      <c r="F180" s="25"/>
      <c r="G180" s="25"/>
      <c r="H180" s="60">
        <v>0</v>
      </c>
      <c r="I180" s="55">
        <f t="shared" si="10"/>
        <v>29.33884297520661</v>
      </c>
      <c r="M180" s="2">
        <v>484</v>
      </c>
    </row>
    <row r="181" spans="2:13" ht="12.75">
      <c r="B181" s="358"/>
      <c r="C181" s="41"/>
      <c r="D181" s="19"/>
      <c r="H181" s="7">
        <f aca="true" t="shared" si="16" ref="H181:H193">H180-B181</f>
        <v>0</v>
      </c>
      <c r="I181" s="29">
        <f aca="true" t="shared" si="17" ref="I181:I218">+B181/M181</f>
        <v>0</v>
      </c>
      <c r="M181" s="2">
        <v>484</v>
      </c>
    </row>
    <row r="182" spans="2:13" ht="12.75">
      <c r="B182" s="358"/>
      <c r="C182" s="41"/>
      <c r="D182" s="19"/>
      <c r="H182" s="7">
        <f t="shared" si="16"/>
        <v>0</v>
      </c>
      <c r="I182" s="29">
        <f t="shared" si="17"/>
        <v>0</v>
      </c>
      <c r="M182" s="2">
        <v>484</v>
      </c>
    </row>
    <row r="183" spans="2:13" ht="12.75">
      <c r="B183" s="358">
        <v>1300</v>
      </c>
      <c r="C183" s="41" t="s">
        <v>63</v>
      </c>
      <c r="D183" s="41" t="s">
        <v>250</v>
      </c>
      <c r="E183" s="103" t="s">
        <v>79</v>
      </c>
      <c r="F183" s="56" t="s">
        <v>378</v>
      </c>
      <c r="G183" s="56" t="s">
        <v>84</v>
      </c>
      <c r="H183" s="7">
        <f t="shared" si="16"/>
        <v>-1300</v>
      </c>
      <c r="I183" s="29">
        <f t="shared" si="17"/>
        <v>2.6859504132231407</v>
      </c>
      <c r="K183" s="59" t="s">
        <v>243</v>
      </c>
      <c r="L183">
        <v>5</v>
      </c>
      <c r="M183" s="2">
        <v>484</v>
      </c>
    </row>
    <row r="184" spans="2:13" ht="12.75">
      <c r="B184" s="358">
        <v>1500</v>
      </c>
      <c r="C184" s="41" t="s">
        <v>63</v>
      </c>
      <c r="D184" s="41" t="s">
        <v>250</v>
      </c>
      <c r="E184" s="103" t="s">
        <v>79</v>
      </c>
      <c r="F184" s="56" t="s">
        <v>378</v>
      </c>
      <c r="G184" s="56" t="s">
        <v>89</v>
      </c>
      <c r="H184" s="7">
        <f t="shared" si="16"/>
        <v>-2800</v>
      </c>
      <c r="I184" s="29">
        <f t="shared" si="17"/>
        <v>3.0991735537190084</v>
      </c>
      <c r="K184" s="59" t="s">
        <v>243</v>
      </c>
      <c r="L184">
        <v>5</v>
      </c>
      <c r="M184" s="2">
        <v>484</v>
      </c>
    </row>
    <row r="185" spans="2:13" ht="12.75">
      <c r="B185" s="358">
        <v>1400</v>
      </c>
      <c r="C185" s="41" t="s">
        <v>63</v>
      </c>
      <c r="D185" s="41" t="s">
        <v>250</v>
      </c>
      <c r="E185" s="103" t="s">
        <v>79</v>
      </c>
      <c r="F185" s="56" t="s">
        <v>378</v>
      </c>
      <c r="G185" s="56" t="s">
        <v>91</v>
      </c>
      <c r="H185" s="7">
        <f t="shared" si="16"/>
        <v>-4200</v>
      </c>
      <c r="I185" s="29">
        <f t="shared" si="17"/>
        <v>2.8925619834710745</v>
      </c>
      <c r="K185" s="59" t="s">
        <v>243</v>
      </c>
      <c r="L185">
        <v>5</v>
      </c>
      <c r="M185" s="2">
        <v>484</v>
      </c>
    </row>
    <row r="186" spans="2:13" ht="12.75">
      <c r="B186" s="358">
        <v>1100</v>
      </c>
      <c r="C186" s="41" t="s">
        <v>63</v>
      </c>
      <c r="D186" s="41" t="s">
        <v>250</v>
      </c>
      <c r="E186" s="103" t="s">
        <v>79</v>
      </c>
      <c r="F186" s="56" t="s">
        <v>378</v>
      </c>
      <c r="G186" s="56" t="s">
        <v>93</v>
      </c>
      <c r="H186" s="7">
        <f t="shared" si="16"/>
        <v>-5300</v>
      </c>
      <c r="I186" s="29">
        <f t="shared" si="17"/>
        <v>2.272727272727273</v>
      </c>
      <c r="K186" s="59" t="s">
        <v>243</v>
      </c>
      <c r="L186">
        <v>5</v>
      </c>
      <c r="M186" s="2">
        <v>484</v>
      </c>
    </row>
    <row r="187" spans="2:13" ht="12.75">
      <c r="B187" s="358">
        <v>1600</v>
      </c>
      <c r="C187" s="41" t="s">
        <v>63</v>
      </c>
      <c r="D187" s="41" t="s">
        <v>250</v>
      </c>
      <c r="E187" s="103" t="s">
        <v>79</v>
      </c>
      <c r="F187" s="56" t="s">
        <v>378</v>
      </c>
      <c r="G187" s="56" t="s">
        <v>22</v>
      </c>
      <c r="H187" s="7">
        <f t="shared" si="16"/>
        <v>-6900</v>
      </c>
      <c r="I187" s="29">
        <f t="shared" si="17"/>
        <v>3.3057851239669422</v>
      </c>
      <c r="K187" s="59" t="s">
        <v>243</v>
      </c>
      <c r="L187">
        <v>5</v>
      </c>
      <c r="M187" s="2">
        <v>484</v>
      </c>
    </row>
    <row r="188" spans="1:13" ht="12.75">
      <c r="A188" s="19"/>
      <c r="B188" s="358">
        <v>1500</v>
      </c>
      <c r="C188" s="41" t="s">
        <v>63</v>
      </c>
      <c r="D188" s="41" t="s">
        <v>250</v>
      </c>
      <c r="E188" s="103" t="s">
        <v>79</v>
      </c>
      <c r="F188" s="56" t="s">
        <v>378</v>
      </c>
      <c r="G188" s="56" t="s">
        <v>25</v>
      </c>
      <c r="H188" s="7">
        <f t="shared" si="16"/>
        <v>-8400</v>
      </c>
      <c r="I188" s="29">
        <f t="shared" si="17"/>
        <v>3.0991735537190084</v>
      </c>
      <c r="K188" s="59" t="s">
        <v>243</v>
      </c>
      <c r="L188">
        <v>5</v>
      </c>
      <c r="M188" s="2">
        <v>484</v>
      </c>
    </row>
    <row r="189" spans="1:13" ht="12.75">
      <c r="A189" s="19"/>
      <c r="B189" s="358">
        <v>1000</v>
      </c>
      <c r="C189" s="41" t="s">
        <v>63</v>
      </c>
      <c r="D189" s="41" t="s">
        <v>250</v>
      </c>
      <c r="E189" s="103" t="s">
        <v>79</v>
      </c>
      <c r="F189" s="56" t="s">
        <v>378</v>
      </c>
      <c r="G189" s="56" t="s">
        <v>29</v>
      </c>
      <c r="H189" s="7">
        <f t="shared" si="16"/>
        <v>-9400</v>
      </c>
      <c r="I189" s="29">
        <f t="shared" si="17"/>
        <v>2.0661157024793386</v>
      </c>
      <c r="K189" s="59" t="s">
        <v>243</v>
      </c>
      <c r="L189">
        <v>5</v>
      </c>
      <c r="M189" s="2">
        <v>484</v>
      </c>
    </row>
    <row r="190" spans="1:13" ht="12.75">
      <c r="A190" s="19"/>
      <c r="B190" s="358">
        <v>1500</v>
      </c>
      <c r="C190" s="41" t="s">
        <v>63</v>
      </c>
      <c r="D190" s="41" t="s">
        <v>250</v>
      </c>
      <c r="E190" s="103" t="s">
        <v>79</v>
      </c>
      <c r="F190" s="56" t="s">
        <v>378</v>
      </c>
      <c r="G190" s="56" t="s">
        <v>31</v>
      </c>
      <c r="H190" s="7">
        <f t="shared" si="16"/>
        <v>-10900</v>
      </c>
      <c r="I190" s="29">
        <f t="shared" si="17"/>
        <v>3.0991735537190084</v>
      </c>
      <c r="K190" s="59" t="s">
        <v>243</v>
      </c>
      <c r="L190">
        <v>5</v>
      </c>
      <c r="M190" s="2">
        <v>484</v>
      </c>
    </row>
    <row r="191" spans="2:13" ht="12.75">
      <c r="B191" s="358">
        <v>1500</v>
      </c>
      <c r="C191" s="41" t="s">
        <v>63</v>
      </c>
      <c r="D191" s="41" t="s">
        <v>250</v>
      </c>
      <c r="E191" s="103" t="s">
        <v>79</v>
      </c>
      <c r="F191" s="56" t="s">
        <v>378</v>
      </c>
      <c r="G191" s="56" t="s">
        <v>33</v>
      </c>
      <c r="H191" s="7">
        <f t="shared" si="16"/>
        <v>-12400</v>
      </c>
      <c r="I191" s="29">
        <f t="shared" si="17"/>
        <v>3.0991735537190084</v>
      </c>
      <c r="K191" s="59" t="s">
        <v>243</v>
      </c>
      <c r="L191">
        <v>5</v>
      </c>
      <c r="M191" s="2">
        <v>484</v>
      </c>
    </row>
    <row r="192" spans="2:13" ht="12.75">
      <c r="B192" s="358">
        <v>1500</v>
      </c>
      <c r="C192" s="41" t="s">
        <v>63</v>
      </c>
      <c r="D192" s="41" t="s">
        <v>250</v>
      </c>
      <c r="E192" s="103" t="s">
        <v>79</v>
      </c>
      <c r="F192" s="56" t="s">
        <v>378</v>
      </c>
      <c r="G192" s="56" t="s">
        <v>35</v>
      </c>
      <c r="H192" s="7">
        <f t="shared" si="16"/>
        <v>-13900</v>
      </c>
      <c r="I192" s="29">
        <f t="shared" si="17"/>
        <v>3.0991735537190084</v>
      </c>
      <c r="K192" s="59" t="s">
        <v>243</v>
      </c>
      <c r="L192">
        <v>5</v>
      </c>
      <c r="M192" s="2">
        <v>484</v>
      </c>
    </row>
    <row r="193" spans="2:13" ht="12.75">
      <c r="B193" s="358">
        <v>1500</v>
      </c>
      <c r="C193" s="41" t="s">
        <v>63</v>
      </c>
      <c r="D193" s="41" t="s">
        <v>250</v>
      </c>
      <c r="E193" s="103" t="s">
        <v>79</v>
      </c>
      <c r="F193" s="56" t="s">
        <v>378</v>
      </c>
      <c r="G193" s="56" t="s">
        <v>37</v>
      </c>
      <c r="H193" s="7">
        <f t="shared" si="16"/>
        <v>-15400</v>
      </c>
      <c r="I193" s="29">
        <f t="shared" si="17"/>
        <v>3.0991735537190084</v>
      </c>
      <c r="K193" s="59" t="s">
        <v>243</v>
      </c>
      <c r="L193">
        <v>5</v>
      </c>
      <c r="M193" s="2">
        <v>484</v>
      </c>
    </row>
    <row r="194" spans="1:13" s="57" customFormat="1" ht="12.75">
      <c r="A194" s="18"/>
      <c r="B194" s="364">
        <f>SUM(B183:B193)</f>
        <v>15400</v>
      </c>
      <c r="C194" s="66"/>
      <c r="D194" s="66"/>
      <c r="E194" s="101" t="s">
        <v>79</v>
      </c>
      <c r="F194" s="25"/>
      <c r="G194" s="25"/>
      <c r="H194" s="60">
        <v>0</v>
      </c>
      <c r="I194" s="55">
        <f t="shared" si="17"/>
        <v>31.818181818181817</v>
      </c>
      <c r="M194" s="2">
        <v>484</v>
      </c>
    </row>
    <row r="195" spans="2:13" ht="12.75">
      <c r="B195" s="358"/>
      <c r="D195" s="41"/>
      <c r="H195" s="7">
        <f>H194-B195</f>
        <v>0</v>
      </c>
      <c r="I195" s="29">
        <f t="shared" si="17"/>
        <v>0</v>
      </c>
      <c r="M195" s="2">
        <v>484</v>
      </c>
    </row>
    <row r="196" spans="2:13" ht="12.75">
      <c r="B196" s="358"/>
      <c r="D196" s="19"/>
      <c r="F196" s="56"/>
      <c r="H196" s="7">
        <f>H195-B196</f>
        <v>0</v>
      </c>
      <c r="I196" s="29">
        <f t="shared" si="17"/>
        <v>0</v>
      </c>
      <c r="M196" s="2">
        <v>484</v>
      </c>
    </row>
    <row r="197" spans="2:13" ht="12.75">
      <c r="B197" s="358">
        <v>5000</v>
      </c>
      <c r="C197" s="58" t="s">
        <v>73</v>
      </c>
      <c r="D197" s="41" t="s">
        <v>250</v>
      </c>
      <c r="E197" s="103" t="s">
        <v>317</v>
      </c>
      <c r="F197" s="56" t="s">
        <v>386</v>
      </c>
      <c r="G197" s="56" t="s">
        <v>33</v>
      </c>
      <c r="H197" s="7">
        <f>H196-B197</f>
        <v>-5000</v>
      </c>
      <c r="I197" s="29">
        <f t="shared" si="17"/>
        <v>10.330578512396695</v>
      </c>
      <c r="K197" s="59" t="s">
        <v>243</v>
      </c>
      <c r="L197">
        <v>5</v>
      </c>
      <c r="M197" s="2">
        <v>484</v>
      </c>
    </row>
    <row r="198" spans="2:13" ht="12.75">
      <c r="B198" s="358">
        <v>5000</v>
      </c>
      <c r="C198" s="58" t="s">
        <v>73</v>
      </c>
      <c r="D198" s="41" t="s">
        <v>250</v>
      </c>
      <c r="E198" s="103" t="s">
        <v>317</v>
      </c>
      <c r="F198" s="56" t="s">
        <v>386</v>
      </c>
      <c r="G198" s="56" t="s">
        <v>35</v>
      </c>
      <c r="H198" s="7">
        <f>H197-B198</f>
        <v>-10000</v>
      </c>
      <c r="I198" s="29">
        <f t="shared" si="17"/>
        <v>10.330578512396695</v>
      </c>
      <c r="K198" s="59" t="s">
        <v>243</v>
      </c>
      <c r="L198">
        <v>5</v>
      </c>
      <c r="M198" s="2">
        <v>484</v>
      </c>
    </row>
    <row r="199" spans="2:13" ht="12.75">
      <c r="B199" s="358">
        <v>5000</v>
      </c>
      <c r="C199" s="58" t="s">
        <v>73</v>
      </c>
      <c r="D199" s="41" t="s">
        <v>250</v>
      </c>
      <c r="E199" s="103" t="s">
        <v>317</v>
      </c>
      <c r="F199" s="56" t="s">
        <v>386</v>
      </c>
      <c r="G199" s="56" t="s">
        <v>37</v>
      </c>
      <c r="H199" s="7">
        <f>H198-B199</f>
        <v>-15000</v>
      </c>
      <c r="I199" s="29">
        <f t="shared" si="17"/>
        <v>10.330578512396695</v>
      </c>
      <c r="K199" s="59" t="s">
        <v>243</v>
      </c>
      <c r="L199">
        <v>5</v>
      </c>
      <c r="M199" s="2">
        <v>484</v>
      </c>
    </row>
    <row r="200" spans="1:13" s="57" customFormat="1" ht="12.75">
      <c r="A200" s="18"/>
      <c r="B200" s="364">
        <f>SUM(B197:B199)</f>
        <v>15000</v>
      </c>
      <c r="C200" s="18" t="s">
        <v>73</v>
      </c>
      <c r="D200" s="18"/>
      <c r="E200" s="146"/>
      <c r="F200" s="25"/>
      <c r="G200" s="25"/>
      <c r="H200" s="60">
        <v>0</v>
      </c>
      <c r="I200" s="55">
        <f t="shared" si="17"/>
        <v>30.99173553719008</v>
      </c>
      <c r="M200" s="2">
        <v>484</v>
      </c>
    </row>
    <row r="201" spans="2:13" ht="12.75">
      <c r="B201" s="358"/>
      <c r="D201" s="19"/>
      <c r="H201" s="7">
        <f aca="true" t="shared" si="18" ref="H201:H206">H200-B201</f>
        <v>0</v>
      </c>
      <c r="I201" s="29">
        <f t="shared" si="17"/>
        <v>0</v>
      </c>
      <c r="M201" s="2">
        <v>484</v>
      </c>
    </row>
    <row r="202" spans="2:13" ht="12.75">
      <c r="B202" s="358"/>
      <c r="D202" s="19"/>
      <c r="H202" s="7">
        <f t="shared" si="18"/>
        <v>0</v>
      </c>
      <c r="I202" s="29">
        <f t="shared" si="17"/>
        <v>0</v>
      </c>
      <c r="M202" s="2">
        <v>484</v>
      </c>
    </row>
    <row r="203" spans="2:13" ht="12.75">
      <c r="B203" s="358">
        <v>3000</v>
      </c>
      <c r="C203" s="58" t="s">
        <v>74</v>
      </c>
      <c r="D203" s="41" t="s">
        <v>250</v>
      </c>
      <c r="E203" s="103" t="s">
        <v>317</v>
      </c>
      <c r="F203" s="56" t="s">
        <v>378</v>
      </c>
      <c r="G203" s="56" t="s">
        <v>31</v>
      </c>
      <c r="H203" s="7">
        <f t="shared" si="18"/>
        <v>-3000</v>
      </c>
      <c r="I203" s="29">
        <f t="shared" si="17"/>
        <v>6.198347107438017</v>
      </c>
      <c r="K203" s="59" t="s">
        <v>243</v>
      </c>
      <c r="L203">
        <v>5</v>
      </c>
      <c r="M203" s="2">
        <v>484</v>
      </c>
    </row>
    <row r="204" spans="2:13" ht="12.75">
      <c r="B204" s="358">
        <v>3000</v>
      </c>
      <c r="C204" s="58" t="s">
        <v>74</v>
      </c>
      <c r="D204" s="41" t="s">
        <v>250</v>
      </c>
      <c r="E204" s="103" t="s">
        <v>317</v>
      </c>
      <c r="F204" s="56" t="s">
        <v>378</v>
      </c>
      <c r="G204" s="56" t="s">
        <v>33</v>
      </c>
      <c r="H204" s="7">
        <f t="shared" si="18"/>
        <v>-6000</v>
      </c>
      <c r="I204" s="29">
        <f t="shared" si="17"/>
        <v>6.198347107438017</v>
      </c>
      <c r="K204" s="59" t="s">
        <v>243</v>
      </c>
      <c r="L204">
        <v>5</v>
      </c>
      <c r="M204" s="2">
        <v>484</v>
      </c>
    </row>
    <row r="205" spans="2:13" ht="12.75">
      <c r="B205" s="358">
        <v>3000</v>
      </c>
      <c r="C205" s="58" t="s">
        <v>74</v>
      </c>
      <c r="D205" s="41" t="s">
        <v>250</v>
      </c>
      <c r="E205" s="103" t="s">
        <v>317</v>
      </c>
      <c r="F205" s="56" t="s">
        <v>378</v>
      </c>
      <c r="G205" s="56" t="s">
        <v>35</v>
      </c>
      <c r="H205" s="7">
        <f t="shared" si="18"/>
        <v>-9000</v>
      </c>
      <c r="I205" s="29">
        <f t="shared" si="17"/>
        <v>6.198347107438017</v>
      </c>
      <c r="K205" s="59" t="s">
        <v>243</v>
      </c>
      <c r="L205">
        <v>5</v>
      </c>
      <c r="M205" s="2">
        <v>484</v>
      </c>
    </row>
    <row r="206" spans="2:13" ht="12.75">
      <c r="B206" s="358">
        <v>3000</v>
      </c>
      <c r="C206" s="58" t="s">
        <v>74</v>
      </c>
      <c r="D206" s="41" t="s">
        <v>250</v>
      </c>
      <c r="E206" s="103" t="s">
        <v>317</v>
      </c>
      <c r="F206" s="56" t="s">
        <v>378</v>
      </c>
      <c r="G206" s="56" t="s">
        <v>37</v>
      </c>
      <c r="H206" s="7">
        <f t="shared" si="18"/>
        <v>-12000</v>
      </c>
      <c r="I206" s="29">
        <f t="shared" si="17"/>
        <v>6.198347107438017</v>
      </c>
      <c r="K206" s="59" t="s">
        <v>243</v>
      </c>
      <c r="L206">
        <v>5</v>
      </c>
      <c r="M206" s="2">
        <v>484</v>
      </c>
    </row>
    <row r="207" spans="1:13" s="57" customFormat="1" ht="12.75">
      <c r="A207" s="18"/>
      <c r="B207" s="364">
        <f>SUM(B203:B206)</f>
        <v>12000</v>
      </c>
      <c r="C207" s="18" t="s">
        <v>74</v>
      </c>
      <c r="D207" s="18"/>
      <c r="E207" s="146"/>
      <c r="F207" s="25"/>
      <c r="G207" s="25"/>
      <c r="H207" s="60">
        <v>0</v>
      </c>
      <c r="I207" s="55">
        <f t="shared" si="17"/>
        <v>24.793388429752067</v>
      </c>
      <c r="M207" s="2">
        <v>484</v>
      </c>
    </row>
    <row r="208" spans="2:13" ht="12.75">
      <c r="B208" s="358"/>
      <c r="D208" s="19"/>
      <c r="H208" s="7">
        <f>H207-B208</f>
        <v>0</v>
      </c>
      <c r="I208" s="29">
        <f t="shared" si="17"/>
        <v>0</v>
      </c>
      <c r="M208" s="2">
        <v>484</v>
      </c>
    </row>
    <row r="209" spans="2:13" ht="12.75">
      <c r="B209" s="358"/>
      <c r="D209" s="19"/>
      <c r="H209" s="7">
        <f>H208-B209</f>
        <v>0</v>
      </c>
      <c r="I209" s="29">
        <f t="shared" si="17"/>
        <v>0</v>
      </c>
      <c r="M209" s="2">
        <v>484</v>
      </c>
    </row>
    <row r="210" spans="2:13" ht="12.75">
      <c r="B210" s="358">
        <v>1500</v>
      </c>
      <c r="C210" s="58" t="s">
        <v>325</v>
      </c>
      <c r="D210" s="41" t="s">
        <v>250</v>
      </c>
      <c r="E210" s="103" t="s">
        <v>326</v>
      </c>
      <c r="F210" s="56" t="s">
        <v>378</v>
      </c>
      <c r="G210" s="56" t="s">
        <v>33</v>
      </c>
      <c r="H210" s="7">
        <f>H209-B210</f>
        <v>-1500</v>
      </c>
      <c r="I210" s="29">
        <f t="shared" si="17"/>
        <v>3.0991735537190084</v>
      </c>
      <c r="K210" s="59" t="s">
        <v>243</v>
      </c>
      <c r="L210">
        <v>5</v>
      </c>
      <c r="M210" s="2">
        <v>484</v>
      </c>
    </row>
    <row r="211" spans="2:13" ht="12.75">
      <c r="B211" s="358">
        <v>1500</v>
      </c>
      <c r="C211" s="58" t="s">
        <v>325</v>
      </c>
      <c r="D211" s="41" t="s">
        <v>250</v>
      </c>
      <c r="E211" s="103" t="s">
        <v>326</v>
      </c>
      <c r="F211" s="56" t="s">
        <v>378</v>
      </c>
      <c r="G211" s="56" t="s">
        <v>35</v>
      </c>
      <c r="H211" s="7">
        <f>H210-B211</f>
        <v>-3000</v>
      </c>
      <c r="I211" s="29">
        <f t="shared" si="17"/>
        <v>3.0991735537190084</v>
      </c>
      <c r="K211" s="59" t="s">
        <v>243</v>
      </c>
      <c r="L211">
        <v>5</v>
      </c>
      <c r="M211" s="2">
        <v>484</v>
      </c>
    </row>
    <row r="212" spans="1:13" s="57" customFormat="1" ht="12.75">
      <c r="A212" s="18"/>
      <c r="B212" s="364">
        <f>SUM(B210:B211)</f>
        <v>3000</v>
      </c>
      <c r="C212" s="18"/>
      <c r="D212" s="18"/>
      <c r="E212" s="146" t="s">
        <v>387</v>
      </c>
      <c r="F212" s="25"/>
      <c r="G212" s="25"/>
      <c r="H212" s="60">
        <v>0</v>
      </c>
      <c r="I212" s="55">
        <f t="shared" si="17"/>
        <v>6.198347107438017</v>
      </c>
      <c r="M212" s="2">
        <v>484</v>
      </c>
    </row>
    <row r="213" spans="2:13" ht="12.75">
      <c r="B213" s="358"/>
      <c r="H213" s="7">
        <v>0</v>
      </c>
      <c r="I213" s="29">
        <f t="shared" si="17"/>
        <v>0</v>
      </c>
      <c r="M213" s="2">
        <v>484</v>
      </c>
    </row>
    <row r="214" spans="2:13" ht="12.75">
      <c r="B214" s="358"/>
      <c r="H214" s="7">
        <f>H213-B214</f>
        <v>0</v>
      </c>
      <c r="I214" s="29">
        <f t="shared" si="17"/>
        <v>0</v>
      </c>
      <c r="M214" s="2">
        <v>484</v>
      </c>
    </row>
    <row r="215" spans="2:13" ht="12.75">
      <c r="B215" s="358"/>
      <c r="H215" s="7">
        <f>H214-B215</f>
        <v>0</v>
      </c>
      <c r="I215" s="29">
        <f t="shared" si="17"/>
        <v>0</v>
      </c>
      <c r="M215" s="2">
        <v>484</v>
      </c>
    </row>
    <row r="216" spans="2:13" ht="12.75">
      <c r="B216" s="358"/>
      <c r="H216" s="7">
        <f>H215-B216</f>
        <v>0</v>
      </c>
      <c r="I216" s="29">
        <f t="shared" si="17"/>
        <v>0</v>
      </c>
      <c r="M216" s="2">
        <v>484</v>
      </c>
    </row>
    <row r="217" spans="1:13" s="53" customFormat="1" ht="12.75">
      <c r="A217" s="52"/>
      <c r="B217" s="401">
        <f>+B226+B250+B262+B272+B284+B293</f>
        <v>170100</v>
      </c>
      <c r="C217" s="52" t="s">
        <v>388</v>
      </c>
      <c r="D217" s="52" t="s">
        <v>389</v>
      </c>
      <c r="E217" s="136" t="s">
        <v>362</v>
      </c>
      <c r="F217" s="135" t="s">
        <v>390</v>
      </c>
      <c r="G217" s="136" t="s">
        <v>391</v>
      </c>
      <c r="H217" s="54"/>
      <c r="I217" s="137">
        <f t="shared" si="17"/>
        <v>351.44628099173553</v>
      </c>
      <c r="M217" s="2">
        <v>484</v>
      </c>
    </row>
    <row r="218" spans="2:13" ht="12.75">
      <c r="B218" s="358"/>
      <c r="H218" s="7">
        <f aca="true" t="shared" si="19" ref="H218:H225">H217-B218</f>
        <v>0</v>
      </c>
      <c r="I218" s="29">
        <f t="shared" si="17"/>
        <v>0</v>
      </c>
      <c r="M218" s="2">
        <v>484</v>
      </c>
    </row>
    <row r="219" spans="2:13" ht="12.75">
      <c r="B219" s="358">
        <v>2000</v>
      </c>
      <c r="C219" s="1" t="s">
        <v>85</v>
      </c>
      <c r="D219" s="1" t="s">
        <v>250</v>
      </c>
      <c r="E219" s="102" t="s">
        <v>332</v>
      </c>
      <c r="F219" s="56" t="s">
        <v>392</v>
      </c>
      <c r="G219" s="34" t="s">
        <v>31</v>
      </c>
      <c r="H219" s="7">
        <f t="shared" si="19"/>
        <v>-2000</v>
      </c>
      <c r="I219" s="29">
        <v>4</v>
      </c>
      <c r="K219" t="s">
        <v>85</v>
      </c>
      <c r="L219">
        <v>6</v>
      </c>
      <c r="M219" s="2">
        <v>484</v>
      </c>
    </row>
    <row r="220" spans="2:13" ht="12.75">
      <c r="B220" s="358">
        <v>2000</v>
      </c>
      <c r="C220" s="1" t="s">
        <v>85</v>
      </c>
      <c r="D220" s="1" t="s">
        <v>250</v>
      </c>
      <c r="E220" s="102" t="s">
        <v>332</v>
      </c>
      <c r="F220" s="56" t="s">
        <v>393</v>
      </c>
      <c r="G220" s="34" t="s">
        <v>33</v>
      </c>
      <c r="H220" s="7">
        <f t="shared" si="19"/>
        <v>-4000</v>
      </c>
      <c r="I220" s="29">
        <v>4</v>
      </c>
      <c r="K220" t="s">
        <v>85</v>
      </c>
      <c r="L220">
        <v>6</v>
      </c>
      <c r="M220" s="2">
        <v>484</v>
      </c>
    </row>
    <row r="221" spans="2:13" ht="12.75">
      <c r="B221" s="358">
        <v>2500</v>
      </c>
      <c r="C221" s="1" t="s">
        <v>85</v>
      </c>
      <c r="D221" s="1" t="s">
        <v>250</v>
      </c>
      <c r="E221" s="102" t="s">
        <v>332</v>
      </c>
      <c r="F221" s="56" t="s">
        <v>394</v>
      </c>
      <c r="G221" s="34" t="s">
        <v>35</v>
      </c>
      <c r="H221" s="7">
        <f t="shared" si="19"/>
        <v>-6500</v>
      </c>
      <c r="I221" s="29">
        <v>5</v>
      </c>
      <c r="K221" t="s">
        <v>85</v>
      </c>
      <c r="L221">
        <v>6</v>
      </c>
      <c r="M221" s="2">
        <v>484</v>
      </c>
    </row>
    <row r="222" spans="2:13" ht="12.75">
      <c r="B222" s="358">
        <v>2000</v>
      </c>
      <c r="C222" s="1" t="s">
        <v>85</v>
      </c>
      <c r="D222" s="1" t="s">
        <v>250</v>
      </c>
      <c r="E222" s="102" t="s">
        <v>332</v>
      </c>
      <c r="F222" s="56" t="s">
        <v>395</v>
      </c>
      <c r="G222" s="34" t="s">
        <v>37</v>
      </c>
      <c r="H222" s="7">
        <f t="shared" si="19"/>
        <v>-8500</v>
      </c>
      <c r="I222" s="29">
        <v>4</v>
      </c>
      <c r="K222" t="s">
        <v>85</v>
      </c>
      <c r="L222">
        <v>6</v>
      </c>
      <c r="M222" s="2">
        <v>484</v>
      </c>
    </row>
    <row r="223" spans="2:13" ht="12.75">
      <c r="B223" s="358">
        <v>2000</v>
      </c>
      <c r="C223" s="1" t="s">
        <v>85</v>
      </c>
      <c r="D223" s="1" t="s">
        <v>250</v>
      </c>
      <c r="E223" s="102" t="s">
        <v>332</v>
      </c>
      <c r="F223" s="56" t="s">
        <v>396</v>
      </c>
      <c r="G223" s="34" t="s">
        <v>39</v>
      </c>
      <c r="H223" s="7">
        <f t="shared" si="19"/>
        <v>-10500</v>
      </c>
      <c r="I223" s="29">
        <v>4</v>
      </c>
      <c r="K223" t="s">
        <v>85</v>
      </c>
      <c r="L223">
        <v>6</v>
      </c>
      <c r="M223" s="2">
        <v>484</v>
      </c>
    </row>
    <row r="224" spans="2:13" ht="12.75">
      <c r="B224" s="358">
        <v>2000</v>
      </c>
      <c r="C224" s="1" t="s">
        <v>85</v>
      </c>
      <c r="D224" s="1" t="s">
        <v>250</v>
      </c>
      <c r="E224" s="102" t="s">
        <v>332</v>
      </c>
      <c r="F224" s="56" t="s">
        <v>397</v>
      </c>
      <c r="G224" s="34" t="s">
        <v>41</v>
      </c>
      <c r="H224" s="7">
        <f t="shared" si="19"/>
        <v>-12500</v>
      </c>
      <c r="I224" s="29">
        <v>4</v>
      </c>
      <c r="K224" t="s">
        <v>85</v>
      </c>
      <c r="L224">
        <v>6</v>
      </c>
      <c r="M224" s="2">
        <v>484</v>
      </c>
    </row>
    <row r="225" spans="2:13" ht="12.75">
      <c r="B225" s="358">
        <v>2000</v>
      </c>
      <c r="C225" s="1" t="s">
        <v>85</v>
      </c>
      <c r="D225" s="1" t="s">
        <v>250</v>
      </c>
      <c r="E225" s="102" t="s">
        <v>332</v>
      </c>
      <c r="F225" s="56" t="s">
        <v>398</v>
      </c>
      <c r="G225" s="34" t="s">
        <v>47</v>
      </c>
      <c r="H225" s="7">
        <f t="shared" si="19"/>
        <v>-14500</v>
      </c>
      <c r="I225" s="29">
        <v>4</v>
      </c>
      <c r="K225" t="s">
        <v>85</v>
      </c>
      <c r="L225">
        <v>6</v>
      </c>
      <c r="M225" s="2">
        <v>484</v>
      </c>
    </row>
    <row r="226" spans="1:13" s="57" customFormat="1" ht="12.75">
      <c r="A226" s="18"/>
      <c r="B226" s="364">
        <f>SUM(B219:B225)</f>
        <v>14500</v>
      </c>
      <c r="C226" s="18" t="s">
        <v>85</v>
      </c>
      <c r="D226" s="18"/>
      <c r="E226" s="146"/>
      <c r="F226" s="25"/>
      <c r="G226" s="25"/>
      <c r="H226" s="60">
        <v>0</v>
      </c>
      <c r="I226" s="55">
        <f aca="true" t="shared" si="20" ref="I226:I248">+B226/M226</f>
        <v>29.958677685950413</v>
      </c>
      <c r="M226" s="2">
        <v>484</v>
      </c>
    </row>
    <row r="227" spans="2:13" ht="12.75">
      <c r="B227" s="358"/>
      <c r="H227" s="7">
        <f aca="true" t="shared" si="21" ref="H227:H249">H226-B227</f>
        <v>0</v>
      </c>
      <c r="I227" s="29">
        <f t="shared" si="20"/>
        <v>0</v>
      </c>
      <c r="M227" s="2">
        <v>484</v>
      </c>
    </row>
    <row r="228" spans="2:13" ht="12.75">
      <c r="B228" s="358"/>
      <c r="H228" s="7">
        <f t="shared" si="21"/>
        <v>0</v>
      </c>
      <c r="I228" s="29">
        <f t="shared" si="20"/>
        <v>0</v>
      </c>
      <c r="M228" s="2">
        <v>484</v>
      </c>
    </row>
    <row r="229" spans="2:13" ht="12.75">
      <c r="B229" s="358">
        <v>3500</v>
      </c>
      <c r="C229" s="58" t="s">
        <v>399</v>
      </c>
      <c r="D229" s="19" t="s">
        <v>250</v>
      </c>
      <c r="E229" s="102" t="s">
        <v>317</v>
      </c>
      <c r="F229" s="56" t="s">
        <v>400</v>
      </c>
      <c r="G229" s="34" t="s">
        <v>31</v>
      </c>
      <c r="H229" s="7">
        <f t="shared" si="21"/>
        <v>-3500</v>
      </c>
      <c r="I229" s="29">
        <f t="shared" si="20"/>
        <v>7.231404958677686</v>
      </c>
      <c r="K229" t="s">
        <v>332</v>
      </c>
      <c r="L229">
        <v>6</v>
      </c>
      <c r="M229" s="2">
        <v>484</v>
      </c>
    </row>
    <row r="230" spans="2:13" ht="12.75">
      <c r="B230" s="246">
        <v>2500</v>
      </c>
      <c r="C230" s="1" t="s">
        <v>401</v>
      </c>
      <c r="D230" s="19" t="s">
        <v>250</v>
      </c>
      <c r="E230" s="102" t="s">
        <v>317</v>
      </c>
      <c r="F230" s="56" t="s">
        <v>402</v>
      </c>
      <c r="G230" s="39" t="s">
        <v>31</v>
      </c>
      <c r="H230" s="7">
        <f t="shared" si="21"/>
        <v>-6000</v>
      </c>
      <c r="I230" s="29">
        <f t="shared" si="20"/>
        <v>5.1652892561983474</v>
      </c>
      <c r="K230" t="s">
        <v>332</v>
      </c>
      <c r="L230">
        <v>6</v>
      </c>
      <c r="M230" s="2">
        <v>484</v>
      </c>
    </row>
    <row r="231" spans="2:13" ht="12.75">
      <c r="B231" s="246">
        <v>8000</v>
      </c>
      <c r="C231" s="41" t="s">
        <v>403</v>
      </c>
      <c r="D231" s="19" t="s">
        <v>250</v>
      </c>
      <c r="E231" s="99" t="s">
        <v>317</v>
      </c>
      <c r="F231" s="56" t="s">
        <v>400</v>
      </c>
      <c r="G231" s="39" t="s">
        <v>31</v>
      </c>
      <c r="H231" s="7">
        <f t="shared" si="21"/>
        <v>-14000</v>
      </c>
      <c r="I231" s="29">
        <f t="shared" si="20"/>
        <v>16.52892561983471</v>
      </c>
      <c r="K231" t="s">
        <v>332</v>
      </c>
      <c r="L231">
        <v>6</v>
      </c>
      <c r="M231" s="2">
        <v>484</v>
      </c>
    </row>
    <row r="232" spans="2:13" ht="12.75">
      <c r="B232" s="246">
        <v>2500</v>
      </c>
      <c r="C232" s="41" t="s">
        <v>404</v>
      </c>
      <c r="D232" s="19" t="s">
        <v>250</v>
      </c>
      <c r="E232" s="150" t="s">
        <v>317</v>
      </c>
      <c r="F232" s="56" t="s">
        <v>400</v>
      </c>
      <c r="G232" s="39" t="s">
        <v>33</v>
      </c>
      <c r="H232" s="7">
        <f t="shared" si="21"/>
        <v>-16500</v>
      </c>
      <c r="I232" s="29">
        <f t="shared" si="20"/>
        <v>5.1652892561983474</v>
      </c>
      <c r="K232" t="s">
        <v>332</v>
      </c>
      <c r="L232">
        <v>6</v>
      </c>
      <c r="M232" s="2">
        <v>484</v>
      </c>
    </row>
    <row r="233" spans="2:13" ht="12.75">
      <c r="B233" s="246">
        <v>2500</v>
      </c>
      <c r="C233" s="41" t="s">
        <v>405</v>
      </c>
      <c r="D233" s="19" t="s">
        <v>250</v>
      </c>
      <c r="E233" s="143" t="s">
        <v>317</v>
      </c>
      <c r="F233" s="56" t="s">
        <v>400</v>
      </c>
      <c r="G233" s="39" t="s">
        <v>33</v>
      </c>
      <c r="H233" s="7">
        <f t="shared" si="21"/>
        <v>-19000</v>
      </c>
      <c r="I233" s="29">
        <f t="shared" si="20"/>
        <v>5.1652892561983474</v>
      </c>
      <c r="K233" t="s">
        <v>332</v>
      </c>
      <c r="L233">
        <v>6</v>
      </c>
      <c r="M233" s="2">
        <v>484</v>
      </c>
    </row>
    <row r="234" spans="1:13" s="22" customFormat="1" ht="12.75">
      <c r="A234" s="19"/>
      <c r="B234" s="246">
        <v>2500</v>
      </c>
      <c r="C234" s="41" t="s">
        <v>406</v>
      </c>
      <c r="D234" s="19" t="s">
        <v>250</v>
      </c>
      <c r="E234" s="143" t="s">
        <v>317</v>
      </c>
      <c r="F234" s="56" t="s">
        <v>400</v>
      </c>
      <c r="G234" s="39" t="s">
        <v>35</v>
      </c>
      <c r="H234" s="7">
        <f t="shared" si="21"/>
        <v>-21500</v>
      </c>
      <c r="I234" s="29">
        <f t="shared" si="20"/>
        <v>5.1652892561983474</v>
      </c>
      <c r="K234" t="s">
        <v>332</v>
      </c>
      <c r="L234">
        <v>6</v>
      </c>
      <c r="M234" s="2">
        <v>484</v>
      </c>
    </row>
    <row r="235" spans="2:13" ht="12.75">
      <c r="B235" s="358">
        <v>2500</v>
      </c>
      <c r="C235" s="41" t="s">
        <v>407</v>
      </c>
      <c r="D235" s="19" t="s">
        <v>250</v>
      </c>
      <c r="E235" s="102" t="s">
        <v>317</v>
      </c>
      <c r="F235" s="56" t="s">
        <v>400</v>
      </c>
      <c r="G235" s="39" t="s">
        <v>35</v>
      </c>
      <c r="H235" s="7">
        <f t="shared" si="21"/>
        <v>-24000</v>
      </c>
      <c r="I235" s="29">
        <f t="shared" si="20"/>
        <v>5.1652892561983474</v>
      </c>
      <c r="K235" t="s">
        <v>332</v>
      </c>
      <c r="L235">
        <v>6</v>
      </c>
      <c r="M235" s="2">
        <v>484</v>
      </c>
    </row>
    <row r="236" spans="2:13" ht="12.75">
      <c r="B236" s="358">
        <v>2500</v>
      </c>
      <c r="C236" s="41" t="s">
        <v>408</v>
      </c>
      <c r="D236" s="19" t="s">
        <v>250</v>
      </c>
      <c r="E236" s="102" t="s">
        <v>317</v>
      </c>
      <c r="F236" s="56" t="s">
        <v>400</v>
      </c>
      <c r="G236" s="39" t="s">
        <v>37</v>
      </c>
      <c r="H236" s="7">
        <f t="shared" si="21"/>
        <v>-26500</v>
      </c>
      <c r="I236" s="29">
        <f t="shared" si="20"/>
        <v>5.1652892561983474</v>
      </c>
      <c r="K236" t="s">
        <v>332</v>
      </c>
      <c r="L236">
        <v>6</v>
      </c>
      <c r="M236" s="2">
        <v>484</v>
      </c>
    </row>
    <row r="237" spans="2:13" ht="12.75">
      <c r="B237" s="358">
        <v>2500</v>
      </c>
      <c r="C237" s="41" t="s">
        <v>409</v>
      </c>
      <c r="D237" s="19" t="s">
        <v>250</v>
      </c>
      <c r="E237" s="102" t="s">
        <v>317</v>
      </c>
      <c r="F237" s="56" t="s">
        <v>400</v>
      </c>
      <c r="G237" s="39" t="s">
        <v>37</v>
      </c>
      <c r="H237" s="7">
        <f t="shared" si="21"/>
        <v>-29000</v>
      </c>
      <c r="I237" s="29">
        <f t="shared" si="20"/>
        <v>5.1652892561983474</v>
      </c>
      <c r="K237" t="s">
        <v>332</v>
      </c>
      <c r="L237">
        <v>6</v>
      </c>
      <c r="M237" s="2">
        <v>484</v>
      </c>
    </row>
    <row r="238" spans="2:14" ht="12.75">
      <c r="B238" s="358">
        <v>2000</v>
      </c>
      <c r="C238" s="41" t="s">
        <v>410</v>
      </c>
      <c r="D238" s="19" t="s">
        <v>250</v>
      </c>
      <c r="E238" s="151" t="s">
        <v>317</v>
      </c>
      <c r="F238" s="56" t="s">
        <v>400</v>
      </c>
      <c r="G238" s="39" t="s">
        <v>39</v>
      </c>
      <c r="H238" s="7">
        <f t="shared" si="21"/>
        <v>-31000</v>
      </c>
      <c r="I238" s="29">
        <f t="shared" si="20"/>
        <v>4.132231404958677</v>
      </c>
      <c r="J238" s="91"/>
      <c r="K238" t="s">
        <v>332</v>
      </c>
      <c r="L238">
        <v>6</v>
      </c>
      <c r="M238" s="2">
        <v>484</v>
      </c>
      <c r="N238" s="88"/>
    </row>
    <row r="239" spans="2:13" ht="12.75">
      <c r="B239" s="358">
        <v>2000</v>
      </c>
      <c r="C239" s="41" t="s">
        <v>411</v>
      </c>
      <c r="D239" s="19" t="s">
        <v>250</v>
      </c>
      <c r="E239" s="102" t="s">
        <v>317</v>
      </c>
      <c r="F239" s="56" t="s">
        <v>400</v>
      </c>
      <c r="G239" s="39" t="s">
        <v>39</v>
      </c>
      <c r="H239" s="7">
        <f t="shared" si="21"/>
        <v>-33000</v>
      </c>
      <c r="I239" s="29">
        <f t="shared" si="20"/>
        <v>4.132231404958677</v>
      </c>
      <c r="K239" t="s">
        <v>332</v>
      </c>
      <c r="L239">
        <v>6</v>
      </c>
      <c r="M239" s="2">
        <v>484</v>
      </c>
    </row>
    <row r="240" spans="2:13" ht="12.75">
      <c r="B240" s="358">
        <v>1500</v>
      </c>
      <c r="C240" s="41" t="s">
        <v>412</v>
      </c>
      <c r="D240" s="19" t="s">
        <v>250</v>
      </c>
      <c r="E240" s="102" t="s">
        <v>317</v>
      </c>
      <c r="F240" s="56" t="s">
        <v>400</v>
      </c>
      <c r="G240" s="39" t="s">
        <v>43</v>
      </c>
      <c r="H240" s="7">
        <f t="shared" si="21"/>
        <v>-34500</v>
      </c>
      <c r="I240" s="29">
        <f t="shared" si="20"/>
        <v>3.0991735537190084</v>
      </c>
      <c r="K240" t="s">
        <v>332</v>
      </c>
      <c r="L240">
        <v>6</v>
      </c>
      <c r="M240" s="2">
        <v>484</v>
      </c>
    </row>
    <row r="241" spans="2:13" ht="12.75">
      <c r="B241" s="358">
        <v>1500</v>
      </c>
      <c r="C241" s="41" t="s">
        <v>413</v>
      </c>
      <c r="D241" s="19" t="s">
        <v>250</v>
      </c>
      <c r="E241" s="102" t="s">
        <v>317</v>
      </c>
      <c r="F241" s="56" t="s">
        <v>400</v>
      </c>
      <c r="G241" s="34" t="s">
        <v>43</v>
      </c>
      <c r="H241" s="7">
        <f t="shared" si="21"/>
        <v>-36000</v>
      </c>
      <c r="I241" s="29">
        <f t="shared" si="20"/>
        <v>3.0991735537190084</v>
      </c>
      <c r="K241" t="s">
        <v>332</v>
      </c>
      <c r="L241">
        <v>6</v>
      </c>
      <c r="M241" s="2">
        <v>484</v>
      </c>
    </row>
    <row r="242" spans="2:13" ht="12.75">
      <c r="B242" s="358">
        <v>1500</v>
      </c>
      <c r="C242" s="41" t="s">
        <v>412</v>
      </c>
      <c r="D242" s="19" t="s">
        <v>250</v>
      </c>
      <c r="E242" s="102" t="s">
        <v>317</v>
      </c>
      <c r="F242" s="56" t="s">
        <v>400</v>
      </c>
      <c r="G242" s="34" t="s">
        <v>45</v>
      </c>
      <c r="H242" s="7">
        <f t="shared" si="21"/>
        <v>-37500</v>
      </c>
      <c r="I242" s="29">
        <f t="shared" si="20"/>
        <v>3.0991735537190084</v>
      </c>
      <c r="K242" t="s">
        <v>332</v>
      </c>
      <c r="L242">
        <v>6</v>
      </c>
      <c r="M242" s="2">
        <v>484</v>
      </c>
    </row>
    <row r="243" spans="2:13" ht="12.75">
      <c r="B243" s="358">
        <v>1500</v>
      </c>
      <c r="C243" s="41" t="s">
        <v>413</v>
      </c>
      <c r="D243" s="19" t="s">
        <v>250</v>
      </c>
      <c r="E243" s="102" t="s">
        <v>317</v>
      </c>
      <c r="F243" s="56" t="s">
        <v>400</v>
      </c>
      <c r="G243" s="34" t="s">
        <v>45</v>
      </c>
      <c r="H243" s="7">
        <f t="shared" si="21"/>
        <v>-39000</v>
      </c>
      <c r="I243" s="29">
        <f t="shared" si="20"/>
        <v>3.0991735537190084</v>
      </c>
      <c r="K243" t="s">
        <v>332</v>
      </c>
      <c r="L243">
        <v>6</v>
      </c>
      <c r="M243" s="2">
        <v>484</v>
      </c>
    </row>
    <row r="244" spans="2:13" ht="12.75">
      <c r="B244" s="358">
        <v>5000</v>
      </c>
      <c r="C244" s="41" t="s">
        <v>412</v>
      </c>
      <c r="D244" s="19" t="s">
        <v>250</v>
      </c>
      <c r="E244" s="102" t="s">
        <v>317</v>
      </c>
      <c r="F244" s="56" t="s">
        <v>400</v>
      </c>
      <c r="G244" s="34" t="s">
        <v>45</v>
      </c>
      <c r="H244" s="7">
        <f t="shared" si="21"/>
        <v>-44000</v>
      </c>
      <c r="I244" s="29">
        <f t="shared" si="20"/>
        <v>10.330578512396695</v>
      </c>
      <c r="K244" t="s">
        <v>332</v>
      </c>
      <c r="L244">
        <v>6</v>
      </c>
      <c r="M244" s="2">
        <v>484</v>
      </c>
    </row>
    <row r="245" spans="2:13" ht="12.75">
      <c r="B245" s="358">
        <v>10000</v>
      </c>
      <c r="C245" s="1" t="s">
        <v>410</v>
      </c>
      <c r="D245" s="19" t="s">
        <v>250</v>
      </c>
      <c r="E245" s="102" t="s">
        <v>317</v>
      </c>
      <c r="F245" s="56" t="s">
        <v>400</v>
      </c>
      <c r="G245" s="34" t="s">
        <v>45</v>
      </c>
      <c r="H245" s="7">
        <f t="shared" si="21"/>
        <v>-54000</v>
      </c>
      <c r="I245" s="29">
        <f t="shared" si="20"/>
        <v>20.66115702479339</v>
      </c>
      <c r="K245" t="s">
        <v>332</v>
      </c>
      <c r="L245">
        <v>6</v>
      </c>
      <c r="M245" s="2">
        <v>484</v>
      </c>
    </row>
    <row r="246" spans="2:13" ht="12.75">
      <c r="B246" s="358">
        <v>10000</v>
      </c>
      <c r="C246" s="1" t="s">
        <v>414</v>
      </c>
      <c r="D246" s="19" t="s">
        <v>250</v>
      </c>
      <c r="E246" s="102" t="s">
        <v>317</v>
      </c>
      <c r="F246" s="56" t="s">
        <v>400</v>
      </c>
      <c r="G246" s="34" t="s">
        <v>45</v>
      </c>
      <c r="H246" s="7">
        <f t="shared" si="21"/>
        <v>-64000</v>
      </c>
      <c r="I246" s="29">
        <f t="shared" si="20"/>
        <v>20.66115702479339</v>
      </c>
      <c r="K246" t="s">
        <v>332</v>
      </c>
      <c r="L246">
        <v>6</v>
      </c>
      <c r="M246" s="2">
        <v>484</v>
      </c>
    </row>
    <row r="247" spans="2:13" ht="12.75">
      <c r="B247" s="358">
        <v>5000</v>
      </c>
      <c r="C247" s="1" t="s">
        <v>415</v>
      </c>
      <c r="D247" s="19" t="s">
        <v>250</v>
      </c>
      <c r="E247" s="102" t="s">
        <v>317</v>
      </c>
      <c r="F247" s="56" t="s">
        <v>400</v>
      </c>
      <c r="G247" s="34" t="s">
        <v>45</v>
      </c>
      <c r="H247" s="7">
        <f t="shared" si="21"/>
        <v>-69000</v>
      </c>
      <c r="I247" s="29">
        <f t="shared" si="20"/>
        <v>10.330578512396695</v>
      </c>
      <c r="K247" t="s">
        <v>332</v>
      </c>
      <c r="L247">
        <v>6</v>
      </c>
      <c r="M247" s="2">
        <v>484</v>
      </c>
    </row>
    <row r="248" spans="2:13" ht="12.75">
      <c r="B248" s="358">
        <v>2500</v>
      </c>
      <c r="C248" s="1" t="s">
        <v>416</v>
      </c>
      <c r="D248" s="19" t="s">
        <v>250</v>
      </c>
      <c r="E248" s="102" t="s">
        <v>317</v>
      </c>
      <c r="F248" s="56" t="s">
        <v>400</v>
      </c>
      <c r="G248" s="34" t="s">
        <v>45</v>
      </c>
      <c r="H248" s="7">
        <f t="shared" si="21"/>
        <v>-71500</v>
      </c>
      <c r="I248" s="29">
        <f t="shared" si="20"/>
        <v>5.1652892561983474</v>
      </c>
      <c r="K248" t="s">
        <v>332</v>
      </c>
      <c r="L248">
        <v>6</v>
      </c>
      <c r="M248" s="2">
        <v>484</v>
      </c>
    </row>
    <row r="249" spans="2:13" ht="12.75">
      <c r="B249" s="358">
        <v>3500</v>
      </c>
      <c r="C249" s="1" t="s">
        <v>417</v>
      </c>
      <c r="D249" s="19" t="s">
        <v>250</v>
      </c>
      <c r="E249" s="102" t="s">
        <v>317</v>
      </c>
      <c r="F249" s="56" t="s">
        <v>418</v>
      </c>
      <c r="G249" s="34" t="s">
        <v>47</v>
      </c>
      <c r="H249" s="7">
        <f t="shared" si="21"/>
        <v>-75000</v>
      </c>
      <c r="I249" s="29">
        <v>0</v>
      </c>
      <c r="K249" t="s">
        <v>332</v>
      </c>
      <c r="L249">
        <v>6</v>
      </c>
      <c r="M249" s="2">
        <v>484</v>
      </c>
    </row>
    <row r="250" spans="1:13" s="57" customFormat="1" ht="12.75">
      <c r="A250" s="18"/>
      <c r="B250" s="364">
        <f>SUM(B229:B249)</f>
        <v>75000</v>
      </c>
      <c r="C250" s="18" t="s">
        <v>323</v>
      </c>
      <c r="D250" s="18"/>
      <c r="E250" s="146"/>
      <c r="F250" s="25"/>
      <c r="G250" s="25"/>
      <c r="H250" s="60">
        <v>0</v>
      </c>
      <c r="I250" s="55">
        <f aca="true" t="shared" si="22" ref="I250:I263">+B250/M250</f>
        <v>154.95867768595042</v>
      </c>
      <c r="M250" s="2">
        <v>484</v>
      </c>
    </row>
    <row r="251" spans="1:13" ht="12.75">
      <c r="A251" s="19"/>
      <c r="B251" s="358"/>
      <c r="D251" s="19"/>
      <c r="H251" s="7">
        <f aca="true" t="shared" si="23" ref="H251:H261">H250-B251</f>
        <v>0</v>
      </c>
      <c r="I251" s="29">
        <f t="shared" si="22"/>
        <v>0</v>
      </c>
      <c r="M251" s="2">
        <v>484</v>
      </c>
    </row>
    <row r="252" spans="1:13" ht="12.75">
      <c r="A252" s="19"/>
      <c r="B252" s="358"/>
      <c r="D252" s="19"/>
      <c r="H252" s="7">
        <f t="shared" si="23"/>
        <v>0</v>
      </c>
      <c r="I252" s="29">
        <f t="shared" si="22"/>
        <v>0</v>
      </c>
      <c r="M252" s="2">
        <v>484</v>
      </c>
    </row>
    <row r="253" spans="1:13" ht="12.75">
      <c r="A253" s="19"/>
      <c r="B253" s="358">
        <v>1400</v>
      </c>
      <c r="C253" s="1" t="s">
        <v>63</v>
      </c>
      <c r="D253" s="19" t="s">
        <v>250</v>
      </c>
      <c r="E253" s="102" t="s">
        <v>79</v>
      </c>
      <c r="F253" s="56" t="s">
        <v>400</v>
      </c>
      <c r="G253" s="34" t="s">
        <v>31</v>
      </c>
      <c r="H253" s="7">
        <f t="shared" si="23"/>
        <v>-1400</v>
      </c>
      <c r="I253" s="29">
        <f t="shared" si="22"/>
        <v>2.8925619834710745</v>
      </c>
      <c r="K253" t="s">
        <v>332</v>
      </c>
      <c r="L253">
        <v>6</v>
      </c>
      <c r="M253" s="2">
        <v>484</v>
      </c>
    </row>
    <row r="254" spans="1:13" ht="12.75">
      <c r="A254" s="19"/>
      <c r="B254" s="358">
        <v>1400</v>
      </c>
      <c r="C254" s="1" t="s">
        <v>63</v>
      </c>
      <c r="D254" s="19" t="s">
        <v>250</v>
      </c>
      <c r="E254" s="102" t="s">
        <v>79</v>
      </c>
      <c r="F254" s="56" t="s">
        <v>400</v>
      </c>
      <c r="G254" s="34" t="s">
        <v>33</v>
      </c>
      <c r="H254" s="7">
        <f t="shared" si="23"/>
        <v>-2800</v>
      </c>
      <c r="I254" s="29">
        <f t="shared" si="22"/>
        <v>2.8925619834710745</v>
      </c>
      <c r="K254" t="s">
        <v>332</v>
      </c>
      <c r="L254">
        <v>6</v>
      </c>
      <c r="M254" s="2">
        <v>484</v>
      </c>
    </row>
    <row r="255" spans="1:13" ht="12.75">
      <c r="A255" s="19"/>
      <c r="B255" s="358">
        <v>1400</v>
      </c>
      <c r="C255" s="1" t="s">
        <v>63</v>
      </c>
      <c r="D255" s="19" t="s">
        <v>250</v>
      </c>
      <c r="E255" s="102" t="s">
        <v>79</v>
      </c>
      <c r="F255" s="56" t="s">
        <v>400</v>
      </c>
      <c r="G255" s="34" t="s">
        <v>35</v>
      </c>
      <c r="H255" s="7">
        <f t="shared" si="23"/>
        <v>-4200</v>
      </c>
      <c r="I255" s="29">
        <f t="shared" si="22"/>
        <v>2.8925619834710745</v>
      </c>
      <c r="K255" t="s">
        <v>332</v>
      </c>
      <c r="L255">
        <v>6</v>
      </c>
      <c r="M255" s="2">
        <v>484</v>
      </c>
    </row>
    <row r="256" spans="2:13" ht="12.75">
      <c r="B256" s="358">
        <v>1400</v>
      </c>
      <c r="C256" s="1" t="s">
        <v>63</v>
      </c>
      <c r="D256" s="19" t="s">
        <v>250</v>
      </c>
      <c r="E256" s="102" t="s">
        <v>79</v>
      </c>
      <c r="F256" s="56" t="s">
        <v>400</v>
      </c>
      <c r="G256" s="34" t="s">
        <v>37</v>
      </c>
      <c r="H256" s="7">
        <f t="shared" si="23"/>
        <v>-5600</v>
      </c>
      <c r="I256" s="29">
        <f t="shared" si="22"/>
        <v>2.8925619834710745</v>
      </c>
      <c r="K256" t="s">
        <v>332</v>
      </c>
      <c r="L256">
        <v>6</v>
      </c>
      <c r="M256" s="2">
        <v>484</v>
      </c>
    </row>
    <row r="257" spans="2:13" ht="12.75">
      <c r="B257" s="358">
        <v>1400</v>
      </c>
      <c r="C257" s="1" t="s">
        <v>63</v>
      </c>
      <c r="D257" s="19" t="s">
        <v>250</v>
      </c>
      <c r="E257" s="102" t="s">
        <v>79</v>
      </c>
      <c r="F257" s="56" t="s">
        <v>400</v>
      </c>
      <c r="G257" s="34" t="s">
        <v>39</v>
      </c>
      <c r="H257" s="7">
        <f t="shared" si="23"/>
        <v>-7000</v>
      </c>
      <c r="I257" s="29">
        <f t="shared" si="22"/>
        <v>2.8925619834710745</v>
      </c>
      <c r="K257" t="s">
        <v>332</v>
      </c>
      <c r="L257">
        <v>6</v>
      </c>
      <c r="M257" s="2">
        <v>484</v>
      </c>
    </row>
    <row r="258" spans="2:13" ht="12.75">
      <c r="B258" s="358">
        <v>1400</v>
      </c>
      <c r="C258" s="1" t="s">
        <v>63</v>
      </c>
      <c r="D258" s="19" t="s">
        <v>250</v>
      </c>
      <c r="E258" s="102" t="s">
        <v>79</v>
      </c>
      <c r="F258" s="56" t="s">
        <v>400</v>
      </c>
      <c r="G258" s="34" t="s">
        <v>41</v>
      </c>
      <c r="H258" s="7">
        <f t="shared" si="23"/>
        <v>-8400</v>
      </c>
      <c r="I258" s="29">
        <f t="shared" si="22"/>
        <v>2.8925619834710745</v>
      </c>
      <c r="K258" t="s">
        <v>332</v>
      </c>
      <c r="L258">
        <v>6</v>
      </c>
      <c r="M258" s="2">
        <v>484</v>
      </c>
    </row>
    <row r="259" spans="2:13" ht="12.75">
      <c r="B259" s="358">
        <v>1400</v>
      </c>
      <c r="C259" s="1" t="s">
        <v>63</v>
      </c>
      <c r="D259" s="19" t="s">
        <v>250</v>
      </c>
      <c r="E259" s="102" t="s">
        <v>79</v>
      </c>
      <c r="F259" s="56" t="s">
        <v>400</v>
      </c>
      <c r="G259" s="34" t="s">
        <v>43</v>
      </c>
      <c r="H259" s="7">
        <f t="shared" si="23"/>
        <v>-9800</v>
      </c>
      <c r="I259" s="29">
        <f t="shared" si="22"/>
        <v>2.8925619834710745</v>
      </c>
      <c r="K259" t="s">
        <v>332</v>
      </c>
      <c r="L259">
        <v>6</v>
      </c>
      <c r="M259" s="2">
        <v>484</v>
      </c>
    </row>
    <row r="260" spans="2:13" ht="12.75">
      <c r="B260" s="358">
        <v>1400</v>
      </c>
      <c r="C260" s="1" t="s">
        <v>63</v>
      </c>
      <c r="D260" s="19" t="s">
        <v>250</v>
      </c>
      <c r="E260" s="102" t="s">
        <v>79</v>
      </c>
      <c r="F260" s="56" t="s">
        <v>400</v>
      </c>
      <c r="G260" s="34" t="s">
        <v>45</v>
      </c>
      <c r="H260" s="7">
        <f t="shared" si="23"/>
        <v>-11200</v>
      </c>
      <c r="I260" s="29">
        <f t="shared" si="22"/>
        <v>2.8925619834710745</v>
      </c>
      <c r="K260" t="s">
        <v>332</v>
      </c>
      <c r="L260">
        <v>6</v>
      </c>
      <c r="M260" s="2">
        <v>484</v>
      </c>
    </row>
    <row r="261" spans="2:13" ht="12.75">
      <c r="B261" s="358">
        <v>1400</v>
      </c>
      <c r="C261" s="1" t="s">
        <v>63</v>
      </c>
      <c r="D261" s="19" t="s">
        <v>250</v>
      </c>
      <c r="E261" s="102" t="s">
        <v>79</v>
      </c>
      <c r="F261" s="56" t="s">
        <v>400</v>
      </c>
      <c r="G261" s="34" t="s">
        <v>47</v>
      </c>
      <c r="H261" s="7">
        <f t="shared" si="23"/>
        <v>-12600</v>
      </c>
      <c r="I261" s="29">
        <f t="shared" si="22"/>
        <v>2.8925619834710745</v>
      </c>
      <c r="K261" t="s">
        <v>332</v>
      </c>
      <c r="L261">
        <v>6</v>
      </c>
      <c r="M261" s="2">
        <v>484</v>
      </c>
    </row>
    <row r="262" spans="1:13" s="57" customFormat="1" ht="12.75">
      <c r="A262" s="18"/>
      <c r="B262" s="364">
        <f>SUM(B253:B261)</f>
        <v>12600</v>
      </c>
      <c r="C262" s="18"/>
      <c r="D262" s="18"/>
      <c r="E262" s="146" t="s">
        <v>79</v>
      </c>
      <c r="F262" s="25"/>
      <c r="G262" s="25"/>
      <c r="H262" s="60">
        <v>0</v>
      </c>
      <c r="I262" s="55">
        <f t="shared" si="22"/>
        <v>26.03305785123967</v>
      </c>
      <c r="M262" s="2">
        <v>484</v>
      </c>
    </row>
    <row r="263" spans="2:13" ht="12.75">
      <c r="B263" s="358"/>
      <c r="D263" s="19"/>
      <c r="H263" s="7">
        <f>H262-B263</f>
        <v>0</v>
      </c>
      <c r="I263" s="29">
        <f t="shared" si="22"/>
        <v>0</v>
      </c>
      <c r="M263" s="2">
        <v>484</v>
      </c>
    </row>
    <row r="264" spans="2:13" ht="12.75">
      <c r="B264" s="358"/>
      <c r="D264" s="19"/>
      <c r="H264" s="7">
        <f aca="true" t="shared" si="24" ref="H264:H271">H263-B264</f>
        <v>0</v>
      </c>
      <c r="I264" s="29">
        <f aca="true" t="shared" si="25" ref="I264:I271">+B264/M264</f>
        <v>0</v>
      </c>
      <c r="M264" s="2">
        <v>484</v>
      </c>
    </row>
    <row r="265" spans="2:13" ht="12.75">
      <c r="B265" s="358">
        <v>5000</v>
      </c>
      <c r="C265" s="1" t="s">
        <v>73</v>
      </c>
      <c r="D265" s="19" t="s">
        <v>250</v>
      </c>
      <c r="E265" s="102" t="s">
        <v>317</v>
      </c>
      <c r="F265" s="56" t="s">
        <v>419</v>
      </c>
      <c r="G265" s="34" t="s">
        <v>33</v>
      </c>
      <c r="H265" s="7">
        <f t="shared" si="24"/>
        <v>-5000</v>
      </c>
      <c r="I265" s="29">
        <f t="shared" si="25"/>
        <v>10.330578512396695</v>
      </c>
      <c r="K265" t="s">
        <v>332</v>
      </c>
      <c r="L265">
        <v>6</v>
      </c>
      <c r="M265" s="2">
        <v>484</v>
      </c>
    </row>
    <row r="266" spans="2:13" ht="12.75">
      <c r="B266" s="358">
        <v>5000</v>
      </c>
      <c r="C266" s="1" t="s">
        <v>73</v>
      </c>
      <c r="D266" s="19" t="s">
        <v>250</v>
      </c>
      <c r="E266" s="102" t="s">
        <v>317</v>
      </c>
      <c r="F266" s="56" t="s">
        <v>419</v>
      </c>
      <c r="G266" s="34" t="s">
        <v>35</v>
      </c>
      <c r="H266" s="7">
        <f t="shared" si="24"/>
        <v>-10000</v>
      </c>
      <c r="I266" s="29">
        <f t="shared" si="25"/>
        <v>10.330578512396695</v>
      </c>
      <c r="K266" t="s">
        <v>332</v>
      </c>
      <c r="L266">
        <v>6</v>
      </c>
      <c r="M266" s="2">
        <v>484</v>
      </c>
    </row>
    <row r="267" spans="2:13" ht="12.75">
      <c r="B267" s="358">
        <v>5000</v>
      </c>
      <c r="C267" s="1" t="s">
        <v>73</v>
      </c>
      <c r="D267" s="19" t="s">
        <v>250</v>
      </c>
      <c r="E267" s="102" t="s">
        <v>317</v>
      </c>
      <c r="F267" s="56" t="s">
        <v>419</v>
      </c>
      <c r="G267" s="34" t="s">
        <v>37</v>
      </c>
      <c r="H267" s="7">
        <f t="shared" si="24"/>
        <v>-15000</v>
      </c>
      <c r="I267" s="29">
        <f t="shared" si="25"/>
        <v>10.330578512396695</v>
      </c>
      <c r="K267" t="s">
        <v>332</v>
      </c>
      <c r="L267">
        <v>6</v>
      </c>
      <c r="M267" s="2">
        <v>484</v>
      </c>
    </row>
    <row r="268" spans="2:13" ht="12.75">
      <c r="B268" s="358">
        <v>5000</v>
      </c>
      <c r="C268" s="1" t="s">
        <v>73</v>
      </c>
      <c r="D268" s="19" t="s">
        <v>250</v>
      </c>
      <c r="E268" s="102" t="s">
        <v>317</v>
      </c>
      <c r="F268" s="56" t="s">
        <v>419</v>
      </c>
      <c r="G268" s="34" t="s">
        <v>39</v>
      </c>
      <c r="H268" s="7">
        <f t="shared" si="24"/>
        <v>-20000</v>
      </c>
      <c r="I268" s="29">
        <f t="shared" si="25"/>
        <v>10.330578512396695</v>
      </c>
      <c r="K268" t="s">
        <v>332</v>
      </c>
      <c r="L268">
        <v>6</v>
      </c>
      <c r="M268" s="2">
        <v>484</v>
      </c>
    </row>
    <row r="269" spans="2:13" ht="12.75">
      <c r="B269" s="358">
        <v>5000</v>
      </c>
      <c r="C269" s="1" t="s">
        <v>73</v>
      </c>
      <c r="D269" s="19" t="s">
        <v>250</v>
      </c>
      <c r="E269" s="102" t="s">
        <v>317</v>
      </c>
      <c r="F269" s="56" t="s">
        <v>419</v>
      </c>
      <c r="G269" s="34" t="s">
        <v>41</v>
      </c>
      <c r="H269" s="7">
        <f t="shared" si="24"/>
        <v>-25000</v>
      </c>
      <c r="I269" s="29">
        <f t="shared" si="25"/>
        <v>10.330578512396695</v>
      </c>
      <c r="K269" t="s">
        <v>332</v>
      </c>
      <c r="L269">
        <v>6</v>
      </c>
      <c r="M269" s="2">
        <v>484</v>
      </c>
    </row>
    <row r="270" spans="1:13" ht="12.75">
      <c r="A270" s="19"/>
      <c r="B270" s="358">
        <v>5000</v>
      </c>
      <c r="C270" s="1" t="s">
        <v>73</v>
      </c>
      <c r="D270" s="19" t="s">
        <v>250</v>
      </c>
      <c r="E270" s="102" t="s">
        <v>317</v>
      </c>
      <c r="F270" s="56" t="s">
        <v>419</v>
      </c>
      <c r="G270" s="34" t="s">
        <v>43</v>
      </c>
      <c r="H270" s="7">
        <f t="shared" si="24"/>
        <v>-30000</v>
      </c>
      <c r="I270" s="29">
        <f t="shared" si="25"/>
        <v>10.330578512396695</v>
      </c>
      <c r="K270" t="s">
        <v>332</v>
      </c>
      <c r="L270">
        <v>6</v>
      </c>
      <c r="M270" s="2">
        <v>484</v>
      </c>
    </row>
    <row r="271" spans="2:13" ht="12.75">
      <c r="B271" s="358">
        <v>5000</v>
      </c>
      <c r="C271" s="1" t="s">
        <v>73</v>
      </c>
      <c r="D271" s="19" t="s">
        <v>250</v>
      </c>
      <c r="E271" s="102" t="s">
        <v>317</v>
      </c>
      <c r="F271" s="56" t="s">
        <v>420</v>
      </c>
      <c r="G271" s="34" t="s">
        <v>45</v>
      </c>
      <c r="H271" s="7">
        <f t="shared" si="24"/>
        <v>-35000</v>
      </c>
      <c r="I271" s="29">
        <f t="shared" si="25"/>
        <v>10.330578512396695</v>
      </c>
      <c r="K271" t="s">
        <v>332</v>
      </c>
      <c r="L271">
        <v>6</v>
      </c>
      <c r="M271" s="2">
        <v>484</v>
      </c>
    </row>
    <row r="272" spans="1:13" s="57" customFormat="1" ht="12.75">
      <c r="A272" s="18"/>
      <c r="B272" s="364">
        <f>SUM(B265:B271)</f>
        <v>35000</v>
      </c>
      <c r="C272" s="18" t="s">
        <v>73</v>
      </c>
      <c r="D272" s="18"/>
      <c r="E272" s="146"/>
      <c r="F272" s="25"/>
      <c r="G272" s="25"/>
      <c r="H272" s="60">
        <v>0</v>
      </c>
      <c r="I272" s="55">
        <f aca="true" t="shared" si="26" ref="I272:I297">+B272/M272</f>
        <v>72.31404958677686</v>
      </c>
      <c r="M272" s="2">
        <v>484</v>
      </c>
    </row>
    <row r="273" spans="2:13" ht="12.75">
      <c r="B273" s="358"/>
      <c r="D273" s="19"/>
      <c r="H273" s="7">
        <f aca="true" t="shared" si="27" ref="H273:H283">H272-B273</f>
        <v>0</v>
      </c>
      <c r="I273" s="29">
        <f t="shared" si="26"/>
        <v>0</v>
      </c>
      <c r="M273" s="2">
        <v>484</v>
      </c>
    </row>
    <row r="274" spans="2:13" ht="12.75">
      <c r="B274" s="358"/>
      <c r="D274" s="19"/>
      <c r="H274" s="7">
        <f t="shared" si="27"/>
        <v>0</v>
      </c>
      <c r="I274" s="29">
        <f t="shared" si="26"/>
        <v>0</v>
      </c>
      <c r="M274" s="2">
        <v>484</v>
      </c>
    </row>
    <row r="275" spans="2:13" ht="12.75">
      <c r="B275" s="358">
        <v>3000</v>
      </c>
      <c r="C275" s="1" t="s">
        <v>74</v>
      </c>
      <c r="D275" s="19" t="s">
        <v>250</v>
      </c>
      <c r="E275" s="102" t="s">
        <v>317</v>
      </c>
      <c r="F275" s="56" t="s">
        <v>400</v>
      </c>
      <c r="G275" s="56" t="s">
        <v>31</v>
      </c>
      <c r="H275" s="7">
        <f t="shared" si="27"/>
        <v>-3000</v>
      </c>
      <c r="I275" s="29">
        <f t="shared" si="26"/>
        <v>6.198347107438017</v>
      </c>
      <c r="K275" s="59" t="s">
        <v>332</v>
      </c>
      <c r="L275">
        <v>6</v>
      </c>
      <c r="M275" s="2">
        <v>484</v>
      </c>
    </row>
    <row r="276" spans="2:13" ht="12.75">
      <c r="B276" s="358">
        <v>3000</v>
      </c>
      <c r="C276" s="1" t="s">
        <v>74</v>
      </c>
      <c r="D276" s="19" t="s">
        <v>250</v>
      </c>
      <c r="E276" s="102" t="s">
        <v>317</v>
      </c>
      <c r="F276" s="56" t="s">
        <v>400</v>
      </c>
      <c r="G276" s="56" t="s">
        <v>33</v>
      </c>
      <c r="H276" s="7">
        <f t="shared" si="27"/>
        <v>-6000</v>
      </c>
      <c r="I276" s="29">
        <f t="shared" si="26"/>
        <v>6.198347107438017</v>
      </c>
      <c r="K276" s="59" t="s">
        <v>332</v>
      </c>
      <c r="L276">
        <v>6</v>
      </c>
      <c r="M276" s="2">
        <v>484</v>
      </c>
    </row>
    <row r="277" spans="2:13" ht="12.75">
      <c r="B277" s="358">
        <v>3000</v>
      </c>
      <c r="C277" s="1" t="s">
        <v>74</v>
      </c>
      <c r="D277" s="19" t="s">
        <v>250</v>
      </c>
      <c r="E277" s="102" t="s">
        <v>317</v>
      </c>
      <c r="F277" s="56" t="s">
        <v>400</v>
      </c>
      <c r="G277" s="56" t="s">
        <v>35</v>
      </c>
      <c r="H277" s="7">
        <f t="shared" si="27"/>
        <v>-9000</v>
      </c>
      <c r="I277" s="29">
        <f t="shared" si="26"/>
        <v>6.198347107438017</v>
      </c>
      <c r="K277" s="59" t="s">
        <v>332</v>
      </c>
      <c r="L277">
        <v>6</v>
      </c>
      <c r="M277" s="2">
        <v>484</v>
      </c>
    </row>
    <row r="278" spans="2:13" ht="12.75">
      <c r="B278" s="358">
        <v>3000</v>
      </c>
      <c r="C278" s="1" t="s">
        <v>74</v>
      </c>
      <c r="D278" s="19" t="s">
        <v>250</v>
      </c>
      <c r="E278" s="102" t="s">
        <v>317</v>
      </c>
      <c r="F278" s="56" t="s">
        <v>400</v>
      </c>
      <c r="G278" s="56" t="s">
        <v>37</v>
      </c>
      <c r="H278" s="7">
        <f t="shared" si="27"/>
        <v>-12000</v>
      </c>
      <c r="I278" s="29">
        <f t="shared" si="26"/>
        <v>6.198347107438017</v>
      </c>
      <c r="K278" s="59" t="s">
        <v>332</v>
      </c>
      <c r="L278">
        <v>6</v>
      </c>
      <c r="M278" s="2">
        <v>484</v>
      </c>
    </row>
    <row r="279" spans="2:13" ht="12.75">
      <c r="B279" s="358">
        <v>3000</v>
      </c>
      <c r="C279" s="1" t="s">
        <v>74</v>
      </c>
      <c r="D279" s="19" t="s">
        <v>250</v>
      </c>
      <c r="E279" s="102" t="s">
        <v>317</v>
      </c>
      <c r="F279" s="56" t="s">
        <v>400</v>
      </c>
      <c r="G279" s="56" t="s">
        <v>39</v>
      </c>
      <c r="H279" s="7">
        <f t="shared" si="27"/>
        <v>-15000</v>
      </c>
      <c r="I279" s="29">
        <f t="shared" si="26"/>
        <v>6.198347107438017</v>
      </c>
      <c r="K279" s="59" t="s">
        <v>332</v>
      </c>
      <c r="L279">
        <v>6</v>
      </c>
      <c r="M279" s="2">
        <v>484</v>
      </c>
    </row>
    <row r="280" spans="2:13" ht="12.75">
      <c r="B280" s="358">
        <v>3000</v>
      </c>
      <c r="C280" s="1" t="s">
        <v>74</v>
      </c>
      <c r="D280" s="19" t="s">
        <v>250</v>
      </c>
      <c r="E280" s="102" t="s">
        <v>317</v>
      </c>
      <c r="F280" s="56" t="s">
        <v>400</v>
      </c>
      <c r="G280" s="56" t="s">
        <v>41</v>
      </c>
      <c r="H280" s="7">
        <f t="shared" si="27"/>
        <v>-18000</v>
      </c>
      <c r="I280" s="29">
        <f t="shared" si="26"/>
        <v>6.198347107438017</v>
      </c>
      <c r="K280" s="59" t="s">
        <v>332</v>
      </c>
      <c r="L280">
        <v>6</v>
      </c>
      <c r="M280" s="2">
        <v>484</v>
      </c>
    </row>
    <row r="281" spans="2:13" ht="12.75">
      <c r="B281" s="358">
        <v>3000</v>
      </c>
      <c r="C281" s="1" t="s">
        <v>74</v>
      </c>
      <c r="D281" s="19" t="s">
        <v>250</v>
      </c>
      <c r="E281" s="102" t="s">
        <v>317</v>
      </c>
      <c r="F281" s="56" t="s">
        <v>400</v>
      </c>
      <c r="G281" s="56" t="s">
        <v>43</v>
      </c>
      <c r="H281" s="7">
        <f t="shared" si="27"/>
        <v>-21000</v>
      </c>
      <c r="I281" s="29">
        <f t="shared" si="26"/>
        <v>6.198347107438017</v>
      </c>
      <c r="K281" s="59" t="s">
        <v>332</v>
      </c>
      <c r="L281">
        <v>6</v>
      </c>
      <c r="M281" s="2">
        <v>484</v>
      </c>
    </row>
    <row r="282" spans="2:13" ht="12.75">
      <c r="B282" s="358">
        <v>3000</v>
      </c>
      <c r="C282" s="1" t="s">
        <v>74</v>
      </c>
      <c r="D282" s="19" t="s">
        <v>250</v>
      </c>
      <c r="E282" s="102" t="s">
        <v>317</v>
      </c>
      <c r="F282" s="56" t="s">
        <v>400</v>
      </c>
      <c r="G282" s="56" t="s">
        <v>45</v>
      </c>
      <c r="H282" s="7">
        <f t="shared" si="27"/>
        <v>-24000</v>
      </c>
      <c r="I282" s="29">
        <f t="shared" si="26"/>
        <v>6.198347107438017</v>
      </c>
      <c r="K282" s="59" t="s">
        <v>332</v>
      </c>
      <c r="L282">
        <v>6</v>
      </c>
      <c r="M282" s="2">
        <v>484</v>
      </c>
    </row>
    <row r="283" spans="2:13" ht="12.75">
      <c r="B283" s="358">
        <v>3000</v>
      </c>
      <c r="C283" s="1" t="s">
        <v>74</v>
      </c>
      <c r="D283" s="19" t="s">
        <v>250</v>
      </c>
      <c r="E283" s="102" t="s">
        <v>317</v>
      </c>
      <c r="F283" s="56" t="s">
        <v>400</v>
      </c>
      <c r="G283" s="56" t="s">
        <v>47</v>
      </c>
      <c r="H283" s="7">
        <f t="shared" si="27"/>
        <v>-27000</v>
      </c>
      <c r="I283" s="29">
        <f t="shared" si="26"/>
        <v>6.198347107438017</v>
      </c>
      <c r="K283" s="59" t="s">
        <v>332</v>
      </c>
      <c r="L283">
        <v>6</v>
      </c>
      <c r="M283" s="2">
        <v>484</v>
      </c>
    </row>
    <row r="284" spans="1:13" s="57" customFormat="1" ht="12.75">
      <c r="A284" s="18"/>
      <c r="B284" s="364">
        <f>SUM(B275:B283)</f>
        <v>27000</v>
      </c>
      <c r="C284" s="66" t="s">
        <v>74</v>
      </c>
      <c r="D284" s="18"/>
      <c r="E284" s="146"/>
      <c r="F284" s="25"/>
      <c r="G284" s="25"/>
      <c r="H284" s="60">
        <v>0</v>
      </c>
      <c r="I284" s="55">
        <f t="shared" si="26"/>
        <v>55.78512396694215</v>
      </c>
      <c r="M284" s="2">
        <v>484</v>
      </c>
    </row>
    <row r="285" spans="2:13" ht="12.75">
      <c r="B285" s="358"/>
      <c r="D285" s="19"/>
      <c r="H285" s="7">
        <f aca="true" t="shared" si="28" ref="H285:H292">H284-B285</f>
        <v>0</v>
      </c>
      <c r="I285" s="29">
        <f t="shared" si="26"/>
        <v>0</v>
      </c>
      <c r="M285" s="2">
        <v>484</v>
      </c>
    </row>
    <row r="286" spans="2:13" ht="12.75">
      <c r="B286" s="358"/>
      <c r="D286" s="19"/>
      <c r="H286" s="7">
        <f t="shared" si="28"/>
        <v>0</v>
      </c>
      <c r="I286" s="29">
        <f t="shared" si="26"/>
        <v>0</v>
      </c>
      <c r="M286" s="2">
        <v>484</v>
      </c>
    </row>
    <row r="287" spans="2:13" ht="12.75">
      <c r="B287" s="358">
        <v>1000</v>
      </c>
      <c r="C287" s="58" t="s">
        <v>325</v>
      </c>
      <c r="D287" s="41" t="s">
        <v>250</v>
      </c>
      <c r="E287" s="103" t="s">
        <v>387</v>
      </c>
      <c r="F287" s="56" t="s">
        <v>400</v>
      </c>
      <c r="G287" s="56" t="s">
        <v>33</v>
      </c>
      <c r="H287" s="7">
        <f t="shared" si="28"/>
        <v>-1000</v>
      </c>
      <c r="I287" s="29">
        <f t="shared" si="26"/>
        <v>2.0661157024793386</v>
      </c>
      <c r="K287" t="s">
        <v>332</v>
      </c>
      <c r="L287">
        <v>6</v>
      </c>
      <c r="M287" s="2">
        <v>484</v>
      </c>
    </row>
    <row r="288" spans="2:13" ht="12.75">
      <c r="B288" s="358">
        <v>1000</v>
      </c>
      <c r="C288" s="58" t="s">
        <v>325</v>
      </c>
      <c r="D288" s="41" t="s">
        <v>250</v>
      </c>
      <c r="E288" s="103" t="s">
        <v>387</v>
      </c>
      <c r="F288" s="56" t="s">
        <v>400</v>
      </c>
      <c r="G288" s="56" t="s">
        <v>35</v>
      </c>
      <c r="H288" s="7">
        <f t="shared" si="28"/>
        <v>-2000</v>
      </c>
      <c r="I288" s="29">
        <f t="shared" si="26"/>
        <v>2.0661157024793386</v>
      </c>
      <c r="K288" t="s">
        <v>332</v>
      </c>
      <c r="L288">
        <v>6</v>
      </c>
      <c r="M288" s="2">
        <v>484</v>
      </c>
    </row>
    <row r="289" spans="2:13" ht="12.75">
      <c r="B289" s="358">
        <v>1000</v>
      </c>
      <c r="C289" s="58" t="s">
        <v>325</v>
      </c>
      <c r="D289" s="41" t="s">
        <v>250</v>
      </c>
      <c r="E289" s="103" t="s">
        <v>387</v>
      </c>
      <c r="F289" s="56" t="s">
        <v>400</v>
      </c>
      <c r="G289" s="56" t="s">
        <v>37</v>
      </c>
      <c r="H289" s="7">
        <f t="shared" si="28"/>
        <v>-3000</v>
      </c>
      <c r="I289" s="29">
        <f t="shared" si="26"/>
        <v>2.0661157024793386</v>
      </c>
      <c r="K289" t="s">
        <v>332</v>
      </c>
      <c r="L289">
        <v>6</v>
      </c>
      <c r="M289" s="2">
        <v>484</v>
      </c>
    </row>
    <row r="290" spans="2:13" ht="12.75">
      <c r="B290" s="358">
        <v>1000</v>
      </c>
      <c r="C290" s="58" t="s">
        <v>325</v>
      </c>
      <c r="D290" s="41" t="s">
        <v>250</v>
      </c>
      <c r="E290" s="103" t="s">
        <v>387</v>
      </c>
      <c r="F290" s="56" t="s">
        <v>400</v>
      </c>
      <c r="G290" s="56" t="s">
        <v>39</v>
      </c>
      <c r="H290" s="7">
        <f t="shared" si="28"/>
        <v>-4000</v>
      </c>
      <c r="I290" s="29">
        <f t="shared" si="26"/>
        <v>2.0661157024793386</v>
      </c>
      <c r="K290" t="s">
        <v>332</v>
      </c>
      <c r="L290">
        <v>6</v>
      </c>
      <c r="M290" s="2">
        <v>484</v>
      </c>
    </row>
    <row r="291" spans="2:13" ht="12.75">
      <c r="B291" s="358">
        <v>1000</v>
      </c>
      <c r="C291" s="58" t="s">
        <v>325</v>
      </c>
      <c r="D291" s="41" t="s">
        <v>250</v>
      </c>
      <c r="E291" s="103" t="s">
        <v>387</v>
      </c>
      <c r="F291" s="56" t="s">
        <v>400</v>
      </c>
      <c r="G291" s="56" t="s">
        <v>41</v>
      </c>
      <c r="H291" s="7">
        <f t="shared" si="28"/>
        <v>-5000</v>
      </c>
      <c r="I291" s="29">
        <f t="shared" si="26"/>
        <v>2.0661157024793386</v>
      </c>
      <c r="K291" t="s">
        <v>332</v>
      </c>
      <c r="L291">
        <v>6</v>
      </c>
      <c r="M291" s="2">
        <v>484</v>
      </c>
    </row>
    <row r="292" spans="2:13" ht="12.75">
      <c r="B292" s="358">
        <v>1000</v>
      </c>
      <c r="C292" s="58" t="s">
        <v>325</v>
      </c>
      <c r="D292" s="41" t="s">
        <v>250</v>
      </c>
      <c r="E292" s="103" t="s">
        <v>387</v>
      </c>
      <c r="F292" s="56" t="s">
        <v>400</v>
      </c>
      <c r="G292" s="34" t="s">
        <v>43</v>
      </c>
      <c r="H292" s="7">
        <f t="shared" si="28"/>
        <v>-6000</v>
      </c>
      <c r="I292" s="29">
        <f t="shared" si="26"/>
        <v>2.0661157024793386</v>
      </c>
      <c r="K292" t="s">
        <v>332</v>
      </c>
      <c r="L292">
        <v>6</v>
      </c>
      <c r="M292" s="2">
        <v>484</v>
      </c>
    </row>
    <row r="293" spans="1:13" s="57" customFormat="1" ht="12.75">
      <c r="A293" s="18"/>
      <c r="B293" s="364">
        <f>SUM(B287:B292)</f>
        <v>6000</v>
      </c>
      <c r="C293" s="18"/>
      <c r="D293" s="18"/>
      <c r="E293" s="146" t="s">
        <v>387</v>
      </c>
      <c r="F293" s="25"/>
      <c r="G293" s="25"/>
      <c r="H293" s="60">
        <v>0</v>
      </c>
      <c r="I293" s="55">
        <f t="shared" si="26"/>
        <v>12.396694214876034</v>
      </c>
      <c r="M293" s="2">
        <v>484</v>
      </c>
    </row>
    <row r="294" spans="2:13" ht="12.75">
      <c r="B294" s="358"/>
      <c r="H294" s="7">
        <f>H293-B294</f>
        <v>0</v>
      </c>
      <c r="I294" s="29">
        <f t="shared" si="26"/>
        <v>0</v>
      </c>
      <c r="M294" s="2">
        <v>484</v>
      </c>
    </row>
    <row r="295" spans="2:13" ht="12.75">
      <c r="B295" s="358"/>
      <c r="H295" s="7">
        <f>H294-B295</f>
        <v>0</v>
      </c>
      <c r="I295" s="29">
        <f t="shared" si="26"/>
        <v>0</v>
      </c>
      <c r="M295" s="2">
        <v>484</v>
      </c>
    </row>
    <row r="296" spans="2:13" ht="12.75">
      <c r="B296" s="358"/>
      <c r="H296" s="7">
        <f>H295-B296</f>
        <v>0</v>
      </c>
      <c r="I296" s="29">
        <f t="shared" si="26"/>
        <v>0</v>
      </c>
      <c r="M296" s="2">
        <v>484</v>
      </c>
    </row>
    <row r="297" spans="2:13" ht="12.75">
      <c r="B297" s="358"/>
      <c r="H297" s="7">
        <f>H296-B297</f>
        <v>0</v>
      </c>
      <c r="I297" s="29">
        <f t="shared" si="26"/>
        <v>0</v>
      </c>
      <c r="M297" s="2">
        <v>484</v>
      </c>
    </row>
    <row r="298" spans="1:13" s="53" customFormat="1" ht="12.75">
      <c r="A298" s="52"/>
      <c r="B298" s="401">
        <f>+B318+B340+B346</f>
        <v>79800</v>
      </c>
      <c r="C298" s="52" t="s">
        <v>421</v>
      </c>
      <c r="D298" s="52" t="s">
        <v>422</v>
      </c>
      <c r="E298" s="136" t="s">
        <v>423</v>
      </c>
      <c r="F298" s="135" t="s">
        <v>330</v>
      </c>
      <c r="G298" s="136" t="s">
        <v>331</v>
      </c>
      <c r="H298" s="60"/>
      <c r="I298" s="137">
        <v>0</v>
      </c>
      <c r="M298" s="2">
        <v>484</v>
      </c>
    </row>
    <row r="299" spans="2:13" ht="12.75">
      <c r="B299" s="358"/>
      <c r="H299" s="7">
        <f aca="true" t="shared" si="29" ref="H299:H317">H298-B299</f>
        <v>0</v>
      </c>
      <c r="I299" s="29">
        <f aca="true" t="shared" si="30" ref="I299:I352">+B299/M299</f>
        <v>0</v>
      </c>
      <c r="M299" s="2">
        <v>484</v>
      </c>
    </row>
    <row r="300" spans="2:13" ht="12.75">
      <c r="B300" s="246">
        <v>2500</v>
      </c>
      <c r="C300" s="1" t="s">
        <v>85</v>
      </c>
      <c r="D300" s="19" t="s">
        <v>250</v>
      </c>
      <c r="E300" s="99" t="s">
        <v>240</v>
      </c>
      <c r="F300" s="56" t="s">
        <v>424</v>
      </c>
      <c r="G300" s="39" t="s">
        <v>84</v>
      </c>
      <c r="H300" s="7">
        <f t="shared" si="29"/>
        <v>-2500</v>
      </c>
      <c r="I300" s="29">
        <f t="shared" si="30"/>
        <v>5.1652892561983474</v>
      </c>
      <c r="K300" t="s">
        <v>85</v>
      </c>
      <c r="L300">
        <v>8</v>
      </c>
      <c r="M300" s="2">
        <v>484</v>
      </c>
    </row>
    <row r="301" spans="2:13" ht="12.75">
      <c r="B301" s="358">
        <v>2500</v>
      </c>
      <c r="C301" s="1" t="s">
        <v>85</v>
      </c>
      <c r="D301" s="19" t="s">
        <v>250</v>
      </c>
      <c r="E301" s="102" t="s">
        <v>240</v>
      </c>
      <c r="F301" s="56" t="s">
        <v>425</v>
      </c>
      <c r="G301" s="34" t="s">
        <v>89</v>
      </c>
      <c r="H301" s="7">
        <f t="shared" si="29"/>
        <v>-5000</v>
      </c>
      <c r="I301" s="29">
        <f t="shared" si="30"/>
        <v>5.1652892561983474</v>
      </c>
      <c r="K301" t="s">
        <v>85</v>
      </c>
      <c r="L301">
        <v>8</v>
      </c>
      <c r="M301" s="2">
        <v>484</v>
      </c>
    </row>
    <row r="302" spans="2:13" ht="12.75">
      <c r="B302" s="358">
        <v>2500</v>
      </c>
      <c r="C302" s="1" t="s">
        <v>85</v>
      </c>
      <c r="D302" s="19" t="s">
        <v>250</v>
      </c>
      <c r="E302" s="102" t="s">
        <v>240</v>
      </c>
      <c r="F302" s="56" t="s">
        <v>426</v>
      </c>
      <c r="G302" s="34" t="s">
        <v>91</v>
      </c>
      <c r="H302" s="7">
        <f t="shared" si="29"/>
        <v>-7500</v>
      </c>
      <c r="I302" s="29">
        <f t="shared" si="30"/>
        <v>5.1652892561983474</v>
      </c>
      <c r="K302" t="s">
        <v>85</v>
      </c>
      <c r="L302">
        <v>8</v>
      </c>
      <c r="M302" s="2">
        <v>484</v>
      </c>
    </row>
    <row r="303" spans="2:13" ht="12.75">
      <c r="B303" s="358">
        <v>2500</v>
      </c>
      <c r="C303" s="1" t="s">
        <v>85</v>
      </c>
      <c r="D303" s="19" t="s">
        <v>250</v>
      </c>
      <c r="E303" s="102" t="s">
        <v>240</v>
      </c>
      <c r="F303" s="56" t="s">
        <v>427</v>
      </c>
      <c r="G303" s="34" t="s">
        <v>93</v>
      </c>
      <c r="H303" s="7">
        <f t="shared" si="29"/>
        <v>-10000</v>
      </c>
      <c r="I303" s="29">
        <f t="shared" si="30"/>
        <v>5.1652892561983474</v>
      </c>
      <c r="K303" t="s">
        <v>85</v>
      </c>
      <c r="L303">
        <v>8</v>
      </c>
      <c r="M303" s="2">
        <v>484</v>
      </c>
    </row>
    <row r="304" spans="2:13" ht="12.75">
      <c r="B304" s="358">
        <v>2500</v>
      </c>
      <c r="C304" s="1" t="s">
        <v>85</v>
      </c>
      <c r="D304" s="1" t="s">
        <v>250</v>
      </c>
      <c r="E304" s="102" t="s">
        <v>240</v>
      </c>
      <c r="F304" s="56" t="s">
        <v>428</v>
      </c>
      <c r="G304" s="34" t="s">
        <v>22</v>
      </c>
      <c r="H304" s="7">
        <f t="shared" si="29"/>
        <v>-12500</v>
      </c>
      <c r="I304" s="29">
        <f t="shared" si="30"/>
        <v>5.1652892561983474</v>
      </c>
      <c r="K304" t="s">
        <v>85</v>
      </c>
      <c r="L304">
        <v>8</v>
      </c>
      <c r="M304" s="2">
        <v>484</v>
      </c>
    </row>
    <row r="305" spans="2:13" ht="12.75">
      <c r="B305" s="358">
        <v>2500</v>
      </c>
      <c r="C305" s="1" t="s">
        <v>85</v>
      </c>
      <c r="D305" s="1" t="s">
        <v>250</v>
      </c>
      <c r="E305" s="102" t="s">
        <v>240</v>
      </c>
      <c r="F305" s="56" t="s">
        <v>429</v>
      </c>
      <c r="G305" s="34" t="s">
        <v>25</v>
      </c>
      <c r="H305" s="7">
        <f t="shared" si="29"/>
        <v>-15000</v>
      </c>
      <c r="I305" s="29">
        <f t="shared" si="30"/>
        <v>5.1652892561983474</v>
      </c>
      <c r="K305" t="s">
        <v>85</v>
      </c>
      <c r="L305">
        <v>8</v>
      </c>
      <c r="M305" s="2">
        <v>484</v>
      </c>
    </row>
    <row r="306" spans="2:13" ht="12.75">
      <c r="B306" s="358">
        <v>2500</v>
      </c>
      <c r="C306" s="1" t="s">
        <v>85</v>
      </c>
      <c r="D306" s="1" t="s">
        <v>250</v>
      </c>
      <c r="E306" s="102" t="s">
        <v>240</v>
      </c>
      <c r="F306" s="56" t="s">
        <v>430</v>
      </c>
      <c r="G306" s="34" t="s">
        <v>29</v>
      </c>
      <c r="H306" s="7">
        <f t="shared" si="29"/>
        <v>-17500</v>
      </c>
      <c r="I306" s="29">
        <f t="shared" si="30"/>
        <v>5.1652892561983474</v>
      </c>
      <c r="K306" t="s">
        <v>85</v>
      </c>
      <c r="L306">
        <v>8</v>
      </c>
      <c r="M306" s="2">
        <v>484</v>
      </c>
    </row>
    <row r="307" spans="2:13" ht="12.75">
      <c r="B307" s="358">
        <v>2500</v>
      </c>
      <c r="C307" s="1" t="s">
        <v>85</v>
      </c>
      <c r="D307" s="1" t="s">
        <v>250</v>
      </c>
      <c r="E307" s="102" t="s">
        <v>240</v>
      </c>
      <c r="F307" s="56" t="s">
        <v>431</v>
      </c>
      <c r="G307" s="34" t="s">
        <v>31</v>
      </c>
      <c r="H307" s="7">
        <f t="shared" si="29"/>
        <v>-20000</v>
      </c>
      <c r="I307" s="29">
        <f t="shared" si="30"/>
        <v>5.1652892561983474</v>
      </c>
      <c r="K307" t="s">
        <v>85</v>
      </c>
      <c r="L307">
        <v>8</v>
      </c>
      <c r="M307" s="2">
        <v>484</v>
      </c>
    </row>
    <row r="308" spans="2:13" ht="12.75">
      <c r="B308" s="358">
        <v>2500</v>
      </c>
      <c r="C308" s="1" t="s">
        <v>85</v>
      </c>
      <c r="D308" s="1" t="s">
        <v>250</v>
      </c>
      <c r="E308" s="102" t="s">
        <v>240</v>
      </c>
      <c r="F308" s="56" t="s">
        <v>432</v>
      </c>
      <c r="G308" s="34" t="s">
        <v>33</v>
      </c>
      <c r="H308" s="7">
        <f t="shared" si="29"/>
        <v>-22500</v>
      </c>
      <c r="I308" s="29">
        <f t="shared" si="30"/>
        <v>5.1652892561983474</v>
      </c>
      <c r="K308" t="s">
        <v>85</v>
      </c>
      <c r="L308">
        <v>8</v>
      </c>
      <c r="M308" s="2">
        <v>484</v>
      </c>
    </row>
    <row r="309" spans="2:13" ht="12.75">
      <c r="B309" s="358">
        <v>2500</v>
      </c>
      <c r="C309" s="1" t="s">
        <v>85</v>
      </c>
      <c r="D309" s="1" t="s">
        <v>250</v>
      </c>
      <c r="E309" s="102" t="s">
        <v>240</v>
      </c>
      <c r="F309" s="56" t="s">
        <v>433</v>
      </c>
      <c r="G309" s="34" t="s">
        <v>35</v>
      </c>
      <c r="H309" s="7">
        <f t="shared" si="29"/>
        <v>-25000</v>
      </c>
      <c r="I309" s="29">
        <f t="shared" si="30"/>
        <v>5.1652892561983474</v>
      </c>
      <c r="K309" t="s">
        <v>85</v>
      </c>
      <c r="L309">
        <v>8</v>
      </c>
      <c r="M309" s="2">
        <v>484</v>
      </c>
    </row>
    <row r="310" spans="2:13" ht="12.75">
      <c r="B310" s="358">
        <v>2500</v>
      </c>
      <c r="C310" s="1" t="s">
        <v>85</v>
      </c>
      <c r="D310" s="1" t="s">
        <v>250</v>
      </c>
      <c r="E310" s="102" t="s">
        <v>240</v>
      </c>
      <c r="F310" s="56" t="s">
        <v>434</v>
      </c>
      <c r="G310" s="34" t="s">
        <v>37</v>
      </c>
      <c r="H310" s="7">
        <f t="shared" si="29"/>
        <v>-27500</v>
      </c>
      <c r="I310" s="29">
        <f t="shared" si="30"/>
        <v>5.1652892561983474</v>
      </c>
      <c r="K310" t="s">
        <v>85</v>
      </c>
      <c r="L310">
        <v>8</v>
      </c>
      <c r="M310" s="2">
        <v>484</v>
      </c>
    </row>
    <row r="311" spans="2:13" ht="12.75">
      <c r="B311" s="358">
        <v>2500</v>
      </c>
      <c r="C311" s="1" t="s">
        <v>85</v>
      </c>
      <c r="D311" s="1" t="s">
        <v>250</v>
      </c>
      <c r="E311" s="102" t="s">
        <v>240</v>
      </c>
      <c r="F311" s="56" t="s">
        <v>435</v>
      </c>
      <c r="G311" s="34" t="s">
        <v>43</v>
      </c>
      <c r="H311" s="7">
        <f t="shared" si="29"/>
        <v>-30000</v>
      </c>
      <c r="I311" s="29">
        <f t="shared" si="30"/>
        <v>5.1652892561983474</v>
      </c>
      <c r="K311" t="s">
        <v>85</v>
      </c>
      <c r="L311">
        <v>8</v>
      </c>
      <c r="M311" s="2">
        <v>484</v>
      </c>
    </row>
    <row r="312" spans="2:13" ht="12.75">
      <c r="B312" s="358">
        <v>2500</v>
      </c>
      <c r="C312" s="1" t="s">
        <v>85</v>
      </c>
      <c r="D312" s="1" t="s">
        <v>250</v>
      </c>
      <c r="E312" s="102" t="s">
        <v>240</v>
      </c>
      <c r="F312" s="56" t="s">
        <v>436</v>
      </c>
      <c r="G312" s="34" t="s">
        <v>45</v>
      </c>
      <c r="H312" s="7">
        <f t="shared" si="29"/>
        <v>-32500</v>
      </c>
      <c r="I312" s="29">
        <f t="shared" si="30"/>
        <v>5.1652892561983474</v>
      </c>
      <c r="K312" t="s">
        <v>85</v>
      </c>
      <c r="L312">
        <v>8</v>
      </c>
      <c r="M312" s="2">
        <v>484</v>
      </c>
    </row>
    <row r="313" spans="2:13" ht="12.75">
      <c r="B313" s="358">
        <v>2500</v>
      </c>
      <c r="C313" s="1" t="s">
        <v>85</v>
      </c>
      <c r="D313" s="1" t="s">
        <v>250</v>
      </c>
      <c r="E313" s="102" t="s">
        <v>240</v>
      </c>
      <c r="F313" s="56" t="s">
        <v>437</v>
      </c>
      <c r="G313" s="34" t="s">
        <v>45</v>
      </c>
      <c r="H313" s="7">
        <f t="shared" si="29"/>
        <v>-35000</v>
      </c>
      <c r="I313" s="29">
        <f t="shared" si="30"/>
        <v>5.1652892561983474</v>
      </c>
      <c r="K313" t="s">
        <v>85</v>
      </c>
      <c r="L313">
        <v>8</v>
      </c>
      <c r="M313" s="2">
        <v>484</v>
      </c>
    </row>
    <row r="314" spans="2:13" ht="12.75">
      <c r="B314" s="358">
        <v>2500</v>
      </c>
      <c r="C314" s="1" t="s">
        <v>85</v>
      </c>
      <c r="D314" s="1" t="s">
        <v>250</v>
      </c>
      <c r="E314" s="102" t="s">
        <v>240</v>
      </c>
      <c r="F314" s="56" t="s">
        <v>438</v>
      </c>
      <c r="G314" s="34" t="s">
        <v>47</v>
      </c>
      <c r="H314" s="7">
        <f t="shared" si="29"/>
        <v>-37500</v>
      </c>
      <c r="I314" s="29">
        <f t="shared" si="30"/>
        <v>5.1652892561983474</v>
      </c>
      <c r="K314" t="s">
        <v>85</v>
      </c>
      <c r="L314">
        <v>8</v>
      </c>
      <c r="M314" s="2">
        <v>484</v>
      </c>
    </row>
    <row r="315" spans="2:13" ht="12.75">
      <c r="B315" s="358">
        <v>2500</v>
      </c>
      <c r="C315" s="1" t="s">
        <v>85</v>
      </c>
      <c r="D315" s="1" t="s">
        <v>250</v>
      </c>
      <c r="E315" s="102" t="s">
        <v>240</v>
      </c>
      <c r="F315" s="56" t="s">
        <v>439</v>
      </c>
      <c r="G315" s="34" t="s">
        <v>49</v>
      </c>
      <c r="H315" s="7">
        <f t="shared" si="29"/>
        <v>-40000</v>
      </c>
      <c r="I315" s="29">
        <f t="shared" si="30"/>
        <v>5.1652892561983474</v>
      </c>
      <c r="K315" t="s">
        <v>85</v>
      </c>
      <c r="L315">
        <v>8</v>
      </c>
      <c r="M315" s="2">
        <v>484</v>
      </c>
    </row>
    <row r="316" spans="2:13" ht="12.75">
      <c r="B316" s="358">
        <v>2500</v>
      </c>
      <c r="C316" s="1" t="s">
        <v>85</v>
      </c>
      <c r="D316" s="1" t="s">
        <v>250</v>
      </c>
      <c r="E316" s="102" t="s">
        <v>240</v>
      </c>
      <c r="F316" s="56" t="s">
        <v>440</v>
      </c>
      <c r="G316" s="34" t="s">
        <v>51</v>
      </c>
      <c r="H316" s="7">
        <f t="shared" si="29"/>
        <v>-42500</v>
      </c>
      <c r="I316" s="29">
        <f t="shared" si="30"/>
        <v>5.1652892561983474</v>
      </c>
      <c r="K316" t="s">
        <v>85</v>
      </c>
      <c r="L316">
        <v>8</v>
      </c>
      <c r="M316" s="2">
        <v>484</v>
      </c>
    </row>
    <row r="317" spans="2:13" ht="12.75">
      <c r="B317" s="358">
        <v>2500</v>
      </c>
      <c r="C317" s="1" t="s">
        <v>85</v>
      </c>
      <c r="D317" s="1" t="s">
        <v>250</v>
      </c>
      <c r="E317" s="102" t="s">
        <v>240</v>
      </c>
      <c r="F317" s="56" t="s">
        <v>441</v>
      </c>
      <c r="G317" s="34" t="s">
        <v>53</v>
      </c>
      <c r="H317" s="7">
        <f t="shared" si="29"/>
        <v>-45000</v>
      </c>
      <c r="I317" s="29">
        <f t="shared" si="30"/>
        <v>5.1652892561983474</v>
      </c>
      <c r="K317" t="s">
        <v>85</v>
      </c>
      <c r="L317">
        <v>8</v>
      </c>
      <c r="M317" s="2">
        <v>484</v>
      </c>
    </row>
    <row r="318" spans="1:13" s="57" customFormat="1" ht="12.75">
      <c r="A318" s="18"/>
      <c r="B318" s="364">
        <f>SUM(B300:B317)</f>
        <v>45000</v>
      </c>
      <c r="C318" s="66" t="s">
        <v>85</v>
      </c>
      <c r="D318" s="18"/>
      <c r="E318" s="146"/>
      <c r="F318" s="25"/>
      <c r="G318" s="25"/>
      <c r="H318" s="60">
        <v>0</v>
      </c>
      <c r="I318" s="55">
        <f t="shared" si="30"/>
        <v>92.97520661157024</v>
      </c>
      <c r="M318" s="2">
        <v>484</v>
      </c>
    </row>
    <row r="319" spans="2:13" ht="12.75">
      <c r="B319" s="358"/>
      <c r="H319" s="7">
        <f aca="true" t="shared" si="31" ref="H319:H339">H318-B319</f>
        <v>0</v>
      </c>
      <c r="I319" s="29">
        <f t="shared" si="30"/>
        <v>0</v>
      </c>
      <c r="M319" s="2">
        <v>484</v>
      </c>
    </row>
    <row r="320" spans="2:13" ht="12.75">
      <c r="B320" s="358"/>
      <c r="H320" s="7">
        <f t="shared" si="31"/>
        <v>0</v>
      </c>
      <c r="I320" s="29">
        <f t="shared" si="30"/>
        <v>0</v>
      </c>
      <c r="M320" s="2">
        <v>484</v>
      </c>
    </row>
    <row r="321" spans="2:13" ht="12.75">
      <c r="B321" s="358">
        <v>1300</v>
      </c>
      <c r="C321" s="41" t="s">
        <v>63</v>
      </c>
      <c r="D321" s="41" t="s">
        <v>250</v>
      </c>
      <c r="E321" s="103" t="s">
        <v>79</v>
      </c>
      <c r="F321" s="56" t="s">
        <v>442</v>
      </c>
      <c r="G321" s="56" t="s">
        <v>84</v>
      </c>
      <c r="H321" s="7">
        <f t="shared" si="31"/>
        <v>-1300</v>
      </c>
      <c r="I321" s="29">
        <f t="shared" si="30"/>
        <v>2.6859504132231407</v>
      </c>
      <c r="K321" t="s">
        <v>240</v>
      </c>
      <c r="L321">
        <v>8</v>
      </c>
      <c r="M321" s="2">
        <v>484</v>
      </c>
    </row>
    <row r="322" spans="2:13" ht="12.75">
      <c r="B322" s="358">
        <v>1500</v>
      </c>
      <c r="C322" s="41" t="s">
        <v>63</v>
      </c>
      <c r="D322" s="41" t="s">
        <v>250</v>
      </c>
      <c r="E322" s="103" t="s">
        <v>79</v>
      </c>
      <c r="F322" s="56" t="s">
        <v>442</v>
      </c>
      <c r="G322" s="56" t="s">
        <v>89</v>
      </c>
      <c r="H322" s="7">
        <f t="shared" si="31"/>
        <v>-2800</v>
      </c>
      <c r="I322" s="29">
        <f t="shared" si="30"/>
        <v>3.0991735537190084</v>
      </c>
      <c r="K322" t="s">
        <v>240</v>
      </c>
      <c r="L322">
        <v>8</v>
      </c>
      <c r="M322" s="2">
        <v>484</v>
      </c>
    </row>
    <row r="323" spans="2:13" ht="12.75">
      <c r="B323" s="358">
        <v>1400</v>
      </c>
      <c r="C323" s="41" t="s">
        <v>63</v>
      </c>
      <c r="D323" s="41" t="s">
        <v>250</v>
      </c>
      <c r="E323" s="103" t="s">
        <v>79</v>
      </c>
      <c r="F323" s="56" t="s">
        <v>442</v>
      </c>
      <c r="G323" s="56" t="s">
        <v>91</v>
      </c>
      <c r="H323" s="7">
        <f t="shared" si="31"/>
        <v>-4200</v>
      </c>
      <c r="I323" s="29">
        <f t="shared" si="30"/>
        <v>2.8925619834710745</v>
      </c>
      <c r="K323" t="s">
        <v>240</v>
      </c>
      <c r="L323">
        <v>8</v>
      </c>
      <c r="M323" s="2">
        <v>484</v>
      </c>
    </row>
    <row r="324" spans="2:13" ht="12.75">
      <c r="B324" s="358">
        <v>1100</v>
      </c>
      <c r="C324" s="41" t="s">
        <v>63</v>
      </c>
      <c r="D324" s="41" t="s">
        <v>250</v>
      </c>
      <c r="E324" s="103" t="s">
        <v>79</v>
      </c>
      <c r="F324" s="56" t="s">
        <v>442</v>
      </c>
      <c r="G324" s="56" t="s">
        <v>93</v>
      </c>
      <c r="H324" s="7">
        <f t="shared" si="31"/>
        <v>-5300</v>
      </c>
      <c r="I324" s="29">
        <f t="shared" si="30"/>
        <v>2.272727272727273</v>
      </c>
      <c r="K324" t="s">
        <v>240</v>
      </c>
      <c r="L324">
        <v>8</v>
      </c>
      <c r="M324" s="2">
        <v>484</v>
      </c>
    </row>
    <row r="325" spans="2:13" ht="12.75">
      <c r="B325" s="358">
        <v>1600</v>
      </c>
      <c r="C325" s="41" t="s">
        <v>63</v>
      </c>
      <c r="D325" s="41" t="s">
        <v>250</v>
      </c>
      <c r="E325" s="103" t="s">
        <v>79</v>
      </c>
      <c r="F325" s="56" t="s">
        <v>442</v>
      </c>
      <c r="G325" s="56" t="s">
        <v>22</v>
      </c>
      <c r="H325" s="7">
        <f t="shared" si="31"/>
        <v>-6900</v>
      </c>
      <c r="I325" s="29">
        <f t="shared" si="30"/>
        <v>3.3057851239669422</v>
      </c>
      <c r="K325" t="s">
        <v>240</v>
      </c>
      <c r="L325">
        <v>8</v>
      </c>
      <c r="M325" s="2">
        <v>484</v>
      </c>
    </row>
    <row r="326" spans="1:13" ht="12.75">
      <c r="A326" s="19"/>
      <c r="B326" s="358">
        <v>1500</v>
      </c>
      <c r="C326" s="41" t="s">
        <v>63</v>
      </c>
      <c r="D326" s="41" t="s">
        <v>250</v>
      </c>
      <c r="E326" s="103" t="s">
        <v>79</v>
      </c>
      <c r="F326" s="56" t="s">
        <v>442</v>
      </c>
      <c r="G326" s="56" t="s">
        <v>25</v>
      </c>
      <c r="H326" s="7">
        <f t="shared" si="31"/>
        <v>-8400</v>
      </c>
      <c r="I326" s="29">
        <f t="shared" si="30"/>
        <v>3.0991735537190084</v>
      </c>
      <c r="K326" t="s">
        <v>240</v>
      </c>
      <c r="L326">
        <v>8</v>
      </c>
      <c r="M326" s="2">
        <v>484</v>
      </c>
    </row>
    <row r="327" spans="1:13" ht="12.75">
      <c r="A327" s="19"/>
      <c r="B327" s="246">
        <v>1400</v>
      </c>
      <c r="C327" s="1" t="s">
        <v>63</v>
      </c>
      <c r="D327" s="19" t="s">
        <v>250</v>
      </c>
      <c r="E327" s="103" t="s">
        <v>79</v>
      </c>
      <c r="F327" s="56" t="s">
        <v>442</v>
      </c>
      <c r="G327" s="39" t="s">
        <v>29</v>
      </c>
      <c r="H327" s="7">
        <f t="shared" si="31"/>
        <v>-9800</v>
      </c>
      <c r="I327" s="29">
        <f t="shared" si="30"/>
        <v>2.8925619834710745</v>
      </c>
      <c r="K327" t="s">
        <v>240</v>
      </c>
      <c r="L327">
        <v>8</v>
      </c>
      <c r="M327" s="2">
        <v>484</v>
      </c>
    </row>
    <row r="328" spans="2:13" ht="12.75">
      <c r="B328" s="246">
        <v>1400</v>
      </c>
      <c r="C328" s="1" t="s">
        <v>63</v>
      </c>
      <c r="D328" s="19" t="s">
        <v>250</v>
      </c>
      <c r="E328" s="103" t="s">
        <v>79</v>
      </c>
      <c r="F328" s="56" t="s">
        <v>442</v>
      </c>
      <c r="G328" s="39" t="s">
        <v>31</v>
      </c>
      <c r="H328" s="7">
        <f t="shared" si="31"/>
        <v>-11200</v>
      </c>
      <c r="I328" s="29">
        <f t="shared" si="30"/>
        <v>2.8925619834710745</v>
      </c>
      <c r="K328" t="s">
        <v>240</v>
      </c>
      <c r="L328">
        <v>8</v>
      </c>
      <c r="M328" s="2">
        <v>484</v>
      </c>
    </row>
    <row r="329" spans="2:13" ht="12.75">
      <c r="B329" s="246">
        <v>1400</v>
      </c>
      <c r="C329" s="41" t="s">
        <v>63</v>
      </c>
      <c r="D329" s="19" t="s">
        <v>250</v>
      </c>
      <c r="E329" s="103" t="s">
        <v>79</v>
      </c>
      <c r="F329" s="56" t="s">
        <v>442</v>
      </c>
      <c r="G329" s="39" t="s">
        <v>33</v>
      </c>
      <c r="H329" s="7">
        <f t="shared" si="31"/>
        <v>-12600</v>
      </c>
      <c r="I329" s="29">
        <f t="shared" si="30"/>
        <v>2.8925619834710745</v>
      </c>
      <c r="K329" t="s">
        <v>240</v>
      </c>
      <c r="L329">
        <v>8</v>
      </c>
      <c r="M329" s="2">
        <v>484</v>
      </c>
    </row>
    <row r="330" spans="2:13" ht="12.75">
      <c r="B330" s="358">
        <v>1600</v>
      </c>
      <c r="C330" s="41" t="s">
        <v>63</v>
      </c>
      <c r="D330" s="41" t="s">
        <v>250</v>
      </c>
      <c r="E330" s="103" t="s">
        <v>79</v>
      </c>
      <c r="F330" s="56" t="s">
        <v>442</v>
      </c>
      <c r="G330" s="56" t="s">
        <v>35</v>
      </c>
      <c r="H330" s="7">
        <f t="shared" si="31"/>
        <v>-14200</v>
      </c>
      <c r="I330" s="29">
        <f t="shared" si="30"/>
        <v>3.3057851239669422</v>
      </c>
      <c r="K330" t="s">
        <v>240</v>
      </c>
      <c r="L330">
        <v>8</v>
      </c>
      <c r="M330" s="2">
        <v>484</v>
      </c>
    </row>
    <row r="331" spans="2:13" ht="12.75">
      <c r="B331" s="358">
        <v>1500</v>
      </c>
      <c r="C331" s="41" t="s">
        <v>63</v>
      </c>
      <c r="D331" s="41" t="s">
        <v>250</v>
      </c>
      <c r="E331" s="103" t="s">
        <v>79</v>
      </c>
      <c r="F331" s="56" t="s">
        <v>442</v>
      </c>
      <c r="G331" s="56" t="s">
        <v>37</v>
      </c>
      <c r="H331" s="7">
        <f t="shared" si="31"/>
        <v>-15700</v>
      </c>
      <c r="I331" s="29">
        <f t="shared" si="30"/>
        <v>3.0991735537190084</v>
      </c>
      <c r="K331" t="s">
        <v>240</v>
      </c>
      <c r="L331">
        <v>8</v>
      </c>
      <c r="M331" s="2">
        <v>484</v>
      </c>
    </row>
    <row r="332" spans="2:13" ht="12.75">
      <c r="B332" s="246">
        <v>2000</v>
      </c>
      <c r="C332" s="1" t="s">
        <v>63</v>
      </c>
      <c r="D332" s="19" t="s">
        <v>250</v>
      </c>
      <c r="E332" s="103" t="s">
        <v>79</v>
      </c>
      <c r="F332" s="56" t="s">
        <v>442</v>
      </c>
      <c r="G332" s="39" t="s">
        <v>39</v>
      </c>
      <c r="H332" s="7">
        <f t="shared" si="31"/>
        <v>-17700</v>
      </c>
      <c r="I332" s="29">
        <f t="shared" si="30"/>
        <v>4.132231404958677</v>
      </c>
      <c r="K332" t="s">
        <v>240</v>
      </c>
      <c r="L332">
        <v>8</v>
      </c>
      <c r="M332" s="2">
        <v>484</v>
      </c>
    </row>
    <row r="333" spans="2:13" ht="12.75">
      <c r="B333" s="246">
        <v>2000</v>
      </c>
      <c r="C333" s="1" t="s">
        <v>63</v>
      </c>
      <c r="D333" s="19" t="s">
        <v>250</v>
      </c>
      <c r="E333" s="103" t="s">
        <v>79</v>
      </c>
      <c r="F333" s="56" t="s">
        <v>442</v>
      </c>
      <c r="G333" s="39" t="s">
        <v>43</v>
      </c>
      <c r="H333" s="7">
        <f t="shared" si="31"/>
        <v>-19700</v>
      </c>
      <c r="I333" s="29">
        <f t="shared" si="30"/>
        <v>4.132231404958677</v>
      </c>
      <c r="K333" t="s">
        <v>240</v>
      </c>
      <c r="L333">
        <v>8</v>
      </c>
      <c r="M333" s="2">
        <v>484</v>
      </c>
    </row>
    <row r="334" spans="2:13" ht="12.75">
      <c r="B334" s="246">
        <v>2000</v>
      </c>
      <c r="C334" s="1" t="s">
        <v>63</v>
      </c>
      <c r="D334" s="19" t="s">
        <v>250</v>
      </c>
      <c r="E334" s="103" t="s">
        <v>79</v>
      </c>
      <c r="F334" s="56" t="s">
        <v>442</v>
      </c>
      <c r="G334" s="39" t="s">
        <v>45</v>
      </c>
      <c r="H334" s="7">
        <f t="shared" si="31"/>
        <v>-21700</v>
      </c>
      <c r="I334" s="29">
        <f t="shared" si="30"/>
        <v>4.132231404958677</v>
      </c>
      <c r="K334" t="s">
        <v>240</v>
      </c>
      <c r="L334">
        <v>8</v>
      </c>
      <c r="M334" s="2">
        <v>484</v>
      </c>
    </row>
    <row r="335" spans="2:13" ht="12.75">
      <c r="B335" s="246">
        <v>2000</v>
      </c>
      <c r="C335" s="41" t="s">
        <v>63</v>
      </c>
      <c r="D335" s="19" t="s">
        <v>250</v>
      </c>
      <c r="E335" s="103" t="s">
        <v>79</v>
      </c>
      <c r="F335" s="56" t="s">
        <v>442</v>
      </c>
      <c r="G335" s="39" t="s">
        <v>47</v>
      </c>
      <c r="H335" s="7">
        <f t="shared" si="31"/>
        <v>-23700</v>
      </c>
      <c r="I335" s="29">
        <f t="shared" si="30"/>
        <v>4.132231404958677</v>
      </c>
      <c r="K335" t="s">
        <v>240</v>
      </c>
      <c r="L335">
        <v>8</v>
      </c>
      <c r="M335" s="2">
        <v>484</v>
      </c>
    </row>
    <row r="336" spans="2:13" ht="12.75">
      <c r="B336" s="358">
        <v>1600</v>
      </c>
      <c r="C336" s="41" t="s">
        <v>63</v>
      </c>
      <c r="D336" s="41" t="s">
        <v>250</v>
      </c>
      <c r="E336" s="103" t="s">
        <v>79</v>
      </c>
      <c r="F336" s="56" t="s">
        <v>442</v>
      </c>
      <c r="G336" s="56" t="s">
        <v>49</v>
      </c>
      <c r="H336" s="7">
        <f t="shared" si="31"/>
        <v>-25300</v>
      </c>
      <c r="I336" s="29">
        <f t="shared" si="30"/>
        <v>3.3057851239669422</v>
      </c>
      <c r="K336" t="s">
        <v>240</v>
      </c>
      <c r="L336">
        <v>8</v>
      </c>
      <c r="M336" s="2">
        <v>484</v>
      </c>
    </row>
    <row r="337" spans="2:13" ht="12.75">
      <c r="B337" s="358">
        <v>1500</v>
      </c>
      <c r="C337" s="41" t="s">
        <v>63</v>
      </c>
      <c r="D337" s="41" t="s">
        <v>250</v>
      </c>
      <c r="E337" s="103" t="s">
        <v>79</v>
      </c>
      <c r="F337" s="56" t="s">
        <v>442</v>
      </c>
      <c r="G337" s="56" t="s">
        <v>51</v>
      </c>
      <c r="H337" s="7">
        <f t="shared" si="31"/>
        <v>-26800</v>
      </c>
      <c r="I337" s="29">
        <f t="shared" si="30"/>
        <v>3.0991735537190084</v>
      </c>
      <c r="K337" t="s">
        <v>240</v>
      </c>
      <c r="L337">
        <v>8</v>
      </c>
      <c r="M337" s="2">
        <v>484</v>
      </c>
    </row>
    <row r="338" spans="2:13" ht="12.75">
      <c r="B338" s="246">
        <v>2000</v>
      </c>
      <c r="C338" s="1" t="s">
        <v>63</v>
      </c>
      <c r="D338" s="19" t="s">
        <v>250</v>
      </c>
      <c r="E338" s="103" t="s">
        <v>79</v>
      </c>
      <c r="F338" s="56" t="s">
        <v>442</v>
      </c>
      <c r="G338" s="39" t="s">
        <v>53</v>
      </c>
      <c r="H338" s="7">
        <f t="shared" si="31"/>
        <v>-28800</v>
      </c>
      <c r="I338" s="29">
        <f t="shared" si="30"/>
        <v>4.132231404958677</v>
      </c>
      <c r="K338" t="s">
        <v>240</v>
      </c>
      <c r="L338">
        <v>8</v>
      </c>
      <c r="M338" s="2">
        <v>484</v>
      </c>
    </row>
    <row r="339" spans="2:13" ht="12.75">
      <c r="B339" s="246">
        <v>2000</v>
      </c>
      <c r="C339" s="1" t="s">
        <v>63</v>
      </c>
      <c r="D339" s="19" t="s">
        <v>250</v>
      </c>
      <c r="E339" s="103" t="s">
        <v>79</v>
      </c>
      <c r="F339" s="56" t="s">
        <v>442</v>
      </c>
      <c r="G339" s="39" t="s">
        <v>65</v>
      </c>
      <c r="H339" s="7">
        <f t="shared" si="31"/>
        <v>-30800</v>
      </c>
      <c r="I339" s="29">
        <f t="shared" si="30"/>
        <v>4.132231404958677</v>
      </c>
      <c r="K339" t="s">
        <v>240</v>
      </c>
      <c r="L339">
        <v>8</v>
      </c>
      <c r="M339" s="2">
        <v>484</v>
      </c>
    </row>
    <row r="340" spans="1:13" s="57" customFormat="1" ht="12.75">
      <c r="A340" s="18"/>
      <c r="B340" s="364">
        <f>SUM(B321:B339)</f>
        <v>30800</v>
      </c>
      <c r="C340" s="66"/>
      <c r="D340" s="18"/>
      <c r="E340" s="146" t="s">
        <v>79</v>
      </c>
      <c r="F340" s="25"/>
      <c r="G340" s="25"/>
      <c r="H340" s="60">
        <v>0</v>
      </c>
      <c r="I340" s="55">
        <f t="shared" si="30"/>
        <v>63.63636363636363</v>
      </c>
      <c r="M340" s="2">
        <v>484</v>
      </c>
    </row>
    <row r="341" spans="2:13" ht="12.75">
      <c r="B341" s="358"/>
      <c r="D341" s="19"/>
      <c r="H341" s="7">
        <v>0</v>
      </c>
      <c r="I341" s="29">
        <f t="shared" si="30"/>
        <v>0</v>
      </c>
      <c r="M341" s="2">
        <v>484</v>
      </c>
    </row>
    <row r="342" spans="2:13" ht="12.75">
      <c r="B342" s="358"/>
      <c r="D342" s="19"/>
      <c r="H342" s="7">
        <f>H341-B342</f>
        <v>0</v>
      </c>
      <c r="I342" s="29">
        <f t="shared" si="30"/>
        <v>0</v>
      </c>
      <c r="M342" s="2">
        <v>484</v>
      </c>
    </row>
    <row r="343" spans="2:13" ht="12.75">
      <c r="B343" s="358">
        <v>1000</v>
      </c>
      <c r="C343" s="41" t="s">
        <v>443</v>
      </c>
      <c r="D343" s="19" t="s">
        <v>250</v>
      </c>
      <c r="E343" s="102" t="s">
        <v>326</v>
      </c>
      <c r="F343" s="56" t="s">
        <v>442</v>
      </c>
      <c r="G343" s="56" t="s">
        <v>29</v>
      </c>
      <c r="H343" s="7">
        <f>H342-B343</f>
        <v>-1000</v>
      </c>
      <c r="I343" s="29">
        <f t="shared" si="30"/>
        <v>2.0661157024793386</v>
      </c>
      <c r="K343" t="s">
        <v>240</v>
      </c>
      <c r="L343">
        <v>8</v>
      </c>
      <c r="M343" s="2">
        <v>484</v>
      </c>
    </row>
    <row r="344" spans="2:14" ht="12.75">
      <c r="B344" s="358">
        <v>1000</v>
      </c>
      <c r="C344" s="41" t="s">
        <v>443</v>
      </c>
      <c r="D344" s="19" t="s">
        <v>250</v>
      </c>
      <c r="E344" s="102" t="s">
        <v>326</v>
      </c>
      <c r="F344" s="56" t="s">
        <v>442</v>
      </c>
      <c r="G344" s="34" t="s">
        <v>31</v>
      </c>
      <c r="H344" s="7">
        <f>H343-B344</f>
        <v>-2000</v>
      </c>
      <c r="I344" s="29">
        <f t="shared" si="30"/>
        <v>2.0661157024793386</v>
      </c>
      <c r="J344" s="91"/>
      <c r="K344" t="s">
        <v>240</v>
      </c>
      <c r="L344">
        <v>8</v>
      </c>
      <c r="M344" s="2">
        <v>484</v>
      </c>
      <c r="N344" s="88"/>
    </row>
    <row r="345" spans="2:13" ht="12.75">
      <c r="B345" s="358">
        <f>SUM(B343:B344)</f>
        <v>2000</v>
      </c>
      <c r="C345" s="41" t="s">
        <v>443</v>
      </c>
      <c r="D345" s="19" t="s">
        <v>250</v>
      </c>
      <c r="E345" s="102" t="s">
        <v>326</v>
      </c>
      <c r="F345" s="56" t="s">
        <v>442</v>
      </c>
      <c r="G345" s="34" t="s">
        <v>33</v>
      </c>
      <c r="H345" s="7">
        <f>H344-B345</f>
        <v>-4000</v>
      </c>
      <c r="I345" s="29">
        <f t="shared" si="30"/>
        <v>4.132231404958677</v>
      </c>
      <c r="K345" t="s">
        <v>240</v>
      </c>
      <c r="L345">
        <v>8</v>
      </c>
      <c r="M345" s="2">
        <v>484</v>
      </c>
    </row>
    <row r="346" spans="1:13" s="57" customFormat="1" ht="12.75">
      <c r="A346" s="18"/>
      <c r="B346" s="364">
        <f>SUM(B343:B345)</f>
        <v>4000</v>
      </c>
      <c r="C346" s="66"/>
      <c r="D346" s="18"/>
      <c r="E346" s="146" t="s">
        <v>326</v>
      </c>
      <c r="F346" s="25"/>
      <c r="G346" s="25"/>
      <c r="H346" s="60">
        <v>0</v>
      </c>
      <c r="I346" s="55">
        <f t="shared" si="30"/>
        <v>8.264462809917354</v>
      </c>
      <c r="M346" s="2">
        <v>484</v>
      </c>
    </row>
    <row r="347" spans="2:13" ht="12.75">
      <c r="B347" s="358"/>
      <c r="H347" s="7">
        <f>H346-B347</f>
        <v>0</v>
      </c>
      <c r="I347" s="29">
        <f t="shared" si="30"/>
        <v>0</v>
      </c>
      <c r="M347" s="2">
        <v>484</v>
      </c>
    </row>
    <row r="348" spans="2:13" ht="12.75">
      <c r="B348" s="358"/>
      <c r="H348" s="7">
        <f>H347-B348</f>
        <v>0</v>
      </c>
      <c r="I348" s="29">
        <f t="shared" si="30"/>
        <v>0</v>
      </c>
      <c r="M348" s="2">
        <v>484</v>
      </c>
    </row>
    <row r="349" spans="2:13" ht="12.75">
      <c r="B349" s="358"/>
      <c r="H349" s="7">
        <f>H348-B349</f>
        <v>0</v>
      </c>
      <c r="I349" s="29">
        <f t="shared" si="30"/>
        <v>0</v>
      </c>
      <c r="M349" s="2">
        <v>484</v>
      </c>
    </row>
    <row r="350" spans="2:13" ht="12.75">
      <c r="B350" s="358"/>
      <c r="H350" s="7">
        <f>H349-B350</f>
        <v>0</v>
      </c>
      <c r="I350" s="29">
        <f t="shared" si="30"/>
        <v>0</v>
      </c>
      <c r="M350" s="2">
        <v>484</v>
      </c>
    </row>
    <row r="351" spans="1:13" s="53" customFormat="1" ht="12.75">
      <c r="A351" s="52"/>
      <c r="B351" s="401">
        <f>+B356+B363+B369+B374+B380</f>
        <v>38200</v>
      </c>
      <c r="C351" s="52" t="s">
        <v>444</v>
      </c>
      <c r="D351" s="52" t="s">
        <v>445</v>
      </c>
      <c r="E351" s="136" t="s">
        <v>330</v>
      </c>
      <c r="F351" s="135" t="s">
        <v>329</v>
      </c>
      <c r="G351" s="136" t="s">
        <v>446</v>
      </c>
      <c r="H351" s="60"/>
      <c r="I351" s="137">
        <f t="shared" si="30"/>
        <v>78.92561983471074</v>
      </c>
      <c r="M351" s="2">
        <v>484</v>
      </c>
    </row>
    <row r="352" spans="2:13" ht="12.75">
      <c r="B352" s="358"/>
      <c r="H352" s="7">
        <f>H351-B352</f>
        <v>0</v>
      </c>
      <c r="I352" s="29">
        <f t="shared" si="30"/>
        <v>0</v>
      </c>
      <c r="M352" s="2">
        <v>484</v>
      </c>
    </row>
    <row r="353" spans="2:13" ht="12.75">
      <c r="B353" s="358">
        <v>2000</v>
      </c>
      <c r="C353" s="1" t="s">
        <v>85</v>
      </c>
      <c r="D353" s="1" t="s">
        <v>250</v>
      </c>
      <c r="E353" s="102" t="s">
        <v>332</v>
      </c>
      <c r="F353" s="56" t="s">
        <v>447</v>
      </c>
      <c r="G353" s="34" t="s">
        <v>49</v>
      </c>
      <c r="H353" s="7">
        <f>H352-B353</f>
        <v>-2000</v>
      </c>
      <c r="I353" s="29">
        <v>4</v>
      </c>
      <c r="K353" t="s">
        <v>85</v>
      </c>
      <c r="L353">
        <v>9</v>
      </c>
      <c r="M353" s="2">
        <v>484</v>
      </c>
    </row>
    <row r="354" spans="2:13" ht="12.75">
      <c r="B354" s="358">
        <v>2000</v>
      </c>
      <c r="C354" s="1" t="s">
        <v>85</v>
      </c>
      <c r="D354" s="1" t="s">
        <v>250</v>
      </c>
      <c r="E354" s="102" t="s">
        <v>332</v>
      </c>
      <c r="F354" s="56" t="s">
        <v>448</v>
      </c>
      <c r="G354" s="34" t="s">
        <v>51</v>
      </c>
      <c r="H354" s="7">
        <f>H353-B354</f>
        <v>-4000</v>
      </c>
      <c r="I354" s="29">
        <v>4</v>
      </c>
      <c r="K354" t="s">
        <v>85</v>
      </c>
      <c r="L354">
        <v>9</v>
      </c>
      <c r="M354" s="2">
        <v>484</v>
      </c>
    </row>
    <row r="355" spans="2:13" ht="12.75">
      <c r="B355" s="358">
        <v>2000</v>
      </c>
      <c r="C355" s="1" t="s">
        <v>85</v>
      </c>
      <c r="D355" s="1" t="s">
        <v>250</v>
      </c>
      <c r="E355" s="102" t="s">
        <v>332</v>
      </c>
      <c r="F355" s="56" t="s">
        <v>449</v>
      </c>
      <c r="G355" s="34" t="s">
        <v>53</v>
      </c>
      <c r="H355" s="7">
        <f>H354-B355</f>
        <v>-6000</v>
      </c>
      <c r="I355" s="29">
        <v>4</v>
      </c>
      <c r="K355" t="s">
        <v>85</v>
      </c>
      <c r="L355">
        <v>9</v>
      </c>
      <c r="M355" s="2">
        <v>484</v>
      </c>
    </row>
    <row r="356" spans="1:13" s="57" customFormat="1" ht="12.75">
      <c r="A356" s="18"/>
      <c r="B356" s="364">
        <f>SUM(B353:B355)</f>
        <v>6000</v>
      </c>
      <c r="C356" s="66" t="s">
        <v>85</v>
      </c>
      <c r="D356" s="18"/>
      <c r="E356" s="146"/>
      <c r="F356" s="25"/>
      <c r="G356" s="25"/>
      <c r="H356" s="60">
        <v>0</v>
      </c>
      <c r="I356" s="55">
        <f aca="true" t="shared" si="32" ref="I356:I419">+B356/M356</f>
        <v>12.396694214876034</v>
      </c>
      <c r="M356" s="2">
        <v>484</v>
      </c>
    </row>
    <row r="357" spans="2:13" ht="12.75">
      <c r="B357" s="358"/>
      <c r="H357" s="7">
        <f aca="true" t="shared" si="33" ref="H357:H362">H356-B357</f>
        <v>0</v>
      </c>
      <c r="I357" s="29">
        <f t="shared" si="32"/>
        <v>0</v>
      </c>
      <c r="M357" s="2">
        <v>484</v>
      </c>
    </row>
    <row r="358" spans="2:13" ht="12.75">
      <c r="B358" s="358"/>
      <c r="H358" s="7">
        <f t="shared" si="33"/>
        <v>0</v>
      </c>
      <c r="I358" s="29">
        <f t="shared" si="32"/>
        <v>0</v>
      </c>
      <c r="M358" s="2">
        <v>484</v>
      </c>
    </row>
    <row r="359" spans="2:13" ht="12.75">
      <c r="B359" s="358">
        <v>1100</v>
      </c>
      <c r="C359" s="1" t="s">
        <v>450</v>
      </c>
      <c r="D359" s="1" t="s">
        <v>250</v>
      </c>
      <c r="E359" s="102" t="s">
        <v>317</v>
      </c>
      <c r="F359" s="56" t="s">
        <v>451</v>
      </c>
      <c r="G359" s="34" t="s">
        <v>49</v>
      </c>
      <c r="H359" s="7">
        <f t="shared" si="33"/>
        <v>-1100</v>
      </c>
      <c r="I359" s="29">
        <f t="shared" si="32"/>
        <v>2.272727272727273</v>
      </c>
      <c r="K359" s="59" t="s">
        <v>332</v>
      </c>
      <c r="L359">
        <v>9</v>
      </c>
      <c r="M359" s="2">
        <v>484</v>
      </c>
    </row>
    <row r="360" spans="2:13" ht="12.75">
      <c r="B360" s="358">
        <v>3500</v>
      </c>
      <c r="C360" s="1" t="s">
        <v>452</v>
      </c>
      <c r="D360" s="1" t="s">
        <v>250</v>
      </c>
      <c r="E360" s="102" t="s">
        <v>317</v>
      </c>
      <c r="F360" s="56" t="s">
        <v>1105</v>
      </c>
      <c r="G360" s="34" t="s">
        <v>49</v>
      </c>
      <c r="H360" s="7">
        <f t="shared" si="33"/>
        <v>-4600</v>
      </c>
      <c r="I360" s="29">
        <f t="shared" si="32"/>
        <v>7.231404958677686</v>
      </c>
      <c r="K360" s="59" t="s">
        <v>332</v>
      </c>
      <c r="L360">
        <v>9</v>
      </c>
      <c r="M360" s="2">
        <v>484</v>
      </c>
    </row>
    <row r="361" spans="2:13" ht="12.75">
      <c r="B361" s="358">
        <v>3000</v>
      </c>
      <c r="C361" s="1" t="s">
        <v>351</v>
      </c>
      <c r="D361" s="1" t="s">
        <v>250</v>
      </c>
      <c r="E361" s="102" t="s">
        <v>317</v>
      </c>
      <c r="F361" s="56" t="s">
        <v>453</v>
      </c>
      <c r="G361" s="34" t="s">
        <v>53</v>
      </c>
      <c r="H361" s="7">
        <f t="shared" si="33"/>
        <v>-7600</v>
      </c>
      <c r="I361" s="29">
        <f t="shared" si="32"/>
        <v>6.198347107438017</v>
      </c>
      <c r="K361" s="59" t="s">
        <v>332</v>
      </c>
      <c r="L361">
        <v>9</v>
      </c>
      <c r="M361" s="2">
        <v>484</v>
      </c>
    </row>
    <row r="362" spans="2:13" ht="12.75">
      <c r="B362" s="358">
        <v>1100</v>
      </c>
      <c r="C362" s="1" t="s">
        <v>454</v>
      </c>
      <c r="D362" s="1" t="s">
        <v>250</v>
      </c>
      <c r="E362" s="102" t="s">
        <v>317</v>
      </c>
      <c r="F362" s="56" t="s">
        <v>451</v>
      </c>
      <c r="G362" s="34" t="s">
        <v>53</v>
      </c>
      <c r="H362" s="7">
        <f t="shared" si="33"/>
        <v>-8700</v>
      </c>
      <c r="I362" s="29">
        <f t="shared" si="32"/>
        <v>2.272727272727273</v>
      </c>
      <c r="K362" s="59" t="s">
        <v>332</v>
      </c>
      <c r="L362">
        <v>9</v>
      </c>
      <c r="M362" s="2">
        <v>484</v>
      </c>
    </row>
    <row r="363" spans="1:13" s="57" customFormat="1" ht="12.75">
      <c r="A363" s="18"/>
      <c r="B363" s="364">
        <f>SUM(B359:B362)</f>
        <v>8700</v>
      </c>
      <c r="C363" s="66" t="s">
        <v>323</v>
      </c>
      <c r="D363" s="18"/>
      <c r="E363" s="146"/>
      <c r="F363" s="25"/>
      <c r="G363" s="25"/>
      <c r="H363" s="60">
        <v>0</v>
      </c>
      <c r="I363" s="55">
        <f t="shared" si="32"/>
        <v>17.975206611570247</v>
      </c>
      <c r="M363" s="2">
        <v>484</v>
      </c>
    </row>
    <row r="364" spans="2:13" ht="12.75">
      <c r="B364" s="358"/>
      <c r="H364" s="7">
        <f>H363-B364</f>
        <v>0</v>
      </c>
      <c r="I364" s="29">
        <f t="shared" si="32"/>
        <v>0</v>
      </c>
      <c r="M364" s="2">
        <v>484</v>
      </c>
    </row>
    <row r="365" spans="1:13" ht="12.75">
      <c r="A365" s="19"/>
      <c r="B365" s="358"/>
      <c r="H365" s="7">
        <f>H364-B365</f>
        <v>0</v>
      </c>
      <c r="I365" s="29">
        <f t="shared" si="32"/>
        <v>0</v>
      </c>
      <c r="M365" s="2">
        <v>484</v>
      </c>
    </row>
    <row r="366" spans="1:13" ht="12.75">
      <c r="A366" s="19"/>
      <c r="B366" s="358">
        <v>1500</v>
      </c>
      <c r="C366" s="1" t="s">
        <v>63</v>
      </c>
      <c r="D366" s="19" t="s">
        <v>250</v>
      </c>
      <c r="E366" s="102" t="s">
        <v>79</v>
      </c>
      <c r="F366" s="56" t="s">
        <v>451</v>
      </c>
      <c r="G366" s="56" t="s">
        <v>49</v>
      </c>
      <c r="H366" s="7">
        <f>H365-B366</f>
        <v>-1500</v>
      </c>
      <c r="I366" s="29">
        <f t="shared" si="32"/>
        <v>3.0991735537190084</v>
      </c>
      <c r="K366" t="s">
        <v>332</v>
      </c>
      <c r="L366">
        <v>9</v>
      </c>
      <c r="M366" s="2">
        <v>484</v>
      </c>
    </row>
    <row r="367" spans="2:13" ht="12.75">
      <c r="B367" s="358">
        <v>1500</v>
      </c>
      <c r="C367" s="1" t="s">
        <v>63</v>
      </c>
      <c r="D367" s="19" t="s">
        <v>250</v>
      </c>
      <c r="E367" s="102" t="s">
        <v>79</v>
      </c>
      <c r="F367" s="56" t="s">
        <v>451</v>
      </c>
      <c r="G367" s="56" t="s">
        <v>51</v>
      </c>
      <c r="H367" s="7">
        <f>H366-B367</f>
        <v>-3000</v>
      </c>
      <c r="I367" s="29">
        <f t="shared" si="32"/>
        <v>3.0991735537190084</v>
      </c>
      <c r="K367" t="s">
        <v>332</v>
      </c>
      <c r="L367">
        <v>9</v>
      </c>
      <c r="M367" s="2">
        <v>484</v>
      </c>
    </row>
    <row r="368" spans="2:13" ht="12.75">
      <c r="B368" s="358">
        <v>1500</v>
      </c>
      <c r="C368" s="1" t="s">
        <v>63</v>
      </c>
      <c r="D368" s="19" t="s">
        <v>250</v>
      </c>
      <c r="E368" s="102" t="s">
        <v>79</v>
      </c>
      <c r="F368" s="56" t="s">
        <v>451</v>
      </c>
      <c r="G368" s="56" t="s">
        <v>53</v>
      </c>
      <c r="H368" s="7">
        <f>H367-B368</f>
        <v>-4500</v>
      </c>
      <c r="I368" s="29">
        <f t="shared" si="32"/>
        <v>3.0991735537190084</v>
      </c>
      <c r="K368" t="s">
        <v>332</v>
      </c>
      <c r="L368">
        <v>9</v>
      </c>
      <c r="M368" s="2">
        <v>484</v>
      </c>
    </row>
    <row r="369" spans="1:13" s="57" customFormat="1" ht="12.75">
      <c r="A369" s="18"/>
      <c r="B369" s="364">
        <f>SUM(B366:B368)</f>
        <v>4500</v>
      </c>
      <c r="C369" s="18"/>
      <c r="D369" s="18"/>
      <c r="E369" s="101" t="s">
        <v>79</v>
      </c>
      <c r="F369" s="25"/>
      <c r="G369" s="25"/>
      <c r="H369" s="60">
        <v>0</v>
      </c>
      <c r="I369" s="55">
        <f t="shared" si="32"/>
        <v>9.297520661157025</v>
      </c>
      <c r="M369" s="2">
        <v>484</v>
      </c>
    </row>
    <row r="370" spans="2:13" ht="12.75">
      <c r="B370" s="358"/>
      <c r="H370" s="7">
        <f>H369-B370</f>
        <v>0</v>
      </c>
      <c r="I370" s="29">
        <f t="shared" si="32"/>
        <v>0</v>
      </c>
      <c r="M370" s="2">
        <v>484</v>
      </c>
    </row>
    <row r="371" spans="2:13" ht="12.75">
      <c r="B371" s="358"/>
      <c r="H371" s="7">
        <f>H370-B371</f>
        <v>0</v>
      </c>
      <c r="I371" s="29">
        <f t="shared" si="32"/>
        <v>0</v>
      </c>
      <c r="M371" s="2">
        <v>484</v>
      </c>
    </row>
    <row r="372" spans="2:13" ht="12.75">
      <c r="B372" s="358">
        <v>5000</v>
      </c>
      <c r="C372" s="1" t="s">
        <v>73</v>
      </c>
      <c r="D372" s="19" t="s">
        <v>250</v>
      </c>
      <c r="E372" s="102" t="s">
        <v>317</v>
      </c>
      <c r="F372" s="56" t="s">
        <v>455</v>
      </c>
      <c r="G372" s="56" t="s">
        <v>51</v>
      </c>
      <c r="H372" s="7">
        <f>H371-B372</f>
        <v>-5000</v>
      </c>
      <c r="I372" s="29">
        <f t="shared" si="32"/>
        <v>10.330578512396695</v>
      </c>
      <c r="K372" t="s">
        <v>332</v>
      </c>
      <c r="L372">
        <v>9</v>
      </c>
      <c r="M372" s="2">
        <v>484</v>
      </c>
    </row>
    <row r="373" spans="2:13" ht="12.75">
      <c r="B373" s="358">
        <v>5000</v>
      </c>
      <c r="C373" s="1" t="s">
        <v>73</v>
      </c>
      <c r="D373" s="19" t="s">
        <v>250</v>
      </c>
      <c r="E373" s="102" t="s">
        <v>317</v>
      </c>
      <c r="F373" s="56" t="s">
        <v>455</v>
      </c>
      <c r="G373" s="56" t="s">
        <v>53</v>
      </c>
      <c r="H373" s="7">
        <f>H372-B373</f>
        <v>-10000</v>
      </c>
      <c r="I373" s="29">
        <f t="shared" si="32"/>
        <v>10.330578512396695</v>
      </c>
      <c r="K373" t="s">
        <v>332</v>
      </c>
      <c r="L373">
        <v>9</v>
      </c>
      <c r="M373" s="2">
        <v>484</v>
      </c>
    </row>
    <row r="374" spans="1:13" s="57" customFormat="1" ht="12.75">
      <c r="A374" s="18"/>
      <c r="B374" s="364">
        <f>SUM(B372:B373)</f>
        <v>10000</v>
      </c>
      <c r="C374" s="66" t="s">
        <v>73</v>
      </c>
      <c r="D374" s="18"/>
      <c r="E374" s="146"/>
      <c r="F374" s="25"/>
      <c r="G374" s="25"/>
      <c r="H374" s="60">
        <v>0</v>
      </c>
      <c r="I374" s="55">
        <f t="shared" si="32"/>
        <v>20.66115702479339</v>
      </c>
      <c r="M374" s="2">
        <v>484</v>
      </c>
    </row>
    <row r="375" spans="2:13" ht="12.75">
      <c r="B375" s="358"/>
      <c r="H375" s="7">
        <f>H374-B375</f>
        <v>0</v>
      </c>
      <c r="I375" s="29">
        <f t="shared" si="32"/>
        <v>0</v>
      </c>
      <c r="M375" s="2">
        <v>484</v>
      </c>
    </row>
    <row r="376" spans="2:13" ht="12.75">
      <c r="B376" s="358"/>
      <c r="H376" s="7">
        <f>H375-B376</f>
        <v>0</v>
      </c>
      <c r="I376" s="29">
        <f t="shared" si="32"/>
        <v>0</v>
      </c>
      <c r="M376" s="2">
        <v>484</v>
      </c>
    </row>
    <row r="377" spans="2:13" ht="12.75">
      <c r="B377" s="358">
        <v>3000</v>
      </c>
      <c r="C377" s="1" t="s">
        <v>74</v>
      </c>
      <c r="D377" s="19" t="s">
        <v>250</v>
      </c>
      <c r="E377" s="102" t="s">
        <v>317</v>
      </c>
      <c r="F377" s="56" t="s">
        <v>451</v>
      </c>
      <c r="G377" s="56" t="s">
        <v>49</v>
      </c>
      <c r="H377" s="7">
        <f>H376-B377</f>
        <v>-3000</v>
      </c>
      <c r="I377" s="29">
        <f t="shared" si="32"/>
        <v>6.198347107438017</v>
      </c>
      <c r="K377" s="59" t="s">
        <v>332</v>
      </c>
      <c r="L377">
        <v>9</v>
      </c>
      <c r="M377" s="2">
        <v>484</v>
      </c>
    </row>
    <row r="378" spans="2:13" ht="12.75">
      <c r="B378" s="358">
        <v>3000</v>
      </c>
      <c r="C378" s="1" t="s">
        <v>74</v>
      </c>
      <c r="D378" s="19" t="s">
        <v>250</v>
      </c>
      <c r="E378" s="102" t="s">
        <v>317</v>
      </c>
      <c r="F378" s="56" t="s">
        <v>451</v>
      </c>
      <c r="G378" s="56" t="s">
        <v>51</v>
      </c>
      <c r="H378" s="7">
        <f>H377-B378</f>
        <v>-6000</v>
      </c>
      <c r="I378" s="29">
        <f t="shared" si="32"/>
        <v>6.198347107438017</v>
      </c>
      <c r="K378" s="59" t="s">
        <v>332</v>
      </c>
      <c r="L378">
        <v>9</v>
      </c>
      <c r="M378" s="2">
        <v>484</v>
      </c>
    </row>
    <row r="379" spans="2:13" ht="12.75">
      <c r="B379" s="358">
        <v>3000</v>
      </c>
      <c r="C379" s="1" t="s">
        <v>74</v>
      </c>
      <c r="D379" s="19" t="s">
        <v>250</v>
      </c>
      <c r="E379" s="102" t="s">
        <v>317</v>
      </c>
      <c r="F379" s="56" t="s">
        <v>451</v>
      </c>
      <c r="G379" s="56" t="s">
        <v>53</v>
      </c>
      <c r="H379" s="7">
        <f>H378-B379</f>
        <v>-9000</v>
      </c>
      <c r="I379" s="29">
        <f t="shared" si="32"/>
        <v>6.198347107438017</v>
      </c>
      <c r="K379" s="59" t="s">
        <v>332</v>
      </c>
      <c r="L379">
        <v>9</v>
      </c>
      <c r="M379" s="2">
        <v>484</v>
      </c>
    </row>
    <row r="380" spans="1:13" s="57" customFormat="1" ht="12.75">
      <c r="A380" s="18"/>
      <c r="B380" s="364">
        <f>SUM(B377:B379)</f>
        <v>9000</v>
      </c>
      <c r="C380" s="66" t="s">
        <v>74</v>
      </c>
      <c r="D380" s="18"/>
      <c r="E380" s="146"/>
      <c r="F380" s="25"/>
      <c r="G380" s="25"/>
      <c r="H380" s="60">
        <v>0</v>
      </c>
      <c r="I380" s="55">
        <f t="shared" si="32"/>
        <v>18.59504132231405</v>
      </c>
      <c r="M380" s="2">
        <v>484</v>
      </c>
    </row>
    <row r="381" spans="2:13" ht="12.75">
      <c r="B381" s="358"/>
      <c r="H381" s="7">
        <f>H380-B381</f>
        <v>0</v>
      </c>
      <c r="I381" s="29">
        <f t="shared" si="32"/>
        <v>0</v>
      </c>
      <c r="M381" s="2">
        <v>484</v>
      </c>
    </row>
    <row r="382" spans="2:13" ht="12.75">
      <c r="B382" s="358"/>
      <c r="H382" s="7">
        <f>H381-B382</f>
        <v>0</v>
      </c>
      <c r="I382" s="29">
        <f t="shared" si="32"/>
        <v>0</v>
      </c>
      <c r="M382" s="2">
        <v>484</v>
      </c>
    </row>
    <row r="383" spans="2:13" ht="12.75">
      <c r="B383" s="358"/>
      <c r="H383" s="7">
        <f>H382-B383</f>
        <v>0</v>
      </c>
      <c r="I383" s="29">
        <f t="shared" si="32"/>
        <v>0</v>
      </c>
      <c r="M383" s="2">
        <v>484</v>
      </c>
    </row>
    <row r="384" spans="2:13" ht="12.75">
      <c r="B384" s="358"/>
      <c r="H384" s="7">
        <f>H383-B384</f>
        <v>0</v>
      </c>
      <c r="I384" s="29">
        <f t="shared" si="32"/>
        <v>0</v>
      </c>
      <c r="M384" s="2">
        <v>484</v>
      </c>
    </row>
    <row r="385" spans="1:13" s="53" customFormat="1" ht="12.75">
      <c r="A385" s="52"/>
      <c r="B385" s="401">
        <f>+B392+B401+B408+B414+B421+B427</f>
        <v>60500</v>
      </c>
      <c r="C385" s="52" t="s">
        <v>456</v>
      </c>
      <c r="D385" s="52" t="s">
        <v>457</v>
      </c>
      <c r="E385" s="136" t="s">
        <v>458</v>
      </c>
      <c r="F385" s="135" t="s">
        <v>459</v>
      </c>
      <c r="G385" s="136" t="s">
        <v>331</v>
      </c>
      <c r="H385" s="60"/>
      <c r="I385" s="55">
        <f t="shared" si="32"/>
        <v>125</v>
      </c>
      <c r="M385" s="2">
        <v>484</v>
      </c>
    </row>
    <row r="386" spans="2:13" ht="12.75">
      <c r="B386" s="358"/>
      <c r="H386" s="7">
        <f aca="true" t="shared" si="34" ref="H386:H391">H385-B386</f>
        <v>0</v>
      </c>
      <c r="I386" s="29">
        <f t="shared" si="32"/>
        <v>0</v>
      </c>
      <c r="M386" s="2">
        <v>484</v>
      </c>
    </row>
    <row r="387" spans="2:13" ht="12.75">
      <c r="B387" s="358">
        <v>2500</v>
      </c>
      <c r="C387" s="1" t="s">
        <v>85</v>
      </c>
      <c r="D387" s="1" t="s">
        <v>250</v>
      </c>
      <c r="E387" s="102" t="s">
        <v>251</v>
      </c>
      <c r="F387" s="56" t="s">
        <v>460</v>
      </c>
      <c r="G387" s="34" t="s">
        <v>66</v>
      </c>
      <c r="H387" s="7">
        <f t="shared" si="34"/>
        <v>-2500</v>
      </c>
      <c r="I387" s="29">
        <f t="shared" si="32"/>
        <v>5.1652892561983474</v>
      </c>
      <c r="K387" t="s">
        <v>85</v>
      </c>
      <c r="L387">
        <v>10</v>
      </c>
      <c r="M387" s="2">
        <v>484</v>
      </c>
    </row>
    <row r="388" spans="2:13" ht="12.75">
      <c r="B388" s="358">
        <v>2500</v>
      </c>
      <c r="C388" s="1" t="s">
        <v>85</v>
      </c>
      <c r="D388" s="1" t="s">
        <v>250</v>
      </c>
      <c r="E388" s="102" t="s">
        <v>251</v>
      </c>
      <c r="F388" s="56" t="s">
        <v>461</v>
      </c>
      <c r="G388" s="34" t="s">
        <v>67</v>
      </c>
      <c r="H388" s="7">
        <f t="shared" si="34"/>
        <v>-5000</v>
      </c>
      <c r="I388" s="29">
        <f t="shared" si="32"/>
        <v>5.1652892561983474</v>
      </c>
      <c r="K388" t="s">
        <v>85</v>
      </c>
      <c r="L388">
        <v>10</v>
      </c>
      <c r="M388" s="2">
        <v>484</v>
      </c>
    </row>
    <row r="389" spans="2:13" ht="12.75">
      <c r="B389" s="358">
        <v>2500</v>
      </c>
      <c r="C389" s="1" t="s">
        <v>85</v>
      </c>
      <c r="D389" s="1" t="s">
        <v>250</v>
      </c>
      <c r="E389" s="102" t="s">
        <v>251</v>
      </c>
      <c r="F389" s="56" t="s">
        <v>462</v>
      </c>
      <c r="G389" s="34" t="s">
        <v>68</v>
      </c>
      <c r="H389" s="7">
        <f t="shared" si="34"/>
        <v>-7500</v>
      </c>
      <c r="I389" s="29">
        <f t="shared" si="32"/>
        <v>5.1652892561983474</v>
      </c>
      <c r="K389" t="s">
        <v>85</v>
      </c>
      <c r="L389">
        <v>10</v>
      </c>
      <c r="M389" s="2">
        <v>484</v>
      </c>
    </row>
    <row r="390" spans="2:13" ht="12.75">
      <c r="B390" s="358">
        <v>2500</v>
      </c>
      <c r="C390" s="1" t="s">
        <v>85</v>
      </c>
      <c r="D390" s="1" t="s">
        <v>250</v>
      </c>
      <c r="E390" s="102" t="s">
        <v>251</v>
      </c>
      <c r="F390" s="56" t="s">
        <v>463</v>
      </c>
      <c r="G390" s="34" t="s">
        <v>69</v>
      </c>
      <c r="H390" s="7">
        <f t="shared" si="34"/>
        <v>-10000</v>
      </c>
      <c r="I390" s="29">
        <f t="shared" si="32"/>
        <v>5.1652892561983474</v>
      </c>
      <c r="K390" t="s">
        <v>85</v>
      </c>
      <c r="L390">
        <v>10</v>
      </c>
      <c r="M390" s="2">
        <v>484</v>
      </c>
    </row>
    <row r="391" spans="2:13" ht="12.75">
      <c r="B391" s="358">
        <v>2500</v>
      </c>
      <c r="C391" s="1" t="s">
        <v>85</v>
      </c>
      <c r="D391" s="1" t="s">
        <v>250</v>
      </c>
      <c r="E391" s="102" t="s">
        <v>251</v>
      </c>
      <c r="F391" s="56" t="s">
        <v>464</v>
      </c>
      <c r="G391" s="34" t="s">
        <v>70</v>
      </c>
      <c r="H391" s="7">
        <f t="shared" si="34"/>
        <v>-12500</v>
      </c>
      <c r="I391" s="29">
        <f t="shared" si="32"/>
        <v>5.1652892561983474</v>
      </c>
      <c r="K391" t="s">
        <v>85</v>
      </c>
      <c r="L391">
        <v>10</v>
      </c>
      <c r="M391" s="2">
        <v>484</v>
      </c>
    </row>
    <row r="392" spans="1:13" s="57" customFormat="1" ht="12.75">
      <c r="A392" s="18"/>
      <c r="B392" s="364">
        <f>SUM(B387:B391)</f>
        <v>12500</v>
      </c>
      <c r="C392" s="18" t="s">
        <v>85</v>
      </c>
      <c r="D392" s="18"/>
      <c r="E392" s="146"/>
      <c r="F392" s="25"/>
      <c r="G392" s="25"/>
      <c r="H392" s="60">
        <v>0</v>
      </c>
      <c r="I392" s="55">
        <f t="shared" si="32"/>
        <v>25.826446280991735</v>
      </c>
      <c r="M392" s="2">
        <v>484</v>
      </c>
    </row>
    <row r="393" spans="2:13" ht="12.75">
      <c r="B393" s="358"/>
      <c r="H393" s="7">
        <f aca="true" t="shared" si="35" ref="H393:H400">H392-B393</f>
        <v>0</v>
      </c>
      <c r="I393" s="29">
        <f t="shared" si="32"/>
        <v>0</v>
      </c>
      <c r="M393" s="2">
        <v>484</v>
      </c>
    </row>
    <row r="394" spans="2:13" ht="12.75">
      <c r="B394" s="358"/>
      <c r="H394" s="7">
        <f t="shared" si="35"/>
        <v>0</v>
      </c>
      <c r="I394" s="29">
        <f t="shared" si="32"/>
        <v>0</v>
      </c>
      <c r="M394" s="2">
        <v>484</v>
      </c>
    </row>
    <row r="395" spans="2:13" ht="12.75">
      <c r="B395" s="358">
        <v>1000</v>
      </c>
      <c r="C395" s="58" t="s">
        <v>465</v>
      </c>
      <c r="D395" s="41" t="s">
        <v>250</v>
      </c>
      <c r="E395" s="103" t="s">
        <v>317</v>
      </c>
      <c r="F395" s="56" t="s">
        <v>466</v>
      </c>
      <c r="G395" s="56" t="s">
        <v>66</v>
      </c>
      <c r="H395" s="7">
        <f t="shared" si="35"/>
        <v>-1000</v>
      </c>
      <c r="I395" s="29">
        <f t="shared" si="32"/>
        <v>2.0661157024793386</v>
      </c>
      <c r="K395" s="59" t="s">
        <v>251</v>
      </c>
      <c r="L395">
        <v>10</v>
      </c>
      <c r="M395" s="2">
        <v>484</v>
      </c>
    </row>
    <row r="396" spans="2:13" ht="12.75">
      <c r="B396" s="358">
        <v>2000</v>
      </c>
      <c r="C396" s="58" t="s">
        <v>467</v>
      </c>
      <c r="D396" s="41" t="s">
        <v>250</v>
      </c>
      <c r="E396" s="103" t="s">
        <v>317</v>
      </c>
      <c r="F396" s="56" t="s">
        <v>466</v>
      </c>
      <c r="G396" s="56" t="s">
        <v>67</v>
      </c>
      <c r="H396" s="7">
        <f t="shared" si="35"/>
        <v>-3000</v>
      </c>
      <c r="I396" s="29">
        <f t="shared" si="32"/>
        <v>4.132231404958677</v>
      </c>
      <c r="J396" s="67"/>
      <c r="K396" s="59" t="s">
        <v>251</v>
      </c>
      <c r="L396">
        <v>10</v>
      </c>
      <c r="M396" s="2">
        <v>484</v>
      </c>
    </row>
    <row r="397" spans="2:13" ht="12.75">
      <c r="B397" s="358">
        <v>2000</v>
      </c>
      <c r="C397" s="58" t="s">
        <v>468</v>
      </c>
      <c r="D397" s="41" t="s">
        <v>250</v>
      </c>
      <c r="E397" s="103" t="s">
        <v>317</v>
      </c>
      <c r="F397" s="56" t="s">
        <v>466</v>
      </c>
      <c r="G397" s="56" t="s">
        <v>67</v>
      </c>
      <c r="H397" s="7">
        <f t="shared" si="35"/>
        <v>-5000</v>
      </c>
      <c r="I397" s="29">
        <f t="shared" si="32"/>
        <v>4.132231404958677</v>
      </c>
      <c r="K397" s="59" t="s">
        <v>251</v>
      </c>
      <c r="L397">
        <v>10</v>
      </c>
      <c r="M397" s="2">
        <v>484</v>
      </c>
    </row>
    <row r="398" spans="2:13" ht="12.75">
      <c r="B398" s="358">
        <v>2500</v>
      </c>
      <c r="C398" s="58" t="s">
        <v>469</v>
      </c>
      <c r="D398" s="41" t="s">
        <v>250</v>
      </c>
      <c r="E398" s="103" t="s">
        <v>317</v>
      </c>
      <c r="F398" s="56" t="s">
        <v>466</v>
      </c>
      <c r="G398" s="56" t="s">
        <v>68</v>
      </c>
      <c r="H398" s="7">
        <f t="shared" si="35"/>
        <v>-7500</v>
      </c>
      <c r="I398" s="29">
        <f t="shared" si="32"/>
        <v>5.1652892561983474</v>
      </c>
      <c r="K398" s="59" t="s">
        <v>251</v>
      </c>
      <c r="L398">
        <v>10</v>
      </c>
      <c r="M398" s="2">
        <v>484</v>
      </c>
    </row>
    <row r="399" spans="2:13" ht="12.75">
      <c r="B399" s="358">
        <v>2500</v>
      </c>
      <c r="C399" s="58" t="s">
        <v>470</v>
      </c>
      <c r="D399" s="41" t="s">
        <v>250</v>
      </c>
      <c r="E399" s="103" t="s">
        <v>317</v>
      </c>
      <c r="F399" s="56" t="s">
        <v>466</v>
      </c>
      <c r="G399" s="56" t="s">
        <v>68</v>
      </c>
      <c r="H399" s="7">
        <f t="shared" si="35"/>
        <v>-10000</v>
      </c>
      <c r="I399" s="29">
        <f t="shared" si="32"/>
        <v>5.1652892561983474</v>
      </c>
      <c r="K399" s="59" t="s">
        <v>251</v>
      </c>
      <c r="L399">
        <v>10</v>
      </c>
      <c r="M399" s="2">
        <v>484</v>
      </c>
    </row>
    <row r="400" spans="2:13" ht="12.75">
      <c r="B400" s="358">
        <v>2000</v>
      </c>
      <c r="C400" s="58" t="s">
        <v>471</v>
      </c>
      <c r="D400" s="41" t="s">
        <v>250</v>
      </c>
      <c r="E400" s="103" t="s">
        <v>317</v>
      </c>
      <c r="F400" s="56" t="s">
        <v>466</v>
      </c>
      <c r="G400" s="56" t="s">
        <v>69</v>
      </c>
      <c r="H400" s="7">
        <f t="shared" si="35"/>
        <v>-12000</v>
      </c>
      <c r="I400" s="29">
        <f t="shared" si="32"/>
        <v>4.132231404958677</v>
      </c>
      <c r="K400" s="59" t="s">
        <v>251</v>
      </c>
      <c r="L400">
        <v>10</v>
      </c>
      <c r="M400" s="2">
        <v>484</v>
      </c>
    </row>
    <row r="401" spans="1:13" s="57" customFormat="1" ht="12.75">
      <c r="A401" s="18"/>
      <c r="B401" s="364">
        <f>SUM(B395:B400)</f>
        <v>12000</v>
      </c>
      <c r="C401" s="18" t="s">
        <v>323</v>
      </c>
      <c r="D401" s="18"/>
      <c r="E401" s="146"/>
      <c r="F401" s="25"/>
      <c r="G401" s="25"/>
      <c r="H401" s="60">
        <v>0</v>
      </c>
      <c r="I401" s="55">
        <f t="shared" si="32"/>
        <v>24.793388429752067</v>
      </c>
      <c r="M401" s="2">
        <v>484</v>
      </c>
    </row>
    <row r="402" spans="2:13" ht="12.75">
      <c r="B402" s="358"/>
      <c r="D402" s="19"/>
      <c r="H402" s="7">
        <f aca="true" t="shared" si="36" ref="H402:H407">H401-B402</f>
        <v>0</v>
      </c>
      <c r="I402" s="29">
        <f t="shared" si="32"/>
        <v>0</v>
      </c>
      <c r="M402" s="2">
        <v>484</v>
      </c>
    </row>
    <row r="403" spans="2:13" ht="12.75">
      <c r="B403" s="358"/>
      <c r="D403" s="19"/>
      <c r="H403" s="7">
        <f t="shared" si="36"/>
        <v>0</v>
      </c>
      <c r="I403" s="29">
        <f t="shared" si="32"/>
        <v>0</v>
      </c>
      <c r="M403" s="2">
        <v>484</v>
      </c>
    </row>
    <row r="404" spans="2:13" ht="12.75">
      <c r="B404" s="358">
        <v>1500</v>
      </c>
      <c r="C404" s="58" t="s">
        <v>63</v>
      </c>
      <c r="D404" s="41" t="s">
        <v>250</v>
      </c>
      <c r="E404" s="103" t="s">
        <v>79</v>
      </c>
      <c r="F404" s="56" t="s">
        <v>466</v>
      </c>
      <c r="G404" s="56" t="s">
        <v>66</v>
      </c>
      <c r="H404" s="7">
        <f t="shared" si="36"/>
        <v>-1500</v>
      </c>
      <c r="I404" s="29">
        <f t="shared" si="32"/>
        <v>3.0991735537190084</v>
      </c>
      <c r="K404" s="59" t="s">
        <v>251</v>
      </c>
      <c r="L404">
        <v>10</v>
      </c>
      <c r="M404" s="2">
        <v>484</v>
      </c>
    </row>
    <row r="405" spans="1:13" ht="12.75">
      <c r="A405" s="19"/>
      <c r="B405" s="358">
        <v>1500</v>
      </c>
      <c r="C405" s="58" t="s">
        <v>63</v>
      </c>
      <c r="D405" s="41" t="s">
        <v>250</v>
      </c>
      <c r="E405" s="103" t="s">
        <v>79</v>
      </c>
      <c r="F405" s="56" t="s">
        <v>466</v>
      </c>
      <c r="G405" s="56" t="s">
        <v>67</v>
      </c>
      <c r="H405" s="7">
        <f t="shared" si="36"/>
        <v>-3000</v>
      </c>
      <c r="I405" s="29">
        <f t="shared" si="32"/>
        <v>3.0991735537190084</v>
      </c>
      <c r="K405" s="59" t="s">
        <v>251</v>
      </c>
      <c r="L405">
        <v>10</v>
      </c>
      <c r="M405" s="2">
        <v>484</v>
      </c>
    </row>
    <row r="406" spans="2:13" ht="12.75">
      <c r="B406" s="358">
        <v>1500</v>
      </c>
      <c r="C406" s="58" t="s">
        <v>63</v>
      </c>
      <c r="D406" s="41" t="s">
        <v>250</v>
      </c>
      <c r="E406" s="103" t="s">
        <v>79</v>
      </c>
      <c r="F406" s="56" t="s">
        <v>466</v>
      </c>
      <c r="G406" s="56" t="s">
        <v>68</v>
      </c>
      <c r="H406" s="7">
        <f t="shared" si="36"/>
        <v>-4500</v>
      </c>
      <c r="I406" s="29">
        <f t="shared" si="32"/>
        <v>3.0991735537190084</v>
      </c>
      <c r="K406" s="59" t="s">
        <v>251</v>
      </c>
      <c r="L406">
        <v>10</v>
      </c>
      <c r="M406" s="2">
        <v>484</v>
      </c>
    </row>
    <row r="407" spans="2:13" ht="12.75">
      <c r="B407" s="358">
        <v>1500</v>
      </c>
      <c r="C407" s="58" t="s">
        <v>63</v>
      </c>
      <c r="D407" s="41" t="s">
        <v>250</v>
      </c>
      <c r="E407" s="103" t="s">
        <v>79</v>
      </c>
      <c r="F407" s="56" t="s">
        <v>466</v>
      </c>
      <c r="G407" s="56" t="s">
        <v>69</v>
      </c>
      <c r="H407" s="7">
        <f t="shared" si="36"/>
        <v>-6000</v>
      </c>
      <c r="I407" s="29">
        <f t="shared" si="32"/>
        <v>3.0991735537190084</v>
      </c>
      <c r="K407" s="59" t="s">
        <v>251</v>
      </c>
      <c r="L407">
        <v>10</v>
      </c>
      <c r="M407" s="2">
        <v>484</v>
      </c>
    </row>
    <row r="408" spans="1:13" s="57" customFormat="1" ht="12.75">
      <c r="A408" s="18"/>
      <c r="B408" s="364">
        <f>SUM(B404:B407)</f>
        <v>6000</v>
      </c>
      <c r="C408" s="18"/>
      <c r="D408" s="18"/>
      <c r="E408" s="101" t="s">
        <v>79</v>
      </c>
      <c r="F408" s="25"/>
      <c r="G408" s="25"/>
      <c r="H408" s="60">
        <v>0</v>
      </c>
      <c r="I408" s="55">
        <f t="shared" si="32"/>
        <v>12.396694214876034</v>
      </c>
      <c r="M408" s="2">
        <v>484</v>
      </c>
    </row>
    <row r="409" spans="2:13" ht="12.75">
      <c r="B409" s="358"/>
      <c r="D409" s="19"/>
      <c r="H409" s="7">
        <f>H408-B409</f>
        <v>0</v>
      </c>
      <c r="I409" s="29">
        <f t="shared" si="32"/>
        <v>0</v>
      </c>
      <c r="M409" s="2">
        <v>484</v>
      </c>
    </row>
    <row r="410" spans="2:13" ht="12.75">
      <c r="B410" s="358"/>
      <c r="D410" s="19"/>
      <c r="H410" s="7">
        <f>H409-B410</f>
        <v>0</v>
      </c>
      <c r="I410" s="29">
        <f t="shared" si="32"/>
        <v>0</v>
      </c>
      <c r="M410" s="2">
        <v>484</v>
      </c>
    </row>
    <row r="411" spans="2:13" ht="12.75">
      <c r="B411" s="358">
        <v>5000</v>
      </c>
      <c r="C411" s="58" t="s">
        <v>73</v>
      </c>
      <c r="D411" s="41" t="s">
        <v>250</v>
      </c>
      <c r="E411" s="103" t="s">
        <v>317</v>
      </c>
      <c r="F411" s="56" t="s">
        <v>472</v>
      </c>
      <c r="G411" s="56" t="s">
        <v>67</v>
      </c>
      <c r="H411" s="7">
        <f>H410-B411</f>
        <v>-5000</v>
      </c>
      <c r="I411" s="29">
        <f t="shared" si="32"/>
        <v>10.330578512396695</v>
      </c>
      <c r="K411" s="59" t="s">
        <v>251</v>
      </c>
      <c r="L411">
        <v>10</v>
      </c>
      <c r="M411" s="2">
        <v>484</v>
      </c>
    </row>
    <row r="412" spans="2:13" ht="12.75">
      <c r="B412" s="358">
        <v>5000</v>
      </c>
      <c r="C412" s="58" t="s">
        <v>73</v>
      </c>
      <c r="D412" s="41" t="s">
        <v>250</v>
      </c>
      <c r="E412" s="103" t="s">
        <v>317</v>
      </c>
      <c r="F412" s="56" t="s">
        <v>473</v>
      </c>
      <c r="G412" s="56" t="s">
        <v>68</v>
      </c>
      <c r="H412" s="7">
        <f>H411-B412</f>
        <v>-10000</v>
      </c>
      <c r="I412" s="29">
        <f t="shared" si="32"/>
        <v>10.330578512396695</v>
      </c>
      <c r="K412" s="59" t="s">
        <v>251</v>
      </c>
      <c r="L412">
        <v>10</v>
      </c>
      <c r="M412" s="2">
        <v>484</v>
      </c>
    </row>
    <row r="413" spans="2:13" ht="12.75">
      <c r="B413" s="358">
        <v>5000</v>
      </c>
      <c r="C413" s="58" t="s">
        <v>73</v>
      </c>
      <c r="D413" s="41" t="s">
        <v>250</v>
      </c>
      <c r="E413" s="103" t="s">
        <v>317</v>
      </c>
      <c r="F413" s="56" t="s">
        <v>473</v>
      </c>
      <c r="G413" s="56" t="s">
        <v>69</v>
      </c>
      <c r="H413" s="7">
        <f>H412-B413</f>
        <v>-15000</v>
      </c>
      <c r="I413" s="29">
        <f t="shared" si="32"/>
        <v>10.330578512396695</v>
      </c>
      <c r="K413" s="59" t="s">
        <v>251</v>
      </c>
      <c r="L413">
        <v>10</v>
      </c>
      <c r="M413" s="2">
        <v>484</v>
      </c>
    </row>
    <row r="414" spans="1:13" s="57" customFormat="1" ht="12.75">
      <c r="A414" s="18"/>
      <c r="B414" s="364">
        <f>SUM(B411:B413)</f>
        <v>15000</v>
      </c>
      <c r="C414" s="18" t="s">
        <v>73</v>
      </c>
      <c r="D414" s="18"/>
      <c r="E414" s="146"/>
      <c r="F414" s="25"/>
      <c r="G414" s="25"/>
      <c r="H414" s="60">
        <v>0</v>
      </c>
      <c r="I414" s="55">
        <f t="shared" si="32"/>
        <v>30.99173553719008</v>
      </c>
      <c r="M414" s="2">
        <v>484</v>
      </c>
    </row>
    <row r="415" spans="2:13" ht="12.75">
      <c r="B415" s="358"/>
      <c r="D415" s="19"/>
      <c r="H415" s="7">
        <f aca="true" t="shared" si="37" ref="H415:H420">H414-B415</f>
        <v>0</v>
      </c>
      <c r="I415" s="29">
        <f t="shared" si="32"/>
        <v>0</v>
      </c>
      <c r="M415" s="2">
        <v>484</v>
      </c>
    </row>
    <row r="416" spans="2:13" ht="12.75">
      <c r="B416" s="358"/>
      <c r="D416" s="19"/>
      <c r="H416" s="7">
        <f t="shared" si="37"/>
        <v>0</v>
      </c>
      <c r="I416" s="29">
        <f t="shared" si="32"/>
        <v>0</v>
      </c>
      <c r="M416" s="2">
        <v>484</v>
      </c>
    </row>
    <row r="417" spans="2:13" ht="12.75">
      <c r="B417" s="358">
        <v>3000</v>
      </c>
      <c r="C417" s="58" t="s">
        <v>74</v>
      </c>
      <c r="D417" s="41" t="s">
        <v>250</v>
      </c>
      <c r="E417" s="103" t="s">
        <v>317</v>
      </c>
      <c r="F417" s="56" t="s">
        <v>466</v>
      </c>
      <c r="G417" s="56" t="s">
        <v>66</v>
      </c>
      <c r="H417" s="7">
        <f t="shared" si="37"/>
        <v>-3000</v>
      </c>
      <c r="I417" s="29">
        <f t="shared" si="32"/>
        <v>6.198347107438017</v>
      </c>
      <c r="K417" s="59" t="s">
        <v>251</v>
      </c>
      <c r="L417">
        <v>10</v>
      </c>
      <c r="M417" s="2">
        <v>484</v>
      </c>
    </row>
    <row r="418" spans="2:13" ht="12.75">
      <c r="B418" s="358">
        <v>3000</v>
      </c>
      <c r="C418" s="58" t="s">
        <v>74</v>
      </c>
      <c r="D418" s="41" t="s">
        <v>250</v>
      </c>
      <c r="E418" s="103" t="s">
        <v>317</v>
      </c>
      <c r="F418" s="56" t="s">
        <v>466</v>
      </c>
      <c r="G418" s="56" t="s">
        <v>67</v>
      </c>
      <c r="H418" s="7">
        <f t="shared" si="37"/>
        <v>-6000</v>
      </c>
      <c r="I418" s="29">
        <f t="shared" si="32"/>
        <v>6.198347107438017</v>
      </c>
      <c r="K418" s="59" t="s">
        <v>251</v>
      </c>
      <c r="L418">
        <v>10</v>
      </c>
      <c r="M418" s="2">
        <v>484</v>
      </c>
    </row>
    <row r="419" spans="2:13" ht="12.75">
      <c r="B419" s="358">
        <v>3000</v>
      </c>
      <c r="C419" s="58" t="s">
        <v>74</v>
      </c>
      <c r="D419" s="41" t="s">
        <v>250</v>
      </c>
      <c r="E419" s="103" t="s">
        <v>317</v>
      </c>
      <c r="F419" s="56" t="s">
        <v>466</v>
      </c>
      <c r="G419" s="56" t="s">
        <v>68</v>
      </c>
      <c r="H419" s="7">
        <f t="shared" si="37"/>
        <v>-9000</v>
      </c>
      <c r="I419" s="29">
        <f t="shared" si="32"/>
        <v>6.198347107438017</v>
      </c>
      <c r="K419" s="59" t="s">
        <v>251</v>
      </c>
      <c r="L419">
        <v>10</v>
      </c>
      <c r="M419" s="2">
        <v>484</v>
      </c>
    </row>
    <row r="420" spans="2:13" ht="12.75">
      <c r="B420" s="358">
        <v>3000</v>
      </c>
      <c r="C420" s="58" t="s">
        <v>74</v>
      </c>
      <c r="D420" s="41" t="s">
        <v>250</v>
      </c>
      <c r="E420" s="103" t="s">
        <v>317</v>
      </c>
      <c r="F420" s="56" t="s">
        <v>466</v>
      </c>
      <c r="G420" s="56" t="s">
        <v>69</v>
      </c>
      <c r="H420" s="7">
        <f t="shared" si="37"/>
        <v>-12000</v>
      </c>
      <c r="I420" s="29">
        <f>+B420/M420</f>
        <v>6.198347107438017</v>
      </c>
      <c r="K420" s="59" t="s">
        <v>251</v>
      </c>
      <c r="L420">
        <v>10</v>
      </c>
      <c r="M420" s="2">
        <v>484</v>
      </c>
    </row>
    <row r="421" spans="1:13" s="57" customFormat="1" ht="12.75">
      <c r="A421" s="18"/>
      <c r="B421" s="364">
        <f>SUM(B417:B420)</f>
        <v>12000</v>
      </c>
      <c r="C421" s="66" t="s">
        <v>74</v>
      </c>
      <c r="D421" s="66"/>
      <c r="E421" s="101"/>
      <c r="F421" s="72"/>
      <c r="G421" s="72"/>
      <c r="H421" s="60">
        <v>0</v>
      </c>
      <c r="I421" s="55">
        <f>+B421/M421</f>
        <v>24.793388429752067</v>
      </c>
      <c r="M421" s="2">
        <v>484</v>
      </c>
    </row>
    <row r="422" spans="2:13" ht="12.75">
      <c r="B422" s="358"/>
      <c r="C422" s="58"/>
      <c r="D422" s="41"/>
      <c r="E422" s="103"/>
      <c r="F422" s="56"/>
      <c r="G422" s="56"/>
      <c r="H422" s="7">
        <f>H421-B422</f>
        <v>0</v>
      </c>
      <c r="I422" s="29"/>
      <c r="M422" s="2">
        <v>484</v>
      </c>
    </row>
    <row r="423" spans="2:13" ht="12.75">
      <c r="B423" s="358"/>
      <c r="D423" s="19"/>
      <c r="H423" s="7">
        <f>H422-B423</f>
        <v>0</v>
      </c>
      <c r="I423" s="29">
        <f aca="true" t="shared" si="38" ref="I423:I433">+B423/M423</f>
        <v>0</v>
      </c>
      <c r="M423" s="2">
        <v>484</v>
      </c>
    </row>
    <row r="424" spans="2:13" ht="12.75">
      <c r="B424" s="358">
        <v>600</v>
      </c>
      <c r="C424" s="58" t="s">
        <v>325</v>
      </c>
      <c r="D424" s="41" t="s">
        <v>250</v>
      </c>
      <c r="E424" s="103" t="s">
        <v>326</v>
      </c>
      <c r="F424" s="56" t="s">
        <v>466</v>
      </c>
      <c r="G424" s="56" t="s">
        <v>67</v>
      </c>
      <c r="H424" s="7">
        <f>H423-B424</f>
        <v>-600</v>
      </c>
      <c r="I424" s="29">
        <f t="shared" si="38"/>
        <v>1.2396694214876034</v>
      </c>
      <c r="K424" s="59" t="s">
        <v>251</v>
      </c>
      <c r="L424">
        <v>10</v>
      </c>
      <c r="M424" s="2">
        <v>484</v>
      </c>
    </row>
    <row r="425" spans="2:13" ht="12.75">
      <c r="B425" s="358">
        <v>1200</v>
      </c>
      <c r="C425" s="58" t="s">
        <v>325</v>
      </c>
      <c r="D425" s="41" t="s">
        <v>250</v>
      </c>
      <c r="E425" s="103" t="s">
        <v>326</v>
      </c>
      <c r="F425" s="56" t="s">
        <v>466</v>
      </c>
      <c r="G425" s="56" t="s">
        <v>68</v>
      </c>
      <c r="H425" s="7">
        <f>H424-B425</f>
        <v>-1800</v>
      </c>
      <c r="I425" s="29">
        <f t="shared" si="38"/>
        <v>2.479338842975207</v>
      </c>
      <c r="K425" s="43" t="s">
        <v>251</v>
      </c>
      <c r="L425">
        <v>10</v>
      </c>
      <c r="M425" s="2">
        <v>484</v>
      </c>
    </row>
    <row r="426" spans="2:13" ht="12.75">
      <c r="B426" s="358">
        <v>1200</v>
      </c>
      <c r="C426" s="58" t="s">
        <v>325</v>
      </c>
      <c r="D426" s="41" t="s">
        <v>250</v>
      </c>
      <c r="E426" s="103" t="s">
        <v>326</v>
      </c>
      <c r="F426" s="56" t="s">
        <v>466</v>
      </c>
      <c r="G426" s="56" t="s">
        <v>69</v>
      </c>
      <c r="H426" s="7">
        <f>H425-B426</f>
        <v>-3000</v>
      </c>
      <c r="I426" s="29">
        <f t="shared" si="38"/>
        <v>2.479338842975207</v>
      </c>
      <c r="K426" s="43" t="s">
        <v>251</v>
      </c>
      <c r="L426">
        <v>10</v>
      </c>
      <c r="M426" s="2">
        <v>484</v>
      </c>
    </row>
    <row r="427" spans="1:13" s="57" customFormat="1" ht="12.75">
      <c r="A427" s="18"/>
      <c r="B427" s="364">
        <f>SUM(B424:B426)</f>
        <v>3000</v>
      </c>
      <c r="C427" s="66"/>
      <c r="D427" s="66"/>
      <c r="E427" s="101" t="s">
        <v>326</v>
      </c>
      <c r="F427" s="72"/>
      <c r="G427" s="72"/>
      <c r="H427" s="60">
        <v>0</v>
      </c>
      <c r="I427" s="55">
        <f t="shared" si="38"/>
        <v>6.198347107438017</v>
      </c>
      <c r="K427" s="62"/>
      <c r="M427" s="2">
        <v>484</v>
      </c>
    </row>
    <row r="428" spans="2:13" ht="12.75">
      <c r="B428" s="358"/>
      <c r="H428" s="7">
        <f>H427-B428</f>
        <v>0</v>
      </c>
      <c r="I428" s="29">
        <f t="shared" si="38"/>
        <v>0</v>
      </c>
      <c r="M428" s="2">
        <v>484</v>
      </c>
    </row>
    <row r="429" spans="2:13" ht="12.75">
      <c r="B429" s="358"/>
      <c r="H429" s="7">
        <f>H428-B429</f>
        <v>0</v>
      </c>
      <c r="I429" s="29">
        <f t="shared" si="38"/>
        <v>0</v>
      </c>
      <c r="M429" s="2">
        <v>484</v>
      </c>
    </row>
    <row r="430" spans="2:13" ht="12.75">
      <c r="B430" s="358"/>
      <c r="H430" s="7">
        <f>H429-B430</f>
        <v>0</v>
      </c>
      <c r="I430" s="29">
        <f t="shared" si="38"/>
        <v>0</v>
      </c>
      <c r="M430" s="2">
        <v>484</v>
      </c>
    </row>
    <row r="431" spans="2:13" ht="12.75">
      <c r="B431" s="358"/>
      <c r="H431" s="7">
        <f>H430-B431</f>
        <v>0</v>
      </c>
      <c r="I431" s="29">
        <f t="shared" si="38"/>
        <v>0</v>
      </c>
      <c r="M431" s="2">
        <v>484</v>
      </c>
    </row>
    <row r="432" spans="1:13" s="53" customFormat="1" ht="12.75">
      <c r="A432" s="52"/>
      <c r="B432" s="401">
        <f>+B441+B452+B459+B465+B472+B478</f>
        <v>70200</v>
      </c>
      <c r="C432" s="52" t="s">
        <v>474</v>
      </c>
      <c r="D432" s="52" t="s">
        <v>475</v>
      </c>
      <c r="E432" s="136" t="s">
        <v>476</v>
      </c>
      <c r="F432" s="135" t="s">
        <v>458</v>
      </c>
      <c r="G432" s="136" t="s">
        <v>331</v>
      </c>
      <c r="H432" s="60"/>
      <c r="I432" s="55">
        <f t="shared" si="38"/>
        <v>145.04132231404958</v>
      </c>
      <c r="M432" s="2">
        <v>484</v>
      </c>
    </row>
    <row r="433" spans="2:13" ht="12.75">
      <c r="B433" s="358"/>
      <c r="H433" s="7">
        <f aca="true" t="shared" si="39" ref="H433:H440">H432-B433</f>
        <v>0</v>
      </c>
      <c r="I433" s="29">
        <f t="shared" si="38"/>
        <v>0</v>
      </c>
      <c r="M433" s="2">
        <v>484</v>
      </c>
    </row>
    <row r="434" spans="2:13" ht="12.75">
      <c r="B434" s="358">
        <v>2000</v>
      </c>
      <c r="C434" s="1" t="s">
        <v>85</v>
      </c>
      <c r="D434" s="1" t="s">
        <v>250</v>
      </c>
      <c r="E434" s="102" t="s">
        <v>332</v>
      </c>
      <c r="F434" s="56" t="s">
        <v>477</v>
      </c>
      <c r="G434" s="34" t="s">
        <v>66</v>
      </c>
      <c r="H434" s="7">
        <f t="shared" si="39"/>
        <v>-2000</v>
      </c>
      <c r="I434" s="29">
        <v>4</v>
      </c>
      <c r="K434" t="s">
        <v>85</v>
      </c>
      <c r="L434">
        <v>11</v>
      </c>
      <c r="M434" s="2">
        <v>484</v>
      </c>
    </row>
    <row r="435" spans="2:13" ht="12.75">
      <c r="B435" s="358">
        <v>2000</v>
      </c>
      <c r="C435" s="1" t="s">
        <v>85</v>
      </c>
      <c r="D435" s="1" t="s">
        <v>250</v>
      </c>
      <c r="E435" s="102" t="s">
        <v>332</v>
      </c>
      <c r="F435" s="56" t="s">
        <v>478</v>
      </c>
      <c r="G435" s="34" t="s">
        <v>67</v>
      </c>
      <c r="H435" s="7">
        <f t="shared" si="39"/>
        <v>-4000</v>
      </c>
      <c r="I435" s="29">
        <v>4</v>
      </c>
      <c r="K435" t="s">
        <v>85</v>
      </c>
      <c r="L435">
        <v>11</v>
      </c>
      <c r="M435" s="2">
        <v>484</v>
      </c>
    </row>
    <row r="436" spans="2:13" ht="12.75">
      <c r="B436" s="358">
        <v>2000</v>
      </c>
      <c r="C436" s="1" t="s">
        <v>85</v>
      </c>
      <c r="D436" s="1" t="s">
        <v>250</v>
      </c>
      <c r="E436" s="102" t="s">
        <v>332</v>
      </c>
      <c r="F436" s="56" t="s">
        <v>479</v>
      </c>
      <c r="G436" s="34" t="s">
        <v>68</v>
      </c>
      <c r="H436" s="7">
        <f t="shared" si="39"/>
        <v>-6000</v>
      </c>
      <c r="I436" s="29">
        <v>4</v>
      </c>
      <c r="K436" t="s">
        <v>85</v>
      </c>
      <c r="L436">
        <v>11</v>
      </c>
      <c r="M436" s="2">
        <v>484</v>
      </c>
    </row>
    <row r="437" spans="2:13" ht="12.75">
      <c r="B437" s="358">
        <v>2000</v>
      </c>
      <c r="C437" s="1" t="s">
        <v>85</v>
      </c>
      <c r="D437" s="1" t="s">
        <v>250</v>
      </c>
      <c r="E437" s="102" t="s">
        <v>332</v>
      </c>
      <c r="F437" s="56" t="s">
        <v>480</v>
      </c>
      <c r="G437" s="34" t="s">
        <v>69</v>
      </c>
      <c r="H437" s="7">
        <f t="shared" si="39"/>
        <v>-8000</v>
      </c>
      <c r="I437" s="29">
        <v>4</v>
      </c>
      <c r="K437" t="s">
        <v>85</v>
      </c>
      <c r="L437">
        <v>11</v>
      </c>
      <c r="M437" s="2">
        <v>484</v>
      </c>
    </row>
    <row r="438" spans="2:13" ht="12.75">
      <c r="B438" s="358">
        <v>2000</v>
      </c>
      <c r="C438" s="1" t="s">
        <v>85</v>
      </c>
      <c r="D438" s="1" t="s">
        <v>250</v>
      </c>
      <c r="E438" s="102" t="s">
        <v>332</v>
      </c>
      <c r="F438" s="56" t="s">
        <v>481</v>
      </c>
      <c r="G438" s="34" t="s">
        <v>70</v>
      </c>
      <c r="H438" s="7">
        <f t="shared" si="39"/>
        <v>-10000</v>
      </c>
      <c r="I438" s="29">
        <v>4</v>
      </c>
      <c r="K438" t="s">
        <v>85</v>
      </c>
      <c r="L438">
        <v>11</v>
      </c>
      <c r="M438" s="2">
        <v>484</v>
      </c>
    </row>
    <row r="439" spans="2:13" ht="12.75">
      <c r="B439" s="358">
        <v>2000</v>
      </c>
      <c r="C439" s="1" t="s">
        <v>85</v>
      </c>
      <c r="D439" s="1" t="s">
        <v>250</v>
      </c>
      <c r="E439" s="102" t="s">
        <v>332</v>
      </c>
      <c r="F439" s="56" t="s">
        <v>482</v>
      </c>
      <c r="G439" s="34" t="s">
        <v>71</v>
      </c>
      <c r="H439" s="7">
        <f t="shared" si="39"/>
        <v>-12000</v>
      </c>
      <c r="I439" s="29">
        <v>4</v>
      </c>
      <c r="K439" t="s">
        <v>85</v>
      </c>
      <c r="L439">
        <v>11</v>
      </c>
      <c r="M439" s="2">
        <v>484</v>
      </c>
    </row>
    <row r="440" spans="2:13" ht="12.75">
      <c r="B440" s="358">
        <v>2000</v>
      </c>
      <c r="C440" s="1" t="s">
        <v>85</v>
      </c>
      <c r="D440" s="1" t="s">
        <v>250</v>
      </c>
      <c r="E440" s="102" t="s">
        <v>332</v>
      </c>
      <c r="F440" s="56" t="s">
        <v>483</v>
      </c>
      <c r="G440" s="34" t="s">
        <v>59</v>
      </c>
      <c r="H440" s="7">
        <f t="shared" si="39"/>
        <v>-14000</v>
      </c>
      <c r="I440" s="29">
        <v>4</v>
      </c>
      <c r="K440" t="s">
        <v>85</v>
      </c>
      <c r="L440">
        <v>11</v>
      </c>
      <c r="M440" s="2">
        <v>484</v>
      </c>
    </row>
    <row r="441" spans="1:13" s="57" customFormat="1" ht="12.75">
      <c r="A441" s="18"/>
      <c r="B441" s="364">
        <f>SUM(B434:B440)</f>
        <v>14000</v>
      </c>
      <c r="C441" s="18" t="s">
        <v>85</v>
      </c>
      <c r="D441" s="18"/>
      <c r="E441" s="146"/>
      <c r="F441" s="25"/>
      <c r="G441" s="25"/>
      <c r="H441" s="60">
        <v>0</v>
      </c>
      <c r="I441" s="55">
        <f aca="true" t="shared" si="40" ref="I441:I484">+B441/M441</f>
        <v>28.925619834710744</v>
      </c>
      <c r="M441" s="2">
        <v>484</v>
      </c>
    </row>
    <row r="442" spans="2:13" ht="12.75">
      <c r="B442" s="358"/>
      <c r="H442" s="7">
        <f aca="true" t="shared" si="41" ref="H442:H451">H441-B442</f>
        <v>0</v>
      </c>
      <c r="I442" s="29">
        <f t="shared" si="40"/>
        <v>0</v>
      </c>
      <c r="M442" s="2">
        <v>484</v>
      </c>
    </row>
    <row r="443" spans="2:13" ht="12.75">
      <c r="B443" s="358"/>
      <c r="H443" s="7">
        <f t="shared" si="41"/>
        <v>0</v>
      </c>
      <c r="I443" s="29">
        <f t="shared" si="40"/>
        <v>0</v>
      </c>
      <c r="M443" s="2">
        <v>484</v>
      </c>
    </row>
    <row r="444" spans="2:13" ht="12.75">
      <c r="B444" s="358">
        <v>3500</v>
      </c>
      <c r="C444" s="1" t="s">
        <v>399</v>
      </c>
      <c r="D444" s="1" t="s">
        <v>250</v>
      </c>
      <c r="E444" s="102" t="s">
        <v>317</v>
      </c>
      <c r="F444" s="56" t="s">
        <v>485</v>
      </c>
      <c r="G444" s="34" t="s">
        <v>66</v>
      </c>
      <c r="H444" s="7">
        <f t="shared" si="41"/>
        <v>-3500</v>
      </c>
      <c r="I444" s="29">
        <f t="shared" si="40"/>
        <v>7.231404958677686</v>
      </c>
      <c r="L444">
        <v>11</v>
      </c>
      <c r="M444" s="2">
        <v>484</v>
      </c>
    </row>
    <row r="445" spans="2:13" ht="12.75">
      <c r="B445" s="358">
        <v>2000</v>
      </c>
      <c r="C445" s="1" t="s">
        <v>484</v>
      </c>
      <c r="D445" s="1" t="s">
        <v>250</v>
      </c>
      <c r="E445" s="102" t="s">
        <v>317</v>
      </c>
      <c r="F445" s="56" t="s">
        <v>485</v>
      </c>
      <c r="G445" s="34" t="s">
        <v>67</v>
      </c>
      <c r="H445" s="7">
        <f t="shared" si="41"/>
        <v>-5500</v>
      </c>
      <c r="I445" s="29">
        <f t="shared" si="40"/>
        <v>4.132231404958677</v>
      </c>
      <c r="L445">
        <v>11</v>
      </c>
      <c r="M445" s="2">
        <v>484</v>
      </c>
    </row>
    <row r="446" spans="2:13" ht="12.75">
      <c r="B446" s="358">
        <v>2000</v>
      </c>
      <c r="C446" s="1" t="s">
        <v>486</v>
      </c>
      <c r="D446" s="1" t="s">
        <v>250</v>
      </c>
      <c r="E446" s="102" t="s">
        <v>317</v>
      </c>
      <c r="F446" s="56" t="s">
        <v>485</v>
      </c>
      <c r="G446" s="34" t="s">
        <v>67</v>
      </c>
      <c r="H446" s="7">
        <f t="shared" si="41"/>
        <v>-7500</v>
      </c>
      <c r="I446" s="29">
        <f t="shared" si="40"/>
        <v>4.132231404958677</v>
      </c>
      <c r="L446">
        <v>11</v>
      </c>
      <c r="M446" s="2">
        <v>484</v>
      </c>
    </row>
    <row r="447" spans="2:13" ht="12.75">
      <c r="B447" s="358">
        <v>1000</v>
      </c>
      <c r="C447" s="1" t="s">
        <v>487</v>
      </c>
      <c r="D447" s="1" t="s">
        <v>250</v>
      </c>
      <c r="E447" s="102" t="s">
        <v>1136</v>
      </c>
      <c r="F447" s="56" t="s">
        <v>485</v>
      </c>
      <c r="G447" s="34" t="s">
        <v>68</v>
      </c>
      <c r="H447" s="7">
        <f t="shared" si="41"/>
        <v>-8500</v>
      </c>
      <c r="I447" s="29">
        <f t="shared" si="40"/>
        <v>2.0661157024793386</v>
      </c>
      <c r="L447">
        <v>11</v>
      </c>
      <c r="M447" s="2">
        <v>484</v>
      </c>
    </row>
    <row r="448" spans="2:13" ht="12.75">
      <c r="B448" s="358">
        <v>1000</v>
      </c>
      <c r="C448" s="1" t="s">
        <v>488</v>
      </c>
      <c r="D448" s="1" t="s">
        <v>250</v>
      </c>
      <c r="E448" s="102" t="s">
        <v>317</v>
      </c>
      <c r="F448" s="56" t="s">
        <v>485</v>
      </c>
      <c r="G448" s="34" t="s">
        <v>68</v>
      </c>
      <c r="H448" s="7">
        <f t="shared" si="41"/>
        <v>-9500</v>
      </c>
      <c r="I448" s="29">
        <f t="shared" si="40"/>
        <v>2.0661157024793386</v>
      </c>
      <c r="L448">
        <v>11</v>
      </c>
      <c r="M448" s="2">
        <v>484</v>
      </c>
    </row>
    <row r="449" spans="2:13" ht="12.75">
      <c r="B449" s="358">
        <v>1000</v>
      </c>
      <c r="C449" s="1" t="s">
        <v>489</v>
      </c>
      <c r="D449" s="1" t="s">
        <v>250</v>
      </c>
      <c r="E449" s="102" t="s">
        <v>317</v>
      </c>
      <c r="F449" s="56" t="s">
        <v>485</v>
      </c>
      <c r="G449" s="34" t="s">
        <v>69</v>
      </c>
      <c r="H449" s="7">
        <f t="shared" si="41"/>
        <v>-10500</v>
      </c>
      <c r="I449" s="29">
        <f t="shared" si="40"/>
        <v>2.0661157024793386</v>
      </c>
      <c r="L449">
        <v>11</v>
      </c>
      <c r="M449" s="2">
        <v>484</v>
      </c>
    </row>
    <row r="450" spans="2:13" ht="12.75">
      <c r="B450" s="358">
        <v>1000</v>
      </c>
      <c r="C450" s="58" t="s">
        <v>490</v>
      </c>
      <c r="D450" s="1" t="s">
        <v>250</v>
      </c>
      <c r="E450" s="102" t="s">
        <v>317</v>
      </c>
      <c r="F450" s="56" t="s">
        <v>485</v>
      </c>
      <c r="G450" s="34" t="s">
        <v>69</v>
      </c>
      <c r="H450" s="7">
        <f t="shared" si="41"/>
        <v>-11500</v>
      </c>
      <c r="I450" s="29">
        <f t="shared" si="40"/>
        <v>2.0661157024793386</v>
      </c>
      <c r="L450">
        <v>11</v>
      </c>
      <c r="M450" s="2">
        <v>484</v>
      </c>
    </row>
    <row r="451" spans="2:13" ht="12.75">
      <c r="B451" s="358">
        <v>3500</v>
      </c>
      <c r="C451" s="1" t="s">
        <v>417</v>
      </c>
      <c r="D451" s="1" t="s">
        <v>250</v>
      </c>
      <c r="E451" s="102" t="s">
        <v>317</v>
      </c>
      <c r="F451" s="56" t="s">
        <v>491</v>
      </c>
      <c r="G451" s="34" t="s">
        <v>69</v>
      </c>
      <c r="H451" s="7">
        <f t="shared" si="41"/>
        <v>-15000</v>
      </c>
      <c r="I451" s="29">
        <f t="shared" si="40"/>
        <v>7.231404958677686</v>
      </c>
      <c r="L451">
        <v>11</v>
      </c>
      <c r="M451" s="2">
        <v>484</v>
      </c>
    </row>
    <row r="452" spans="1:13" s="57" customFormat="1" ht="12.75">
      <c r="A452" s="18"/>
      <c r="B452" s="364">
        <f>SUM(B444:B451)</f>
        <v>15000</v>
      </c>
      <c r="C452" s="66" t="s">
        <v>323</v>
      </c>
      <c r="D452" s="18"/>
      <c r="E452" s="146"/>
      <c r="F452" s="25"/>
      <c r="G452" s="25"/>
      <c r="H452" s="60">
        <v>0</v>
      </c>
      <c r="I452" s="55">
        <f t="shared" si="40"/>
        <v>30.99173553719008</v>
      </c>
      <c r="M452" s="2">
        <v>484</v>
      </c>
    </row>
    <row r="453" spans="2:13" ht="12.75">
      <c r="B453" s="403"/>
      <c r="H453" s="7">
        <f aca="true" t="shared" si="42" ref="H453:H458">H452-B453</f>
        <v>0</v>
      </c>
      <c r="I453" s="29">
        <f t="shared" si="40"/>
        <v>0</v>
      </c>
      <c r="M453" s="2">
        <v>484</v>
      </c>
    </row>
    <row r="454" spans="1:13" ht="12.75">
      <c r="A454" s="19"/>
      <c r="B454" s="358"/>
      <c r="C454" s="138"/>
      <c r="H454" s="7">
        <f t="shared" si="42"/>
        <v>0</v>
      </c>
      <c r="I454" s="29">
        <f t="shared" si="40"/>
        <v>0</v>
      </c>
      <c r="M454" s="2">
        <v>484</v>
      </c>
    </row>
    <row r="455" spans="1:13" ht="12.75">
      <c r="A455" s="19"/>
      <c r="B455" s="358">
        <v>1300</v>
      </c>
      <c r="C455" s="1" t="s">
        <v>63</v>
      </c>
      <c r="D455" s="19" t="s">
        <v>250</v>
      </c>
      <c r="E455" s="102" t="s">
        <v>79</v>
      </c>
      <c r="F455" s="56" t="s">
        <v>485</v>
      </c>
      <c r="G455" s="56" t="s">
        <v>66</v>
      </c>
      <c r="H455" s="7">
        <f t="shared" si="42"/>
        <v>-1300</v>
      </c>
      <c r="I455" s="29">
        <f t="shared" si="40"/>
        <v>2.6859504132231407</v>
      </c>
      <c r="K455" t="s">
        <v>332</v>
      </c>
      <c r="L455">
        <v>11</v>
      </c>
      <c r="M455" s="2">
        <v>484</v>
      </c>
    </row>
    <row r="456" spans="2:13" ht="12.75">
      <c r="B456" s="358">
        <v>1300</v>
      </c>
      <c r="C456" s="1" t="s">
        <v>63</v>
      </c>
      <c r="D456" s="19" t="s">
        <v>250</v>
      </c>
      <c r="E456" s="102" t="s">
        <v>79</v>
      </c>
      <c r="F456" s="56" t="s">
        <v>485</v>
      </c>
      <c r="G456" s="56" t="s">
        <v>67</v>
      </c>
      <c r="H456" s="7">
        <f t="shared" si="42"/>
        <v>-2600</v>
      </c>
      <c r="I456" s="29">
        <f t="shared" si="40"/>
        <v>2.6859504132231407</v>
      </c>
      <c r="K456" t="s">
        <v>332</v>
      </c>
      <c r="L456">
        <v>11</v>
      </c>
      <c r="M456" s="2">
        <v>484</v>
      </c>
    </row>
    <row r="457" spans="2:13" ht="12.75">
      <c r="B457" s="358">
        <v>1300</v>
      </c>
      <c r="C457" s="1" t="s">
        <v>63</v>
      </c>
      <c r="D457" s="19" t="s">
        <v>250</v>
      </c>
      <c r="E457" s="102" t="s">
        <v>79</v>
      </c>
      <c r="F457" s="56" t="s">
        <v>485</v>
      </c>
      <c r="G457" s="56" t="s">
        <v>68</v>
      </c>
      <c r="H457" s="7">
        <f t="shared" si="42"/>
        <v>-3900</v>
      </c>
      <c r="I457" s="29">
        <f t="shared" si="40"/>
        <v>2.6859504132231407</v>
      </c>
      <c r="K457" t="s">
        <v>332</v>
      </c>
      <c r="L457">
        <v>11</v>
      </c>
      <c r="M457" s="2">
        <v>484</v>
      </c>
    </row>
    <row r="458" spans="2:13" ht="12.75">
      <c r="B458" s="358">
        <v>1300</v>
      </c>
      <c r="C458" s="1" t="s">
        <v>63</v>
      </c>
      <c r="D458" s="19" t="s">
        <v>250</v>
      </c>
      <c r="E458" s="102" t="s">
        <v>79</v>
      </c>
      <c r="F458" s="56" t="s">
        <v>485</v>
      </c>
      <c r="G458" s="56" t="s">
        <v>69</v>
      </c>
      <c r="H458" s="7">
        <f t="shared" si="42"/>
        <v>-5200</v>
      </c>
      <c r="I458" s="29">
        <f t="shared" si="40"/>
        <v>2.6859504132231407</v>
      </c>
      <c r="K458" t="s">
        <v>332</v>
      </c>
      <c r="L458">
        <v>11</v>
      </c>
      <c r="M458" s="2">
        <v>484</v>
      </c>
    </row>
    <row r="459" spans="1:13" s="57" customFormat="1" ht="12.75">
      <c r="A459" s="18"/>
      <c r="B459" s="364">
        <f>SUM(B455:B458)</f>
        <v>5200</v>
      </c>
      <c r="C459" s="18"/>
      <c r="D459" s="18"/>
      <c r="E459" s="101" t="s">
        <v>79</v>
      </c>
      <c r="F459" s="25"/>
      <c r="G459" s="25"/>
      <c r="H459" s="60">
        <v>0</v>
      </c>
      <c r="I459" s="55">
        <f t="shared" si="40"/>
        <v>10.743801652892563</v>
      </c>
      <c r="M459" s="2">
        <v>484</v>
      </c>
    </row>
    <row r="460" spans="2:13" ht="12.75">
      <c r="B460" s="358"/>
      <c r="H460" s="7">
        <f>H459-B460</f>
        <v>0</v>
      </c>
      <c r="I460" s="29">
        <f t="shared" si="40"/>
        <v>0</v>
      </c>
      <c r="M460" s="2">
        <v>484</v>
      </c>
    </row>
    <row r="461" spans="2:13" ht="12.75">
      <c r="B461" s="358"/>
      <c r="H461" s="7">
        <f>H460-B461</f>
        <v>0</v>
      </c>
      <c r="I461" s="29">
        <f t="shared" si="40"/>
        <v>0</v>
      </c>
      <c r="M461" s="2">
        <v>484</v>
      </c>
    </row>
    <row r="462" spans="2:13" ht="12.75">
      <c r="B462" s="358">
        <v>7000</v>
      </c>
      <c r="C462" s="1" t="s">
        <v>73</v>
      </c>
      <c r="D462" s="19" t="s">
        <v>250</v>
      </c>
      <c r="E462" s="102" t="s">
        <v>317</v>
      </c>
      <c r="F462" s="56" t="s">
        <v>492</v>
      </c>
      <c r="G462" s="56" t="s">
        <v>67</v>
      </c>
      <c r="H462" s="7">
        <f>H461-B462</f>
        <v>-7000</v>
      </c>
      <c r="I462" s="29">
        <f t="shared" si="40"/>
        <v>14.462809917355372</v>
      </c>
      <c r="K462" t="s">
        <v>332</v>
      </c>
      <c r="L462">
        <v>11</v>
      </c>
      <c r="M462" s="2">
        <v>484</v>
      </c>
    </row>
    <row r="463" spans="2:13" ht="12.75">
      <c r="B463" s="358">
        <v>7000</v>
      </c>
      <c r="C463" s="1" t="s">
        <v>73</v>
      </c>
      <c r="D463" s="19" t="s">
        <v>250</v>
      </c>
      <c r="E463" s="102" t="s">
        <v>317</v>
      </c>
      <c r="F463" s="56" t="s">
        <v>492</v>
      </c>
      <c r="G463" s="56" t="s">
        <v>68</v>
      </c>
      <c r="H463" s="7">
        <f>H462-B463</f>
        <v>-14000</v>
      </c>
      <c r="I463" s="29">
        <f t="shared" si="40"/>
        <v>14.462809917355372</v>
      </c>
      <c r="K463" t="s">
        <v>332</v>
      </c>
      <c r="L463">
        <v>11</v>
      </c>
      <c r="M463" s="2">
        <v>484</v>
      </c>
    </row>
    <row r="464" spans="2:13" ht="12.75">
      <c r="B464" s="358">
        <v>7000</v>
      </c>
      <c r="C464" s="1" t="s">
        <v>73</v>
      </c>
      <c r="D464" s="19" t="s">
        <v>250</v>
      </c>
      <c r="E464" s="102" t="s">
        <v>317</v>
      </c>
      <c r="F464" s="56" t="s">
        <v>492</v>
      </c>
      <c r="G464" s="56" t="s">
        <v>69</v>
      </c>
      <c r="H464" s="7">
        <f>H463-B464</f>
        <v>-21000</v>
      </c>
      <c r="I464" s="29">
        <f t="shared" si="40"/>
        <v>14.462809917355372</v>
      </c>
      <c r="K464" t="s">
        <v>332</v>
      </c>
      <c r="L464">
        <v>11</v>
      </c>
      <c r="M464" s="2">
        <v>484</v>
      </c>
    </row>
    <row r="465" spans="1:13" s="57" customFormat="1" ht="12.75">
      <c r="A465" s="18"/>
      <c r="B465" s="364">
        <f>SUM(B462:B464)</f>
        <v>21000</v>
      </c>
      <c r="C465" s="66" t="s">
        <v>73</v>
      </c>
      <c r="D465" s="18"/>
      <c r="E465" s="146"/>
      <c r="F465" s="25"/>
      <c r="G465" s="25"/>
      <c r="H465" s="60">
        <v>0</v>
      </c>
      <c r="I465" s="55">
        <f t="shared" si="40"/>
        <v>43.388429752066116</v>
      </c>
      <c r="M465" s="2">
        <v>484</v>
      </c>
    </row>
    <row r="466" spans="2:13" ht="12.75">
      <c r="B466" s="358"/>
      <c r="H466" s="7">
        <f aca="true" t="shared" si="43" ref="H466:H471">H465-B466</f>
        <v>0</v>
      </c>
      <c r="I466" s="29">
        <f t="shared" si="40"/>
        <v>0</v>
      </c>
      <c r="M466" s="2">
        <v>484</v>
      </c>
    </row>
    <row r="467" spans="2:13" ht="12.75">
      <c r="B467" s="358"/>
      <c r="H467" s="7">
        <f t="shared" si="43"/>
        <v>0</v>
      </c>
      <c r="I467" s="29">
        <f t="shared" si="40"/>
        <v>0</v>
      </c>
      <c r="M467" s="2">
        <v>484</v>
      </c>
    </row>
    <row r="468" spans="2:13" ht="12.75">
      <c r="B468" s="358">
        <v>3000</v>
      </c>
      <c r="C468" s="1" t="s">
        <v>74</v>
      </c>
      <c r="D468" s="19" t="s">
        <v>250</v>
      </c>
      <c r="E468" s="102" t="s">
        <v>317</v>
      </c>
      <c r="F468" s="56" t="s">
        <v>485</v>
      </c>
      <c r="G468" s="56" t="s">
        <v>31</v>
      </c>
      <c r="H468" s="7">
        <f t="shared" si="43"/>
        <v>-3000</v>
      </c>
      <c r="I468" s="29">
        <f t="shared" si="40"/>
        <v>6.198347107438017</v>
      </c>
      <c r="K468" s="59" t="s">
        <v>332</v>
      </c>
      <c r="L468">
        <v>11</v>
      </c>
      <c r="M468" s="2">
        <v>484</v>
      </c>
    </row>
    <row r="469" spans="2:13" ht="12.75">
      <c r="B469" s="358">
        <v>3000</v>
      </c>
      <c r="C469" s="1" t="s">
        <v>74</v>
      </c>
      <c r="D469" s="19" t="s">
        <v>250</v>
      </c>
      <c r="E469" s="102" t="s">
        <v>317</v>
      </c>
      <c r="F469" s="56" t="s">
        <v>485</v>
      </c>
      <c r="G469" s="56" t="s">
        <v>33</v>
      </c>
      <c r="H469" s="7">
        <f t="shared" si="43"/>
        <v>-6000</v>
      </c>
      <c r="I469" s="29">
        <f t="shared" si="40"/>
        <v>6.198347107438017</v>
      </c>
      <c r="K469" s="59" t="s">
        <v>332</v>
      </c>
      <c r="L469">
        <v>11</v>
      </c>
      <c r="M469" s="2">
        <v>484</v>
      </c>
    </row>
    <row r="470" spans="2:13" ht="12.75">
      <c r="B470" s="358">
        <v>3000</v>
      </c>
      <c r="C470" s="1" t="s">
        <v>74</v>
      </c>
      <c r="D470" s="19" t="s">
        <v>250</v>
      </c>
      <c r="E470" s="102" t="s">
        <v>317</v>
      </c>
      <c r="F470" s="56" t="s">
        <v>485</v>
      </c>
      <c r="G470" s="56" t="s">
        <v>35</v>
      </c>
      <c r="H470" s="7">
        <f t="shared" si="43"/>
        <v>-9000</v>
      </c>
      <c r="I470" s="29">
        <f t="shared" si="40"/>
        <v>6.198347107438017</v>
      </c>
      <c r="K470" s="59" t="s">
        <v>332</v>
      </c>
      <c r="L470">
        <v>11</v>
      </c>
      <c r="M470" s="2">
        <v>484</v>
      </c>
    </row>
    <row r="471" spans="2:13" ht="12.75">
      <c r="B471" s="358">
        <v>3000</v>
      </c>
      <c r="C471" s="1" t="s">
        <v>74</v>
      </c>
      <c r="D471" s="19" t="s">
        <v>250</v>
      </c>
      <c r="E471" s="102" t="s">
        <v>317</v>
      </c>
      <c r="F471" s="56" t="s">
        <v>485</v>
      </c>
      <c r="G471" s="56" t="s">
        <v>37</v>
      </c>
      <c r="H471" s="7">
        <f t="shared" si="43"/>
        <v>-12000</v>
      </c>
      <c r="I471" s="29">
        <f t="shared" si="40"/>
        <v>6.198347107438017</v>
      </c>
      <c r="K471" s="59" t="s">
        <v>332</v>
      </c>
      <c r="L471">
        <v>11</v>
      </c>
      <c r="M471" s="2">
        <v>484</v>
      </c>
    </row>
    <row r="472" spans="1:13" s="57" customFormat="1" ht="12.75">
      <c r="A472" s="18"/>
      <c r="B472" s="364">
        <f>SUM(B468:B471)</f>
        <v>12000</v>
      </c>
      <c r="C472" s="66" t="s">
        <v>74</v>
      </c>
      <c r="D472" s="18"/>
      <c r="E472" s="146"/>
      <c r="F472" s="25"/>
      <c r="G472" s="25"/>
      <c r="H472" s="60">
        <v>0</v>
      </c>
      <c r="I472" s="55">
        <f t="shared" si="40"/>
        <v>24.793388429752067</v>
      </c>
      <c r="M472" s="2">
        <v>484</v>
      </c>
    </row>
    <row r="473" spans="2:13" ht="12.75">
      <c r="B473" s="358"/>
      <c r="H473" s="7">
        <f>H472-B473</f>
        <v>0</v>
      </c>
      <c r="I473" s="29">
        <f t="shared" si="40"/>
        <v>0</v>
      </c>
      <c r="M473" s="2">
        <v>484</v>
      </c>
    </row>
    <row r="474" spans="2:13" ht="12.75">
      <c r="B474" s="358"/>
      <c r="H474" s="7">
        <f>H473-B474</f>
        <v>0</v>
      </c>
      <c r="I474" s="29">
        <f t="shared" si="40"/>
        <v>0</v>
      </c>
      <c r="M474" s="2">
        <v>484</v>
      </c>
    </row>
    <row r="475" spans="2:13" ht="12.75">
      <c r="B475" s="358">
        <v>1000</v>
      </c>
      <c r="C475" s="58" t="s">
        <v>325</v>
      </c>
      <c r="D475" s="41" t="s">
        <v>250</v>
      </c>
      <c r="E475" s="103" t="s">
        <v>387</v>
      </c>
      <c r="F475" s="56" t="s">
        <v>485</v>
      </c>
      <c r="G475" s="56" t="s">
        <v>67</v>
      </c>
      <c r="H475" s="7">
        <f>H474-B475</f>
        <v>-1000</v>
      </c>
      <c r="I475" s="29">
        <f t="shared" si="40"/>
        <v>2.0661157024793386</v>
      </c>
      <c r="K475" t="s">
        <v>332</v>
      </c>
      <c r="L475">
        <v>11</v>
      </c>
      <c r="M475" s="2">
        <v>484</v>
      </c>
    </row>
    <row r="476" spans="2:13" ht="12.75">
      <c r="B476" s="358">
        <v>1000</v>
      </c>
      <c r="C476" s="58" t="s">
        <v>325</v>
      </c>
      <c r="D476" s="41" t="s">
        <v>250</v>
      </c>
      <c r="E476" s="103" t="s">
        <v>387</v>
      </c>
      <c r="F476" s="56" t="s">
        <v>485</v>
      </c>
      <c r="G476" s="56" t="s">
        <v>68</v>
      </c>
      <c r="H476" s="7">
        <f>H475-B476</f>
        <v>-2000</v>
      </c>
      <c r="I476" s="29">
        <f t="shared" si="40"/>
        <v>2.0661157024793386</v>
      </c>
      <c r="K476" t="s">
        <v>332</v>
      </c>
      <c r="L476">
        <v>11</v>
      </c>
      <c r="M476" s="2">
        <v>484</v>
      </c>
    </row>
    <row r="477" spans="2:13" ht="12.75">
      <c r="B477" s="358">
        <v>1000</v>
      </c>
      <c r="C477" s="58" t="s">
        <v>325</v>
      </c>
      <c r="D477" s="41" t="s">
        <v>250</v>
      </c>
      <c r="E477" s="103" t="s">
        <v>387</v>
      </c>
      <c r="F477" s="56" t="s">
        <v>485</v>
      </c>
      <c r="G477" s="56" t="s">
        <v>69</v>
      </c>
      <c r="H477" s="7">
        <f>H476-B477</f>
        <v>-3000</v>
      </c>
      <c r="I477" s="29">
        <f t="shared" si="40"/>
        <v>2.0661157024793386</v>
      </c>
      <c r="K477" t="s">
        <v>332</v>
      </c>
      <c r="L477">
        <v>11</v>
      </c>
      <c r="M477" s="2">
        <v>484</v>
      </c>
    </row>
    <row r="478" spans="1:13" s="57" customFormat="1" ht="12.75">
      <c r="A478" s="18"/>
      <c r="B478" s="364">
        <f>SUM(B475:B477)</f>
        <v>3000</v>
      </c>
      <c r="C478" s="18"/>
      <c r="D478" s="18"/>
      <c r="E478" s="101" t="s">
        <v>387</v>
      </c>
      <c r="F478" s="25"/>
      <c r="G478" s="25"/>
      <c r="H478" s="60">
        <v>0</v>
      </c>
      <c r="I478" s="55">
        <f t="shared" si="40"/>
        <v>6.198347107438017</v>
      </c>
      <c r="M478" s="2">
        <v>484</v>
      </c>
    </row>
    <row r="479" spans="2:13" ht="12.75">
      <c r="B479" s="358"/>
      <c r="H479" s="7">
        <f>H478-B479</f>
        <v>0</v>
      </c>
      <c r="I479" s="29">
        <f t="shared" si="40"/>
        <v>0</v>
      </c>
      <c r="M479" s="2">
        <v>484</v>
      </c>
    </row>
    <row r="480" spans="2:13" ht="12.75">
      <c r="B480" s="358"/>
      <c r="H480" s="7">
        <f>H479-B480</f>
        <v>0</v>
      </c>
      <c r="I480" s="29">
        <f t="shared" si="40"/>
        <v>0</v>
      </c>
      <c r="M480" s="2">
        <v>484</v>
      </c>
    </row>
    <row r="481" spans="2:13" ht="12.75">
      <c r="B481" s="358"/>
      <c r="H481" s="7">
        <f>H480-B481</f>
        <v>0</v>
      </c>
      <c r="I481" s="29">
        <f t="shared" si="40"/>
        <v>0</v>
      </c>
      <c r="M481" s="2">
        <v>484</v>
      </c>
    </row>
    <row r="482" spans="2:13" ht="12.75">
      <c r="B482" s="358"/>
      <c r="H482" s="7">
        <f>H481-B482</f>
        <v>0</v>
      </c>
      <c r="I482" s="29">
        <f t="shared" si="40"/>
        <v>0</v>
      </c>
      <c r="M482" s="2">
        <v>484</v>
      </c>
    </row>
    <row r="483" spans="1:13" s="53" customFormat="1" ht="12.75">
      <c r="A483" s="52"/>
      <c r="B483" s="401">
        <f>+B490+B500+B506+B513+B519</f>
        <v>25800</v>
      </c>
      <c r="C483" s="52" t="s">
        <v>493</v>
      </c>
      <c r="D483" s="52" t="s">
        <v>475</v>
      </c>
      <c r="E483" s="136" t="s">
        <v>458</v>
      </c>
      <c r="F483" s="135" t="s">
        <v>494</v>
      </c>
      <c r="G483" s="136" t="s">
        <v>331</v>
      </c>
      <c r="H483" s="54"/>
      <c r="I483" s="137">
        <f t="shared" si="40"/>
        <v>53.30578512396694</v>
      </c>
      <c r="M483" s="2">
        <v>484</v>
      </c>
    </row>
    <row r="484" spans="2:13" ht="12.75">
      <c r="B484" s="358"/>
      <c r="H484" s="7">
        <f aca="true" t="shared" si="44" ref="H484:H492">H483-B484</f>
        <v>0</v>
      </c>
      <c r="I484" s="29">
        <f t="shared" si="40"/>
        <v>0</v>
      </c>
      <c r="M484" s="2">
        <v>484</v>
      </c>
    </row>
    <row r="485" spans="2:13" ht="12.75">
      <c r="B485" s="358">
        <v>2500</v>
      </c>
      <c r="C485" s="1" t="s">
        <v>85</v>
      </c>
      <c r="D485" s="1" t="s">
        <v>250</v>
      </c>
      <c r="E485" s="102" t="s">
        <v>240</v>
      </c>
      <c r="F485" s="56" t="s">
        <v>495</v>
      </c>
      <c r="G485" s="34" t="s">
        <v>66</v>
      </c>
      <c r="H485" s="7">
        <f t="shared" si="44"/>
        <v>-2500</v>
      </c>
      <c r="I485" s="29">
        <v>5</v>
      </c>
      <c r="K485" t="s">
        <v>85</v>
      </c>
      <c r="L485">
        <v>12</v>
      </c>
      <c r="M485" s="2">
        <v>484</v>
      </c>
    </row>
    <row r="486" spans="2:13" ht="12.75">
      <c r="B486" s="358">
        <v>2500</v>
      </c>
      <c r="C486" s="1" t="s">
        <v>85</v>
      </c>
      <c r="D486" s="1" t="s">
        <v>250</v>
      </c>
      <c r="E486" s="102" t="s">
        <v>240</v>
      </c>
      <c r="F486" s="56" t="s">
        <v>496</v>
      </c>
      <c r="G486" s="34" t="s">
        <v>67</v>
      </c>
      <c r="H486" s="7">
        <f t="shared" si="44"/>
        <v>-5000</v>
      </c>
      <c r="I486" s="29">
        <v>5</v>
      </c>
      <c r="K486" t="s">
        <v>85</v>
      </c>
      <c r="L486">
        <v>12</v>
      </c>
      <c r="M486" s="2">
        <v>484</v>
      </c>
    </row>
    <row r="487" spans="2:13" ht="12.75">
      <c r="B487" s="358">
        <v>2500</v>
      </c>
      <c r="C487" s="1" t="s">
        <v>85</v>
      </c>
      <c r="D487" s="1" t="s">
        <v>250</v>
      </c>
      <c r="E487" s="102" t="s">
        <v>240</v>
      </c>
      <c r="F487" s="56" t="s">
        <v>497</v>
      </c>
      <c r="G487" s="34" t="s">
        <v>68</v>
      </c>
      <c r="H487" s="7">
        <f t="shared" si="44"/>
        <v>-7500</v>
      </c>
      <c r="I487" s="29">
        <v>5</v>
      </c>
      <c r="K487" t="s">
        <v>85</v>
      </c>
      <c r="L487">
        <v>12</v>
      </c>
      <c r="M487" s="2">
        <v>484</v>
      </c>
    </row>
    <row r="488" spans="2:13" ht="12.75">
      <c r="B488" s="358">
        <v>2500</v>
      </c>
      <c r="C488" s="1" t="s">
        <v>85</v>
      </c>
      <c r="D488" s="1" t="s">
        <v>250</v>
      </c>
      <c r="E488" s="102" t="s">
        <v>240</v>
      </c>
      <c r="F488" s="56" t="s">
        <v>498</v>
      </c>
      <c r="G488" s="34" t="s">
        <v>69</v>
      </c>
      <c r="H488" s="7">
        <f t="shared" si="44"/>
        <v>-10000</v>
      </c>
      <c r="I488" s="29">
        <v>5</v>
      </c>
      <c r="K488" t="s">
        <v>85</v>
      </c>
      <c r="L488">
        <v>12</v>
      </c>
      <c r="M488" s="2">
        <v>484</v>
      </c>
    </row>
    <row r="489" spans="2:13" ht="12.75">
      <c r="B489" s="358">
        <v>2500</v>
      </c>
      <c r="C489" s="1" t="s">
        <v>85</v>
      </c>
      <c r="D489" s="1" t="s">
        <v>250</v>
      </c>
      <c r="E489" s="102" t="s">
        <v>240</v>
      </c>
      <c r="F489" s="56" t="s">
        <v>499</v>
      </c>
      <c r="G489" s="34" t="s">
        <v>70</v>
      </c>
      <c r="H489" s="7">
        <f t="shared" si="44"/>
        <v>-12500</v>
      </c>
      <c r="I489" s="29">
        <v>5</v>
      </c>
      <c r="K489" t="s">
        <v>85</v>
      </c>
      <c r="L489">
        <v>12</v>
      </c>
      <c r="M489" s="2">
        <v>484</v>
      </c>
    </row>
    <row r="490" spans="2:13" ht="12.75">
      <c r="B490" s="358">
        <v>2500</v>
      </c>
      <c r="C490" s="1" t="s">
        <v>85</v>
      </c>
      <c r="D490" s="1" t="s">
        <v>250</v>
      </c>
      <c r="E490" s="102" t="s">
        <v>240</v>
      </c>
      <c r="F490" s="56" t="s">
        <v>500</v>
      </c>
      <c r="G490" s="34" t="s">
        <v>71</v>
      </c>
      <c r="H490" s="7">
        <f t="shared" si="44"/>
        <v>-15000</v>
      </c>
      <c r="I490" s="29">
        <v>5</v>
      </c>
      <c r="K490" t="s">
        <v>85</v>
      </c>
      <c r="L490">
        <v>12</v>
      </c>
      <c r="M490" s="2">
        <v>484</v>
      </c>
    </row>
    <row r="491" spans="2:13" ht="12.75">
      <c r="B491" s="358">
        <v>2500</v>
      </c>
      <c r="C491" s="1" t="s">
        <v>85</v>
      </c>
      <c r="D491" s="1" t="s">
        <v>250</v>
      </c>
      <c r="E491" s="102" t="s">
        <v>240</v>
      </c>
      <c r="F491" s="56" t="s">
        <v>501</v>
      </c>
      <c r="G491" s="34" t="s">
        <v>59</v>
      </c>
      <c r="H491" s="7">
        <f t="shared" si="44"/>
        <v>-17500</v>
      </c>
      <c r="I491" s="29">
        <v>5</v>
      </c>
      <c r="K491" t="s">
        <v>85</v>
      </c>
      <c r="L491">
        <v>12</v>
      </c>
      <c r="M491" s="2">
        <v>484</v>
      </c>
    </row>
    <row r="492" spans="2:13" ht="12.75">
      <c r="B492" s="358">
        <v>2000</v>
      </c>
      <c r="C492" s="1" t="s">
        <v>85</v>
      </c>
      <c r="D492" s="1" t="s">
        <v>250</v>
      </c>
      <c r="E492" s="102" t="s">
        <v>309</v>
      </c>
      <c r="F492" s="56" t="s">
        <v>502</v>
      </c>
      <c r="G492" s="34" t="s">
        <v>59</v>
      </c>
      <c r="H492" s="7">
        <f t="shared" si="44"/>
        <v>-19500</v>
      </c>
      <c r="I492" s="29">
        <v>4</v>
      </c>
      <c r="K492" t="s">
        <v>85</v>
      </c>
      <c r="L492">
        <v>12</v>
      </c>
      <c r="M492" s="2">
        <v>484</v>
      </c>
    </row>
    <row r="493" spans="1:13" s="57" customFormat="1" ht="12.75">
      <c r="A493" s="18"/>
      <c r="B493" s="364">
        <f>SUM(B485:B492)</f>
        <v>19500</v>
      </c>
      <c r="C493" s="18" t="s">
        <v>85</v>
      </c>
      <c r="D493" s="18"/>
      <c r="E493" s="146"/>
      <c r="F493" s="25"/>
      <c r="G493" s="25"/>
      <c r="H493" s="60">
        <v>0</v>
      </c>
      <c r="I493" s="55">
        <f aca="true" t="shared" si="45" ref="I493:I535">+B493/M493</f>
        <v>40.289256198347104</v>
      </c>
      <c r="M493" s="2">
        <v>484</v>
      </c>
    </row>
    <row r="494" spans="2:13" ht="12.75">
      <c r="B494" s="358"/>
      <c r="H494" s="7">
        <f aca="true" t="shared" si="46" ref="H494:H499">H493-B494</f>
        <v>0</v>
      </c>
      <c r="I494" s="29">
        <f t="shared" si="45"/>
        <v>0</v>
      </c>
      <c r="M494" s="2">
        <v>484</v>
      </c>
    </row>
    <row r="495" spans="2:13" ht="12.75">
      <c r="B495" s="358"/>
      <c r="H495" s="7">
        <f t="shared" si="46"/>
        <v>0</v>
      </c>
      <c r="I495" s="29">
        <f t="shared" si="45"/>
        <v>0</v>
      </c>
      <c r="M495" s="2">
        <v>484</v>
      </c>
    </row>
    <row r="496" spans="2:13" ht="12.75">
      <c r="B496" s="358">
        <v>2000</v>
      </c>
      <c r="C496" s="58" t="s">
        <v>503</v>
      </c>
      <c r="D496" s="41" t="s">
        <v>250</v>
      </c>
      <c r="E496" s="103" t="s">
        <v>504</v>
      </c>
      <c r="F496" s="56" t="s">
        <v>505</v>
      </c>
      <c r="G496" s="56" t="s">
        <v>66</v>
      </c>
      <c r="H496" s="7">
        <f t="shared" si="46"/>
        <v>-2000</v>
      </c>
      <c r="I496" s="29">
        <f t="shared" si="45"/>
        <v>4.132231404958677</v>
      </c>
      <c r="K496" s="59" t="s">
        <v>240</v>
      </c>
      <c r="L496">
        <v>12</v>
      </c>
      <c r="M496" s="2">
        <v>484</v>
      </c>
    </row>
    <row r="497" spans="2:13" ht="12.75">
      <c r="B497" s="358">
        <v>5000</v>
      </c>
      <c r="C497" s="58" t="s">
        <v>506</v>
      </c>
      <c r="D497" s="41" t="s">
        <v>250</v>
      </c>
      <c r="E497" s="103" t="s">
        <v>504</v>
      </c>
      <c r="F497" s="56" t="s">
        <v>507</v>
      </c>
      <c r="G497" s="56" t="s">
        <v>67</v>
      </c>
      <c r="H497" s="7">
        <f t="shared" si="46"/>
        <v>-7000</v>
      </c>
      <c r="I497" s="29">
        <f t="shared" si="45"/>
        <v>10.330578512396695</v>
      </c>
      <c r="K497" s="59" t="s">
        <v>240</v>
      </c>
      <c r="L497">
        <v>12</v>
      </c>
      <c r="M497" s="2">
        <v>484</v>
      </c>
    </row>
    <row r="498" spans="2:13" ht="12.75">
      <c r="B498" s="358">
        <v>5000</v>
      </c>
      <c r="C498" s="58" t="s">
        <v>508</v>
      </c>
      <c r="D498" s="41" t="s">
        <v>250</v>
      </c>
      <c r="E498" s="103" t="s">
        <v>504</v>
      </c>
      <c r="F498" s="56" t="s">
        <v>507</v>
      </c>
      <c r="G498" s="56" t="s">
        <v>67</v>
      </c>
      <c r="H498" s="7">
        <f t="shared" si="46"/>
        <v>-12000</v>
      </c>
      <c r="I498" s="29">
        <f t="shared" si="45"/>
        <v>10.330578512396695</v>
      </c>
      <c r="K498" s="59" t="s">
        <v>240</v>
      </c>
      <c r="L498">
        <v>12</v>
      </c>
      <c r="M498" s="2">
        <v>484</v>
      </c>
    </row>
    <row r="499" spans="2:13" ht="12.75">
      <c r="B499" s="358">
        <v>2000</v>
      </c>
      <c r="C499" s="58" t="s">
        <v>509</v>
      </c>
      <c r="D499" s="41" t="s">
        <v>250</v>
      </c>
      <c r="E499" s="103" t="s">
        <v>504</v>
      </c>
      <c r="F499" s="56" t="s">
        <v>507</v>
      </c>
      <c r="G499" s="56" t="s">
        <v>69</v>
      </c>
      <c r="H499" s="7">
        <f t="shared" si="46"/>
        <v>-14000</v>
      </c>
      <c r="I499" s="29">
        <f t="shared" si="45"/>
        <v>4.132231404958677</v>
      </c>
      <c r="K499" s="59" t="s">
        <v>240</v>
      </c>
      <c r="L499">
        <v>12</v>
      </c>
      <c r="M499" s="2">
        <v>484</v>
      </c>
    </row>
    <row r="500" spans="1:13" s="57" customFormat="1" ht="12.75">
      <c r="A500" s="18"/>
      <c r="B500" s="364">
        <f>SUM(B496:B499)</f>
        <v>14000</v>
      </c>
      <c r="C500" s="66" t="s">
        <v>323</v>
      </c>
      <c r="D500" s="18"/>
      <c r="E500" s="146"/>
      <c r="F500" s="25"/>
      <c r="G500" s="25"/>
      <c r="H500" s="60">
        <v>0</v>
      </c>
      <c r="I500" s="55">
        <f t="shared" si="45"/>
        <v>28.925619834710744</v>
      </c>
      <c r="M500" s="2">
        <v>484</v>
      </c>
    </row>
    <row r="501" spans="2:13" ht="12.75">
      <c r="B501" s="358"/>
      <c r="D501" s="19"/>
      <c r="H501" s="7">
        <f>H500-B501</f>
        <v>0</v>
      </c>
      <c r="I501" s="29">
        <f t="shared" si="45"/>
        <v>0</v>
      </c>
      <c r="M501" s="2">
        <v>484</v>
      </c>
    </row>
    <row r="502" spans="2:13" ht="12.75">
      <c r="B502" s="358"/>
      <c r="D502" s="19"/>
      <c r="H502" s="7">
        <v>0</v>
      </c>
      <c r="I502" s="29">
        <f t="shared" si="45"/>
        <v>0</v>
      </c>
      <c r="M502" s="2">
        <v>484</v>
      </c>
    </row>
    <row r="503" spans="1:13" ht="12.75">
      <c r="A503" s="19"/>
      <c r="B503" s="358">
        <v>1300</v>
      </c>
      <c r="C503" s="58" t="s">
        <v>63</v>
      </c>
      <c r="D503" s="41" t="s">
        <v>250</v>
      </c>
      <c r="E503" s="102" t="s">
        <v>79</v>
      </c>
      <c r="F503" s="56" t="s">
        <v>507</v>
      </c>
      <c r="G503" s="56" t="s">
        <v>66</v>
      </c>
      <c r="H503" s="7">
        <f aca="true" t="shared" si="47" ref="H503:H509">H502-B503</f>
        <v>-1300</v>
      </c>
      <c r="I503" s="29">
        <f t="shared" si="45"/>
        <v>2.6859504132231407</v>
      </c>
      <c r="K503" s="59" t="s">
        <v>240</v>
      </c>
      <c r="L503">
        <v>12</v>
      </c>
      <c r="M503" s="2">
        <v>484</v>
      </c>
    </row>
    <row r="504" spans="1:13" ht="12.75">
      <c r="A504" s="19"/>
      <c r="B504" s="358">
        <v>1300</v>
      </c>
      <c r="C504" s="58" t="s">
        <v>63</v>
      </c>
      <c r="D504" s="41" t="s">
        <v>250</v>
      </c>
      <c r="E504" s="102" t="s">
        <v>79</v>
      </c>
      <c r="F504" s="56" t="s">
        <v>507</v>
      </c>
      <c r="G504" s="56" t="s">
        <v>67</v>
      </c>
      <c r="H504" s="7">
        <f t="shared" si="47"/>
        <v>-2600</v>
      </c>
      <c r="I504" s="29">
        <f t="shared" si="45"/>
        <v>2.6859504132231407</v>
      </c>
      <c r="K504" s="59" t="s">
        <v>240</v>
      </c>
      <c r="L504">
        <v>12</v>
      </c>
      <c r="M504" s="2">
        <v>484</v>
      </c>
    </row>
    <row r="505" spans="1:13" ht="12.75">
      <c r="A505" s="19"/>
      <c r="B505" s="358">
        <v>1300</v>
      </c>
      <c r="C505" s="58" t="s">
        <v>63</v>
      </c>
      <c r="D505" s="41" t="s">
        <v>250</v>
      </c>
      <c r="E505" s="102" t="s">
        <v>79</v>
      </c>
      <c r="F505" s="56" t="s">
        <v>507</v>
      </c>
      <c r="G505" s="56" t="s">
        <v>68</v>
      </c>
      <c r="H505" s="7">
        <f t="shared" si="47"/>
        <v>-3900</v>
      </c>
      <c r="I505" s="29">
        <f t="shared" si="45"/>
        <v>2.6859504132231407</v>
      </c>
      <c r="K505" s="59" t="s">
        <v>240</v>
      </c>
      <c r="L505">
        <v>12</v>
      </c>
      <c r="M505" s="2">
        <v>484</v>
      </c>
    </row>
    <row r="506" spans="2:13" ht="12.75">
      <c r="B506" s="358">
        <v>1300</v>
      </c>
      <c r="C506" s="58" t="s">
        <v>63</v>
      </c>
      <c r="D506" s="41" t="s">
        <v>250</v>
      </c>
      <c r="E506" s="102" t="s">
        <v>79</v>
      </c>
      <c r="F506" s="56" t="s">
        <v>507</v>
      </c>
      <c r="G506" s="56" t="s">
        <v>69</v>
      </c>
      <c r="H506" s="7">
        <f t="shared" si="47"/>
        <v>-5200</v>
      </c>
      <c r="I506" s="29">
        <f t="shared" si="45"/>
        <v>2.6859504132231407</v>
      </c>
      <c r="K506" s="59" t="s">
        <v>240</v>
      </c>
      <c r="L506">
        <v>12</v>
      </c>
      <c r="M506" s="2">
        <v>484</v>
      </c>
    </row>
    <row r="507" spans="2:13" ht="12.75">
      <c r="B507" s="358">
        <v>1300</v>
      </c>
      <c r="C507" s="58" t="s">
        <v>63</v>
      </c>
      <c r="D507" s="41" t="s">
        <v>250</v>
      </c>
      <c r="E507" s="102" t="s">
        <v>79</v>
      </c>
      <c r="F507" s="56" t="s">
        <v>507</v>
      </c>
      <c r="G507" s="56" t="s">
        <v>70</v>
      </c>
      <c r="H507" s="7">
        <f t="shared" si="47"/>
        <v>-6500</v>
      </c>
      <c r="I507" s="29">
        <f t="shared" si="45"/>
        <v>2.6859504132231407</v>
      </c>
      <c r="K507" s="59" t="s">
        <v>240</v>
      </c>
      <c r="L507">
        <v>12</v>
      </c>
      <c r="M507" s="2">
        <v>484</v>
      </c>
    </row>
    <row r="508" spans="2:13" ht="12.75">
      <c r="B508" s="358">
        <v>1300</v>
      </c>
      <c r="C508" s="58" t="s">
        <v>63</v>
      </c>
      <c r="D508" s="41" t="s">
        <v>250</v>
      </c>
      <c r="E508" s="102" t="s">
        <v>79</v>
      </c>
      <c r="F508" s="56" t="s">
        <v>507</v>
      </c>
      <c r="G508" s="56" t="s">
        <v>71</v>
      </c>
      <c r="H508" s="7">
        <f t="shared" si="47"/>
        <v>-7800</v>
      </c>
      <c r="I508" s="29">
        <f t="shared" si="45"/>
        <v>2.6859504132231407</v>
      </c>
      <c r="K508" s="59" t="s">
        <v>240</v>
      </c>
      <c r="L508">
        <v>12</v>
      </c>
      <c r="M508" s="2">
        <v>484</v>
      </c>
    </row>
    <row r="509" spans="2:13" ht="12.75">
      <c r="B509" s="358">
        <v>1300</v>
      </c>
      <c r="C509" s="58" t="s">
        <v>63</v>
      </c>
      <c r="D509" s="41" t="s">
        <v>250</v>
      </c>
      <c r="E509" s="102" t="s">
        <v>79</v>
      </c>
      <c r="F509" s="56" t="s">
        <v>507</v>
      </c>
      <c r="G509" s="56" t="s">
        <v>59</v>
      </c>
      <c r="H509" s="7">
        <f t="shared" si="47"/>
        <v>-9100</v>
      </c>
      <c r="I509" s="29">
        <f t="shared" si="45"/>
        <v>2.6859504132231407</v>
      </c>
      <c r="K509" s="59" t="s">
        <v>240</v>
      </c>
      <c r="L509">
        <v>12</v>
      </c>
      <c r="M509" s="2">
        <v>484</v>
      </c>
    </row>
    <row r="510" spans="1:13" s="57" customFormat="1" ht="12.75">
      <c r="A510" s="18"/>
      <c r="B510" s="364">
        <f>SUM(B503:B509)</f>
        <v>9100</v>
      </c>
      <c r="C510" s="18"/>
      <c r="D510" s="18"/>
      <c r="E510" s="146" t="s">
        <v>79</v>
      </c>
      <c r="F510" s="25"/>
      <c r="G510" s="25"/>
      <c r="H510" s="60">
        <v>0</v>
      </c>
      <c r="I510" s="55">
        <f t="shared" si="45"/>
        <v>18.801652892561982</v>
      </c>
      <c r="M510" s="2">
        <v>484</v>
      </c>
    </row>
    <row r="511" spans="2:13" ht="12.75">
      <c r="B511" s="358"/>
      <c r="D511" s="19"/>
      <c r="H511" s="7">
        <f>H510-B511</f>
        <v>0</v>
      </c>
      <c r="I511" s="29">
        <f t="shared" si="45"/>
        <v>0</v>
      </c>
      <c r="M511" s="2">
        <v>484</v>
      </c>
    </row>
    <row r="512" spans="2:13" ht="12.75">
      <c r="B512" s="358"/>
      <c r="D512" s="19"/>
      <c r="H512" s="7">
        <v>0</v>
      </c>
      <c r="I512" s="29">
        <f t="shared" si="45"/>
        <v>0</v>
      </c>
      <c r="M512" s="2">
        <v>484</v>
      </c>
    </row>
    <row r="513" spans="2:13" ht="12.75">
      <c r="B513" s="358">
        <v>5000</v>
      </c>
      <c r="C513" s="58" t="s">
        <v>73</v>
      </c>
      <c r="D513" s="41" t="s">
        <v>250</v>
      </c>
      <c r="E513" s="103" t="s">
        <v>317</v>
      </c>
      <c r="F513" s="56" t="s">
        <v>510</v>
      </c>
      <c r="G513" s="56" t="s">
        <v>66</v>
      </c>
      <c r="H513" s="7">
        <f>H512-B513</f>
        <v>-5000</v>
      </c>
      <c r="I513" s="29">
        <f t="shared" si="45"/>
        <v>10.330578512396695</v>
      </c>
      <c r="K513" s="59" t="s">
        <v>240</v>
      </c>
      <c r="L513">
        <v>12</v>
      </c>
      <c r="M513" s="2">
        <v>484</v>
      </c>
    </row>
    <row r="514" spans="2:13" ht="12.75">
      <c r="B514" s="358">
        <v>5000</v>
      </c>
      <c r="C514" s="58" t="s">
        <v>73</v>
      </c>
      <c r="D514" s="41" t="s">
        <v>250</v>
      </c>
      <c r="E514" s="103" t="s">
        <v>317</v>
      </c>
      <c r="F514" s="56" t="s">
        <v>510</v>
      </c>
      <c r="G514" s="56" t="s">
        <v>67</v>
      </c>
      <c r="H514" s="7">
        <f>H513-B514</f>
        <v>-10000</v>
      </c>
      <c r="I514" s="29">
        <f t="shared" si="45"/>
        <v>10.330578512396695</v>
      </c>
      <c r="K514" s="59" t="s">
        <v>240</v>
      </c>
      <c r="L514">
        <v>12</v>
      </c>
      <c r="M514" s="2">
        <v>484</v>
      </c>
    </row>
    <row r="515" spans="2:13" ht="12.75">
      <c r="B515" s="358">
        <v>5000</v>
      </c>
      <c r="C515" s="58" t="s">
        <v>73</v>
      </c>
      <c r="D515" s="41" t="s">
        <v>250</v>
      </c>
      <c r="E515" s="103" t="s">
        <v>317</v>
      </c>
      <c r="F515" s="56" t="s">
        <v>510</v>
      </c>
      <c r="G515" s="56" t="s">
        <v>68</v>
      </c>
      <c r="H515" s="7">
        <f>H514-B515</f>
        <v>-15000</v>
      </c>
      <c r="I515" s="29">
        <f t="shared" si="45"/>
        <v>10.330578512396695</v>
      </c>
      <c r="K515" s="59" t="s">
        <v>240</v>
      </c>
      <c r="L515">
        <v>12</v>
      </c>
      <c r="M515" s="2">
        <v>484</v>
      </c>
    </row>
    <row r="516" spans="1:13" s="57" customFormat="1" ht="12.75">
      <c r="A516" s="18"/>
      <c r="B516" s="364">
        <f>SUM(B513:B515)</f>
        <v>15000</v>
      </c>
      <c r="C516" s="66" t="s">
        <v>73</v>
      </c>
      <c r="D516" s="66"/>
      <c r="E516" s="101"/>
      <c r="F516" s="72"/>
      <c r="G516" s="25"/>
      <c r="H516" s="60">
        <v>0</v>
      </c>
      <c r="I516" s="55">
        <f t="shared" si="45"/>
        <v>30.99173553719008</v>
      </c>
      <c r="K516" s="80"/>
      <c r="M516" s="2">
        <v>484</v>
      </c>
    </row>
    <row r="517" spans="2:13" ht="12.75">
      <c r="B517" s="358"/>
      <c r="D517" s="19"/>
      <c r="H517" s="7">
        <f>H516-B517</f>
        <v>0</v>
      </c>
      <c r="I517" s="29">
        <f t="shared" si="45"/>
        <v>0</v>
      </c>
      <c r="M517" s="2">
        <v>484</v>
      </c>
    </row>
    <row r="518" spans="2:13" ht="12.75">
      <c r="B518" s="358"/>
      <c r="D518" s="19"/>
      <c r="H518" s="7">
        <v>0</v>
      </c>
      <c r="I518" s="29">
        <f t="shared" si="45"/>
        <v>0</v>
      </c>
      <c r="M518" s="2">
        <v>484</v>
      </c>
    </row>
    <row r="519" spans="2:13" ht="12.75">
      <c r="B519" s="358">
        <v>3000</v>
      </c>
      <c r="C519" s="58" t="s">
        <v>74</v>
      </c>
      <c r="D519" s="41" t="s">
        <v>250</v>
      </c>
      <c r="E519" s="103" t="s">
        <v>317</v>
      </c>
      <c r="F519" s="56" t="s">
        <v>507</v>
      </c>
      <c r="G519" s="56" t="s">
        <v>66</v>
      </c>
      <c r="H519" s="7">
        <f>H518-B519</f>
        <v>-3000</v>
      </c>
      <c r="I519" s="29">
        <f t="shared" si="45"/>
        <v>6.198347107438017</v>
      </c>
      <c r="J519" s="7"/>
      <c r="K519" s="59" t="s">
        <v>240</v>
      </c>
      <c r="L519">
        <v>12</v>
      </c>
      <c r="M519" s="2">
        <v>484</v>
      </c>
    </row>
    <row r="520" spans="2:13" ht="12.75">
      <c r="B520" s="358">
        <v>3000</v>
      </c>
      <c r="C520" s="58" t="s">
        <v>74</v>
      </c>
      <c r="D520" s="41" t="s">
        <v>250</v>
      </c>
      <c r="E520" s="103" t="s">
        <v>317</v>
      </c>
      <c r="F520" s="56" t="s">
        <v>507</v>
      </c>
      <c r="G520" s="56" t="s">
        <v>67</v>
      </c>
      <c r="H520" s="7">
        <f>H519-B520</f>
        <v>-6000</v>
      </c>
      <c r="I520" s="29">
        <f t="shared" si="45"/>
        <v>6.198347107438017</v>
      </c>
      <c r="J520" s="7"/>
      <c r="K520" s="59" t="s">
        <v>240</v>
      </c>
      <c r="L520">
        <v>12</v>
      </c>
      <c r="M520" s="2">
        <v>484</v>
      </c>
    </row>
    <row r="521" spans="2:13" ht="12.75">
      <c r="B521" s="358">
        <v>3000</v>
      </c>
      <c r="C521" s="58" t="s">
        <v>74</v>
      </c>
      <c r="D521" s="41" t="s">
        <v>250</v>
      </c>
      <c r="E521" s="103" t="s">
        <v>317</v>
      </c>
      <c r="F521" s="56" t="s">
        <v>507</v>
      </c>
      <c r="G521" s="56" t="s">
        <v>68</v>
      </c>
      <c r="H521" s="7">
        <f>H520-B521</f>
        <v>-9000</v>
      </c>
      <c r="I521" s="29">
        <f t="shared" si="45"/>
        <v>6.198347107438017</v>
      </c>
      <c r="J521" s="7"/>
      <c r="K521" s="59" t="s">
        <v>240</v>
      </c>
      <c r="L521">
        <v>12</v>
      </c>
      <c r="M521" s="2">
        <v>484</v>
      </c>
    </row>
    <row r="522" spans="2:13" ht="12.75">
      <c r="B522" s="358">
        <v>3000</v>
      </c>
      <c r="C522" s="58" t="s">
        <v>74</v>
      </c>
      <c r="D522" s="41" t="s">
        <v>250</v>
      </c>
      <c r="E522" s="103" t="s">
        <v>317</v>
      </c>
      <c r="F522" s="56" t="s">
        <v>507</v>
      </c>
      <c r="G522" s="56" t="s">
        <v>69</v>
      </c>
      <c r="H522" s="7">
        <f>H521-B522</f>
        <v>-12000</v>
      </c>
      <c r="I522" s="29">
        <f t="shared" si="45"/>
        <v>6.198347107438017</v>
      </c>
      <c r="J522" s="7"/>
      <c r="K522" s="59" t="s">
        <v>240</v>
      </c>
      <c r="L522">
        <v>12</v>
      </c>
      <c r="M522" s="2">
        <v>484</v>
      </c>
    </row>
    <row r="523" spans="1:13" s="57" customFormat="1" ht="12.75">
      <c r="A523" s="18"/>
      <c r="B523" s="364">
        <f>SUM(B519:B522)</f>
        <v>12000</v>
      </c>
      <c r="C523" s="66" t="s">
        <v>74</v>
      </c>
      <c r="D523" s="18"/>
      <c r="E523" s="146"/>
      <c r="F523" s="25"/>
      <c r="G523" s="25"/>
      <c r="H523" s="60">
        <v>0</v>
      </c>
      <c r="I523" s="55">
        <f t="shared" si="45"/>
        <v>24.793388429752067</v>
      </c>
      <c r="J523" s="60"/>
      <c r="M523" s="2">
        <v>484</v>
      </c>
    </row>
    <row r="524" spans="2:13" ht="12.75">
      <c r="B524" s="358"/>
      <c r="D524" s="19"/>
      <c r="H524" s="7">
        <v>0</v>
      </c>
      <c r="I524" s="29">
        <f t="shared" si="45"/>
        <v>0</v>
      </c>
      <c r="M524" s="2">
        <v>484</v>
      </c>
    </row>
    <row r="525" spans="1:13" s="70" customFormat="1" ht="12.75">
      <c r="A525" s="68"/>
      <c r="B525" s="404"/>
      <c r="C525" s="140"/>
      <c r="D525" s="82"/>
      <c r="E525" s="152"/>
      <c r="F525" s="87"/>
      <c r="G525" s="87"/>
      <c r="H525" s="7">
        <v>0</v>
      </c>
      <c r="I525" s="29">
        <f t="shared" si="45"/>
        <v>0</v>
      </c>
      <c r="M525" s="2">
        <v>484</v>
      </c>
    </row>
    <row r="526" spans="2:13" ht="12.75">
      <c r="B526" s="358">
        <v>1500</v>
      </c>
      <c r="C526" s="58" t="s">
        <v>325</v>
      </c>
      <c r="D526" s="41" t="s">
        <v>250</v>
      </c>
      <c r="E526" s="103" t="s">
        <v>387</v>
      </c>
      <c r="F526" s="56" t="s">
        <v>507</v>
      </c>
      <c r="G526" s="56" t="s">
        <v>66</v>
      </c>
      <c r="H526" s="7">
        <f>H525-B526</f>
        <v>-1500</v>
      </c>
      <c r="I526" s="29">
        <f t="shared" si="45"/>
        <v>3.0991735537190084</v>
      </c>
      <c r="K526" t="s">
        <v>240</v>
      </c>
      <c r="L526">
        <v>12</v>
      </c>
      <c r="M526" s="2">
        <v>484</v>
      </c>
    </row>
    <row r="527" spans="2:13" ht="12.75">
      <c r="B527" s="358">
        <v>1000</v>
      </c>
      <c r="C527" s="58" t="s">
        <v>325</v>
      </c>
      <c r="D527" s="41" t="s">
        <v>250</v>
      </c>
      <c r="E527" s="103" t="s">
        <v>387</v>
      </c>
      <c r="F527" s="56" t="s">
        <v>507</v>
      </c>
      <c r="G527" s="56" t="s">
        <v>67</v>
      </c>
      <c r="H527" s="7">
        <f>H526-B527</f>
        <v>-2500</v>
      </c>
      <c r="I527" s="29">
        <f t="shared" si="45"/>
        <v>2.0661157024793386</v>
      </c>
      <c r="K527" t="s">
        <v>240</v>
      </c>
      <c r="L527">
        <v>12</v>
      </c>
      <c r="M527" s="2">
        <v>484</v>
      </c>
    </row>
    <row r="528" spans="2:13" ht="12.75">
      <c r="B528" s="358">
        <v>500</v>
      </c>
      <c r="C528" s="58" t="s">
        <v>325</v>
      </c>
      <c r="D528" s="41" t="s">
        <v>250</v>
      </c>
      <c r="E528" s="103" t="s">
        <v>387</v>
      </c>
      <c r="F528" s="56" t="s">
        <v>507</v>
      </c>
      <c r="G528" s="56" t="s">
        <v>68</v>
      </c>
      <c r="H528" s="7">
        <f>H527-B528</f>
        <v>-3000</v>
      </c>
      <c r="I528" s="29">
        <f t="shared" si="45"/>
        <v>1.0330578512396693</v>
      </c>
      <c r="K528" t="s">
        <v>240</v>
      </c>
      <c r="L528">
        <v>12</v>
      </c>
      <c r="M528" s="2">
        <v>484</v>
      </c>
    </row>
    <row r="529" spans="1:13" s="57" customFormat="1" ht="12.75">
      <c r="A529" s="18"/>
      <c r="B529" s="364">
        <f>SUM(B526:B528)</f>
        <v>3000</v>
      </c>
      <c r="C529" s="18"/>
      <c r="D529" s="18"/>
      <c r="E529" s="146" t="s">
        <v>387</v>
      </c>
      <c r="F529" s="25"/>
      <c r="G529" s="25"/>
      <c r="H529" s="60">
        <v>0</v>
      </c>
      <c r="I529" s="55">
        <f t="shared" si="45"/>
        <v>6.198347107438017</v>
      </c>
      <c r="M529" s="2">
        <v>484</v>
      </c>
    </row>
    <row r="530" spans="2:13" ht="12.75">
      <c r="B530" s="358"/>
      <c r="H530" s="7">
        <f>H529-B530</f>
        <v>0</v>
      </c>
      <c r="I530" s="29">
        <f t="shared" si="45"/>
        <v>0</v>
      </c>
      <c r="M530" s="2">
        <v>484</v>
      </c>
    </row>
    <row r="531" spans="2:13" ht="12.75">
      <c r="B531" s="358"/>
      <c r="H531" s="7">
        <f>H530-B531</f>
        <v>0</v>
      </c>
      <c r="I531" s="29">
        <f t="shared" si="45"/>
        <v>0</v>
      </c>
      <c r="M531" s="2">
        <v>484</v>
      </c>
    </row>
    <row r="532" spans="2:13" ht="12.75">
      <c r="B532" s="358"/>
      <c r="H532" s="7">
        <f>H531-B532</f>
        <v>0</v>
      </c>
      <c r="I532" s="29">
        <f t="shared" si="45"/>
        <v>0</v>
      </c>
      <c r="M532" s="2">
        <v>484</v>
      </c>
    </row>
    <row r="533" spans="2:13" ht="12.75">
      <c r="B533" s="358"/>
      <c r="H533" s="7">
        <f>H532-B533</f>
        <v>0</v>
      </c>
      <c r="I533" s="29">
        <f t="shared" si="45"/>
        <v>0</v>
      </c>
      <c r="M533" s="2">
        <v>484</v>
      </c>
    </row>
    <row r="534" spans="1:13" s="53" customFormat="1" ht="12.75">
      <c r="A534" s="52"/>
      <c r="B534" s="401">
        <f>+B549+B558+B574+B579+B585+B590</f>
        <v>91200</v>
      </c>
      <c r="C534" s="52" t="s">
        <v>511</v>
      </c>
      <c r="D534" s="52" t="s">
        <v>512</v>
      </c>
      <c r="E534" s="136" t="s">
        <v>423</v>
      </c>
      <c r="F534" s="135" t="s">
        <v>513</v>
      </c>
      <c r="G534" s="136" t="s">
        <v>331</v>
      </c>
      <c r="H534" s="54"/>
      <c r="I534" s="137">
        <f t="shared" si="45"/>
        <v>188.4297520661157</v>
      </c>
      <c r="M534" s="2">
        <v>484</v>
      </c>
    </row>
    <row r="535" spans="2:13" ht="12.75">
      <c r="B535" s="358"/>
      <c r="H535" s="7">
        <f aca="true" t="shared" si="48" ref="H535:H548">H534-B535</f>
        <v>0</v>
      </c>
      <c r="I535" s="29">
        <f t="shared" si="45"/>
        <v>0</v>
      </c>
      <c r="M535" s="2">
        <v>484</v>
      </c>
    </row>
    <row r="536" spans="2:13" ht="12.75">
      <c r="B536" s="358">
        <v>2500</v>
      </c>
      <c r="C536" s="1" t="s">
        <v>85</v>
      </c>
      <c r="D536" s="1" t="s">
        <v>250</v>
      </c>
      <c r="E536" s="102" t="s">
        <v>243</v>
      </c>
      <c r="F536" s="56" t="s">
        <v>514</v>
      </c>
      <c r="G536" s="34" t="s">
        <v>43</v>
      </c>
      <c r="H536" s="7">
        <f t="shared" si="48"/>
        <v>-2500</v>
      </c>
      <c r="I536" s="29">
        <v>5</v>
      </c>
      <c r="K536" t="s">
        <v>85</v>
      </c>
      <c r="L536">
        <v>13</v>
      </c>
      <c r="M536" s="2">
        <v>484</v>
      </c>
    </row>
    <row r="537" spans="2:13" ht="12.75">
      <c r="B537" s="358">
        <v>2500</v>
      </c>
      <c r="C537" s="1" t="s">
        <v>85</v>
      </c>
      <c r="D537" s="1" t="s">
        <v>250</v>
      </c>
      <c r="E537" s="102" t="s">
        <v>243</v>
      </c>
      <c r="F537" s="56" t="s">
        <v>515</v>
      </c>
      <c r="G537" s="34" t="s">
        <v>45</v>
      </c>
      <c r="H537" s="7">
        <f t="shared" si="48"/>
        <v>-5000</v>
      </c>
      <c r="I537" s="29">
        <v>5</v>
      </c>
      <c r="K537" t="s">
        <v>85</v>
      </c>
      <c r="L537">
        <v>13</v>
      </c>
      <c r="M537" s="2">
        <v>484</v>
      </c>
    </row>
    <row r="538" spans="2:13" ht="12.75">
      <c r="B538" s="358">
        <v>2500</v>
      </c>
      <c r="C538" s="1" t="s">
        <v>85</v>
      </c>
      <c r="D538" s="1" t="s">
        <v>250</v>
      </c>
      <c r="E538" s="102" t="s">
        <v>243</v>
      </c>
      <c r="F538" s="56" t="s">
        <v>516</v>
      </c>
      <c r="G538" s="34" t="s">
        <v>47</v>
      </c>
      <c r="H538" s="7">
        <f t="shared" si="48"/>
        <v>-7500</v>
      </c>
      <c r="I538" s="29">
        <v>5</v>
      </c>
      <c r="K538" t="s">
        <v>85</v>
      </c>
      <c r="L538">
        <v>13</v>
      </c>
      <c r="M538" s="2">
        <v>484</v>
      </c>
    </row>
    <row r="539" spans="2:13" ht="12.75">
      <c r="B539" s="358">
        <v>2500</v>
      </c>
      <c r="C539" s="1" t="s">
        <v>85</v>
      </c>
      <c r="D539" s="1" t="s">
        <v>250</v>
      </c>
      <c r="E539" s="102" t="s">
        <v>243</v>
      </c>
      <c r="F539" s="56" t="s">
        <v>517</v>
      </c>
      <c r="G539" s="34" t="s">
        <v>49</v>
      </c>
      <c r="H539" s="7">
        <f t="shared" si="48"/>
        <v>-10000</v>
      </c>
      <c r="I539" s="29">
        <v>5</v>
      </c>
      <c r="K539" t="s">
        <v>85</v>
      </c>
      <c r="L539">
        <v>13</v>
      </c>
      <c r="M539" s="2">
        <v>484</v>
      </c>
    </row>
    <row r="540" spans="2:13" ht="12.75">
      <c r="B540" s="358">
        <v>2500</v>
      </c>
      <c r="C540" s="1" t="s">
        <v>85</v>
      </c>
      <c r="D540" s="1" t="s">
        <v>250</v>
      </c>
      <c r="E540" s="102" t="s">
        <v>243</v>
      </c>
      <c r="F540" s="56" t="s">
        <v>518</v>
      </c>
      <c r="G540" s="34" t="s">
        <v>51</v>
      </c>
      <c r="H540" s="7">
        <f t="shared" si="48"/>
        <v>-12500</v>
      </c>
      <c r="I540" s="29">
        <v>5</v>
      </c>
      <c r="K540" t="s">
        <v>85</v>
      </c>
      <c r="L540">
        <v>13</v>
      </c>
      <c r="M540" s="2">
        <v>484</v>
      </c>
    </row>
    <row r="541" spans="2:13" ht="12.75">
      <c r="B541" s="358">
        <v>2500</v>
      </c>
      <c r="C541" s="1" t="s">
        <v>85</v>
      </c>
      <c r="D541" s="1" t="s">
        <v>250</v>
      </c>
      <c r="E541" s="102" t="s">
        <v>243</v>
      </c>
      <c r="F541" s="56" t="s">
        <v>519</v>
      </c>
      <c r="G541" s="34" t="s">
        <v>53</v>
      </c>
      <c r="H541" s="7">
        <f t="shared" si="48"/>
        <v>-15000</v>
      </c>
      <c r="I541" s="29">
        <v>5</v>
      </c>
      <c r="K541" t="s">
        <v>85</v>
      </c>
      <c r="L541">
        <v>13</v>
      </c>
      <c r="M541" s="2">
        <v>484</v>
      </c>
    </row>
    <row r="542" spans="2:13" ht="12.75">
      <c r="B542" s="358">
        <v>2500</v>
      </c>
      <c r="C542" s="1" t="s">
        <v>85</v>
      </c>
      <c r="D542" s="1" t="s">
        <v>250</v>
      </c>
      <c r="E542" s="102" t="s">
        <v>243</v>
      </c>
      <c r="F542" s="56" t="s">
        <v>520</v>
      </c>
      <c r="G542" s="34" t="s">
        <v>66</v>
      </c>
      <c r="H542" s="7">
        <f t="shared" si="48"/>
        <v>-17500</v>
      </c>
      <c r="I542" s="29">
        <v>5</v>
      </c>
      <c r="K542" t="s">
        <v>85</v>
      </c>
      <c r="L542">
        <v>13</v>
      </c>
      <c r="M542" s="2">
        <v>484</v>
      </c>
    </row>
    <row r="543" spans="2:13" ht="12.75">
      <c r="B543" s="358">
        <v>2500</v>
      </c>
      <c r="C543" s="1" t="s">
        <v>85</v>
      </c>
      <c r="D543" s="1" t="s">
        <v>250</v>
      </c>
      <c r="E543" s="102" t="s">
        <v>243</v>
      </c>
      <c r="F543" s="56" t="s">
        <v>521</v>
      </c>
      <c r="G543" s="34" t="s">
        <v>67</v>
      </c>
      <c r="H543" s="7">
        <f t="shared" si="48"/>
        <v>-20000</v>
      </c>
      <c r="I543" s="29">
        <v>5</v>
      </c>
      <c r="K543" t="s">
        <v>85</v>
      </c>
      <c r="L543">
        <v>13</v>
      </c>
      <c r="M543" s="2">
        <v>484</v>
      </c>
    </row>
    <row r="544" spans="2:13" ht="12.75">
      <c r="B544" s="358">
        <v>2500</v>
      </c>
      <c r="C544" s="1" t="s">
        <v>85</v>
      </c>
      <c r="D544" s="1" t="s">
        <v>250</v>
      </c>
      <c r="E544" s="102" t="s">
        <v>243</v>
      </c>
      <c r="F544" s="56" t="s">
        <v>522</v>
      </c>
      <c r="G544" s="34" t="s">
        <v>68</v>
      </c>
      <c r="H544" s="7">
        <f t="shared" si="48"/>
        <v>-22500</v>
      </c>
      <c r="I544" s="29">
        <v>5</v>
      </c>
      <c r="K544" t="s">
        <v>85</v>
      </c>
      <c r="L544">
        <v>13</v>
      </c>
      <c r="M544" s="2">
        <v>484</v>
      </c>
    </row>
    <row r="545" spans="2:13" ht="12.75">
      <c r="B545" s="358">
        <v>2500</v>
      </c>
      <c r="C545" s="1" t="s">
        <v>85</v>
      </c>
      <c r="D545" s="1" t="s">
        <v>250</v>
      </c>
      <c r="E545" s="102" t="s">
        <v>243</v>
      </c>
      <c r="F545" s="56" t="s">
        <v>523</v>
      </c>
      <c r="G545" s="34" t="s">
        <v>69</v>
      </c>
      <c r="H545" s="7">
        <f t="shared" si="48"/>
        <v>-25000</v>
      </c>
      <c r="I545" s="29">
        <v>5</v>
      </c>
      <c r="K545" t="s">
        <v>85</v>
      </c>
      <c r="L545">
        <v>13</v>
      </c>
      <c r="M545" s="2">
        <v>484</v>
      </c>
    </row>
    <row r="546" spans="2:13" ht="12.75">
      <c r="B546" s="358">
        <v>2500</v>
      </c>
      <c r="C546" s="1" t="s">
        <v>85</v>
      </c>
      <c r="D546" s="1" t="s">
        <v>250</v>
      </c>
      <c r="E546" s="102" t="s">
        <v>243</v>
      </c>
      <c r="F546" s="56" t="s">
        <v>524</v>
      </c>
      <c r="G546" s="34" t="s">
        <v>70</v>
      </c>
      <c r="H546" s="7">
        <f t="shared" si="48"/>
        <v>-27500</v>
      </c>
      <c r="I546" s="29">
        <v>5</v>
      </c>
      <c r="K546" t="s">
        <v>85</v>
      </c>
      <c r="L546">
        <v>13</v>
      </c>
      <c r="M546" s="2">
        <v>484</v>
      </c>
    </row>
    <row r="547" spans="2:13" ht="12.75">
      <c r="B547" s="358">
        <v>2500</v>
      </c>
      <c r="C547" s="1" t="s">
        <v>85</v>
      </c>
      <c r="D547" s="1" t="s">
        <v>250</v>
      </c>
      <c r="E547" s="102" t="s">
        <v>243</v>
      </c>
      <c r="F547" s="56" t="s">
        <v>525</v>
      </c>
      <c r="G547" s="34" t="s">
        <v>71</v>
      </c>
      <c r="H547" s="7">
        <f t="shared" si="48"/>
        <v>-30000</v>
      </c>
      <c r="I547" s="29">
        <v>5</v>
      </c>
      <c r="K547" t="s">
        <v>85</v>
      </c>
      <c r="L547">
        <v>13</v>
      </c>
      <c r="M547" s="2">
        <v>484</v>
      </c>
    </row>
    <row r="548" spans="2:13" ht="12.75">
      <c r="B548" s="358">
        <v>2500</v>
      </c>
      <c r="C548" s="1" t="s">
        <v>85</v>
      </c>
      <c r="D548" s="1" t="s">
        <v>250</v>
      </c>
      <c r="E548" s="102" t="s">
        <v>243</v>
      </c>
      <c r="F548" s="56" t="s">
        <v>526</v>
      </c>
      <c r="G548" s="34" t="s">
        <v>59</v>
      </c>
      <c r="H548" s="7">
        <f t="shared" si="48"/>
        <v>-32500</v>
      </c>
      <c r="I548" s="29">
        <v>5</v>
      </c>
      <c r="K548" t="s">
        <v>85</v>
      </c>
      <c r="L548">
        <v>13</v>
      </c>
      <c r="M548" s="2">
        <v>484</v>
      </c>
    </row>
    <row r="549" spans="1:13" s="57" customFormat="1" ht="12.75">
      <c r="A549" s="18"/>
      <c r="B549" s="364">
        <f>SUM(B536:B548)</f>
        <v>32500</v>
      </c>
      <c r="C549" s="18" t="s">
        <v>85</v>
      </c>
      <c r="D549" s="18"/>
      <c r="E549" s="146"/>
      <c r="F549" s="25"/>
      <c r="G549" s="25"/>
      <c r="H549" s="60">
        <v>0</v>
      </c>
      <c r="I549" s="55">
        <f aca="true" t="shared" si="49" ref="I549:I596">+B549/M549</f>
        <v>67.14876033057851</v>
      </c>
      <c r="M549" s="2">
        <v>484</v>
      </c>
    </row>
    <row r="550" spans="2:13" ht="12.75">
      <c r="B550" s="358"/>
      <c r="H550" s="7">
        <f aca="true" t="shared" si="50" ref="H550:H557">H549-B550</f>
        <v>0</v>
      </c>
      <c r="I550" s="29">
        <f t="shared" si="49"/>
        <v>0</v>
      </c>
      <c r="M550" s="2">
        <v>484</v>
      </c>
    </row>
    <row r="551" spans="2:13" ht="12.75">
      <c r="B551" s="358"/>
      <c r="H551" s="7">
        <f t="shared" si="50"/>
        <v>0</v>
      </c>
      <c r="I551" s="29">
        <f t="shared" si="49"/>
        <v>0</v>
      </c>
      <c r="M551" s="2">
        <v>484</v>
      </c>
    </row>
    <row r="552" spans="2:13" ht="12.75">
      <c r="B552" s="358">
        <v>2000</v>
      </c>
      <c r="C552" s="58" t="s">
        <v>527</v>
      </c>
      <c r="D552" s="41" t="s">
        <v>250</v>
      </c>
      <c r="E552" s="103" t="s">
        <v>317</v>
      </c>
      <c r="F552" s="56" t="s">
        <v>528</v>
      </c>
      <c r="G552" s="56" t="s">
        <v>67</v>
      </c>
      <c r="H552" s="7">
        <f t="shared" si="50"/>
        <v>-2000</v>
      </c>
      <c r="I552" s="29">
        <f t="shared" si="49"/>
        <v>4.132231404958677</v>
      </c>
      <c r="K552" s="59" t="s">
        <v>243</v>
      </c>
      <c r="L552">
        <v>13</v>
      </c>
      <c r="M552" s="2">
        <v>484</v>
      </c>
    </row>
    <row r="553" spans="2:13" ht="12.75">
      <c r="B553" s="358">
        <v>2000</v>
      </c>
      <c r="C553" s="58" t="s">
        <v>529</v>
      </c>
      <c r="D553" s="41" t="s">
        <v>250</v>
      </c>
      <c r="E553" s="103" t="s">
        <v>317</v>
      </c>
      <c r="F553" s="56" t="s">
        <v>530</v>
      </c>
      <c r="G553" s="56" t="s">
        <v>68</v>
      </c>
      <c r="H553" s="7">
        <f t="shared" si="50"/>
        <v>-4000</v>
      </c>
      <c r="I553" s="29">
        <f t="shared" si="49"/>
        <v>4.132231404958677</v>
      </c>
      <c r="K553" s="59" t="s">
        <v>243</v>
      </c>
      <c r="L553">
        <v>13</v>
      </c>
      <c r="M553" s="2">
        <v>484</v>
      </c>
    </row>
    <row r="554" spans="2:13" ht="12.75">
      <c r="B554" s="358">
        <v>2000</v>
      </c>
      <c r="C554" s="58" t="s">
        <v>531</v>
      </c>
      <c r="D554" s="41" t="s">
        <v>250</v>
      </c>
      <c r="E554" s="103" t="s">
        <v>317</v>
      </c>
      <c r="F554" s="56" t="s">
        <v>530</v>
      </c>
      <c r="G554" s="56" t="s">
        <v>68</v>
      </c>
      <c r="H554" s="7">
        <f t="shared" si="50"/>
        <v>-6000</v>
      </c>
      <c r="I554" s="29">
        <f t="shared" si="49"/>
        <v>4.132231404958677</v>
      </c>
      <c r="K554" s="59" t="s">
        <v>243</v>
      </c>
      <c r="L554">
        <v>13</v>
      </c>
      <c r="M554" s="2">
        <v>484</v>
      </c>
    </row>
    <row r="555" spans="2:13" ht="12.75">
      <c r="B555" s="358">
        <v>1500</v>
      </c>
      <c r="C555" s="58" t="s">
        <v>532</v>
      </c>
      <c r="D555" s="41" t="s">
        <v>250</v>
      </c>
      <c r="E555" s="103" t="s">
        <v>317</v>
      </c>
      <c r="F555" s="56" t="s">
        <v>530</v>
      </c>
      <c r="G555" s="56" t="s">
        <v>69</v>
      </c>
      <c r="H555" s="7">
        <f t="shared" si="50"/>
        <v>-7500</v>
      </c>
      <c r="I555" s="29">
        <f t="shared" si="49"/>
        <v>3.0991735537190084</v>
      </c>
      <c r="K555" s="59" t="s">
        <v>243</v>
      </c>
      <c r="L555">
        <v>13</v>
      </c>
      <c r="M555" s="2">
        <v>484</v>
      </c>
    </row>
    <row r="556" spans="2:13" ht="12.75">
      <c r="B556" s="358">
        <v>1500</v>
      </c>
      <c r="C556" s="58" t="s">
        <v>533</v>
      </c>
      <c r="D556" s="41" t="s">
        <v>250</v>
      </c>
      <c r="E556" s="103" t="s">
        <v>317</v>
      </c>
      <c r="F556" s="56" t="s">
        <v>530</v>
      </c>
      <c r="G556" s="56" t="s">
        <v>69</v>
      </c>
      <c r="H556" s="7">
        <f t="shared" si="50"/>
        <v>-9000</v>
      </c>
      <c r="I556" s="29">
        <f t="shared" si="49"/>
        <v>3.0991735537190084</v>
      </c>
      <c r="K556" s="59" t="s">
        <v>243</v>
      </c>
      <c r="L556">
        <v>13</v>
      </c>
      <c r="M556" s="2">
        <v>484</v>
      </c>
    </row>
    <row r="557" spans="2:13" ht="12.75">
      <c r="B557" s="358">
        <v>2000</v>
      </c>
      <c r="C557" s="58" t="s">
        <v>534</v>
      </c>
      <c r="D557" s="41" t="s">
        <v>250</v>
      </c>
      <c r="E557" s="103" t="s">
        <v>317</v>
      </c>
      <c r="F557" s="56" t="s">
        <v>535</v>
      </c>
      <c r="G557" s="56" t="s">
        <v>69</v>
      </c>
      <c r="H557" s="7">
        <f t="shared" si="50"/>
        <v>-11000</v>
      </c>
      <c r="I557" s="29">
        <f t="shared" si="49"/>
        <v>4.132231404958677</v>
      </c>
      <c r="K557" s="59" t="s">
        <v>243</v>
      </c>
      <c r="L557">
        <v>13</v>
      </c>
      <c r="M557" s="2">
        <v>484</v>
      </c>
    </row>
    <row r="558" spans="1:13" s="57" customFormat="1" ht="12.75">
      <c r="A558" s="18"/>
      <c r="B558" s="364">
        <f>SUM(B552:B557)</f>
        <v>11000</v>
      </c>
      <c r="C558" s="66" t="s">
        <v>323</v>
      </c>
      <c r="D558" s="18"/>
      <c r="E558" s="146"/>
      <c r="F558" s="25"/>
      <c r="G558" s="25"/>
      <c r="H558" s="60">
        <v>0</v>
      </c>
      <c r="I558" s="55">
        <f t="shared" si="49"/>
        <v>22.727272727272727</v>
      </c>
      <c r="M558" s="2">
        <v>484</v>
      </c>
    </row>
    <row r="559" spans="2:13" ht="12.75">
      <c r="B559" s="358"/>
      <c r="D559" s="19"/>
      <c r="H559" s="7">
        <f aca="true" t="shared" si="51" ref="H559:H573">H558-B559</f>
        <v>0</v>
      </c>
      <c r="I559" s="29">
        <f t="shared" si="49"/>
        <v>0</v>
      </c>
      <c r="M559" s="2">
        <v>484</v>
      </c>
    </row>
    <row r="560" spans="2:13" ht="12.75">
      <c r="B560" s="358"/>
      <c r="D560" s="19"/>
      <c r="H560" s="7">
        <f t="shared" si="51"/>
        <v>0</v>
      </c>
      <c r="I560" s="29">
        <f t="shared" si="49"/>
        <v>0</v>
      </c>
      <c r="M560" s="2">
        <v>484</v>
      </c>
    </row>
    <row r="561" spans="2:13" ht="12.75">
      <c r="B561" s="358">
        <v>1700</v>
      </c>
      <c r="C561" s="58" t="s">
        <v>63</v>
      </c>
      <c r="D561" s="41" t="s">
        <v>250</v>
      </c>
      <c r="E561" s="103" t="s">
        <v>79</v>
      </c>
      <c r="F561" s="56" t="s">
        <v>530</v>
      </c>
      <c r="G561" s="56" t="s">
        <v>43</v>
      </c>
      <c r="H561" s="7">
        <f t="shared" si="51"/>
        <v>-1700</v>
      </c>
      <c r="I561" s="29">
        <f t="shared" si="49"/>
        <v>3.512396694214876</v>
      </c>
      <c r="K561" s="59" t="s">
        <v>243</v>
      </c>
      <c r="L561">
        <v>13</v>
      </c>
      <c r="M561" s="2">
        <v>484</v>
      </c>
    </row>
    <row r="562" spans="2:13" ht="12.75">
      <c r="B562" s="358">
        <v>1800</v>
      </c>
      <c r="C562" s="58" t="s">
        <v>63</v>
      </c>
      <c r="D562" s="41" t="s">
        <v>250</v>
      </c>
      <c r="E562" s="103" t="s">
        <v>79</v>
      </c>
      <c r="F562" s="56" t="s">
        <v>530</v>
      </c>
      <c r="G562" s="56" t="s">
        <v>45</v>
      </c>
      <c r="H562" s="7">
        <f t="shared" si="51"/>
        <v>-3500</v>
      </c>
      <c r="I562" s="29">
        <f t="shared" si="49"/>
        <v>3.71900826446281</v>
      </c>
      <c r="K562" s="59" t="s">
        <v>243</v>
      </c>
      <c r="L562">
        <v>13</v>
      </c>
      <c r="M562" s="2">
        <v>484</v>
      </c>
    </row>
    <row r="563" spans="2:13" ht="12.75">
      <c r="B563" s="358">
        <v>3000</v>
      </c>
      <c r="C563" s="41" t="s">
        <v>63</v>
      </c>
      <c r="D563" s="41" t="s">
        <v>250</v>
      </c>
      <c r="E563" s="103" t="s">
        <v>79</v>
      </c>
      <c r="F563" s="56" t="s">
        <v>530</v>
      </c>
      <c r="G563" s="56" t="s">
        <v>47</v>
      </c>
      <c r="H563" s="7">
        <f t="shared" si="51"/>
        <v>-6500</v>
      </c>
      <c r="I563" s="29">
        <f t="shared" si="49"/>
        <v>6.198347107438017</v>
      </c>
      <c r="J563" s="56"/>
      <c r="K563" s="59" t="s">
        <v>243</v>
      </c>
      <c r="L563">
        <v>13</v>
      </c>
      <c r="M563" s="2">
        <v>484</v>
      </c>
    </row>
    <row r="564" spans="2:13" ht="12.75">
      <c r="B564" s="358">
        <v>1500</v>
      </c>
      <c r="C564" s="58" t="s">
        <v>63</v>
      </c>
      <c r="D564" s="41" t="s">
        <v>250</v>
      </c>
      <c r="E564" s="103" t="s">
        <v>79</v>
      </c>
      <c r="F564" s="56" t="s">
        <v>530</v>
      </c>
      <c r="G564" s="56" t="s">
        <v>49</v>
      </c>
      <c r="H564" s="7">
        <f t="shared" si="51"/>
        <v>-8000</v>
      </c>
      <c r="I564" s="29">
        <f t="shared" si="49"/>
        <v>3.0991735537190084</v>
      </c>
      <c r="K564" s="59" t="s">
        <v>243</v>
      </c>
      <c r="L564">
        <v>13</v>
      </c>
      <c r="M564" s="2">
        <v>484</v>
      </c>
    </row>
    <row r="565" spans="2:13" ht="12.75">
      <c r="B565" s="358">
        <v>1600</v>
      </c>
      <c r="C565" s="58" t="s">
        <v>63</v>
      </c>
      <c r="D565" s="41" t="s">
        <v>250</v>
      </c>
      <c r="E565" s="103" t="s">
        <v>79</v>
      </c>
      <c r="F565" s="56" t="s">
        <v>530</v>
      </c>
      <c r="G565" s="56" t="s">
        <v>51</v>
      </c>
      <c r="H565" s="7">
        <f t="shared" si="51"/>
        <v>-9600</v>
      </c>
      <c r="I565" s="29">
        <f t="shared" si="49"/>
        <v>3.3057851239669422</v>
      </c>
      <c r="K565" s="59" t="s">
        <v>243</v>
      </c>
      <c r="L565">
        <v>13</v>
      </c>
      <c r="M565" s="2">
        <v>484</v>
      </c>
    </row>
    <row r="566" spans="1:13" ht="12.75">
      <c r="A566" s="19"/>
      <c r="B566" s="358">
        <v>1500</v>
      </c>
      <c r="C566" s="58" t="s">
        <v>63</v>
      </c>
      <c r="D566" s="41" t="s">
        <v>250</v>
      </c>
      <c r="E566" s="103" t="s">
        <v>79</v>
      </c>
      <c r="F566" s="56" t="s">
        <v>530</v>
      </c>
      <c r="G566" s="56" t="s">
        <v>53</v>
      </c>
      <c r="H566" s="7">
        <f t="shared" si="51"/>
        <v>-11100</v>
      </c>
      <c r="I566" s="29">
        <f t="shared" si="49"/>
        <v>3.0991735537190084</v>
      </c>
      <c r="K566" s="59" t="s">
        <v>243</v>
      </c>
      <c r="L566">
        <v>13</v>
      </c>
      <c r="M566" s="2">
        <v>484</v>
      </c>
    </row>
    <row r="567" spans="1:13" ht="12.75">
      <c r="A567" s="19"/>
      <c r="B567" s="358">
        <v>1800</v>
      </c>
      <c r="C567" s="58" t="s">
        <v>63</v>
      </c>
      <c r="D567" s="41" t="s">
        <v>250</v>
      </c>
      <c r="E567" s="103" t="s">
        <v>79</v>
      </c>
      <c r="F567" s="56" t="s">
        <v>530</v>
      </c>
      <c r="G567" s="56" t="s">
        <v>66</v>
      </c>
      <c r="H567" s="7">
        <f t="shared" si="51"/>
        <v>-12900</v>
      </c>
      <c r="I567" s="29">
        <f t="shared" si="49"/>
        <v>3.71900826446281</v>
      </c>
      <c r="K567" s="59" t="s">
        <v>243</v>
      </c>
      <c r="L567">
        <v>13</v>
      </c>
      <c r="M567" s="2">
        <v>484</v>
      </c>
    </row>
    <row r="568" spans="1:13" ht="12.75">
      <c r="A568" s="19"/>
      <c r="B568" s="358">
        <v>1400</v>
      </c>
      <c r="C568" s="58" t="s">
        <v>63</v>
      </c>
      <c r="D568" s="41" t="s">
        <v>250</v>
      </c>
      <c r="E568" s="103" t="s">
        <v>79</v>
      </c>
      <c r="F568" s="56" t="s">
        <v>530</v>
      </c>
      <c r="G568" s="56" t="s">
        <v>67</v>
      </c>
      <c r="H568" s="7">
        <f t="shared" si="51"/>
        <v>-14300</v>
      </c>
      <c r="I568" s="29">
        <f t="shared" si="49"/>
        <v>2.8925619834710745</v>
      </c>
      <c r="K568" s="59" t="s">
        <v>243</v>
      </c>
      <c r="L568">
        <v>13</v>
      </c>
      <c r="M568" s="2">
        <v>484</v>
      </c>
    </row>
    <row r="569" spans="1:13" ht="12.75">
      <c r="A569" s="19"/>
      <c r="B569" s="358">
        <v>1400</v>
      </c>
      <c r="C569" s="58" t="s">
        <v>63</v>
      </c>
      <c r="D569" s="41" t="s">
        <v>250</v>
      </c>
      <c r="E569" s="103" t="s">
        <v>79</v>
      </c>
      <c r="F569" s="56" t="s">
        <v>530</v>
      </c>
      <c r="G569" s="56" t="s">
        <v>68</v>
      </c>
      <c r="H569" s="7">
        <f t="shared" si="51"/>
        <v>-15700</v>
      </c>
      <c r="I569" s="29">
        <f t="shared" si="49"/>
        <v>2.8925619834710745</v>
      </c>
      <c r="K569" s="59" t="s">
        <v>243</v>
      </c>
      <c r="L569">
        <v>13</v>
      </c>
      <c r="M569" s="2">
        <v>484</v>
      </c>
    </row>
    <row r="570" spans="2:13" ht="12.75">
      <c r="B570" s="358">
        <v>1400</v>
      </c>
      <c r="C570" s="58" t="s">
        <v>63</v>
      </c>
      <c r="D570" s="41" t="s">
        <v>250</v>
      </c>
      <c r="E570" s="103" t="s">
        <v>79</v>
      </c>
      <c r="F570" s="56" t="s">
        <v>530</v>
      </c>
      <c r="G570" s="56" t="s">
        <v>69</v>
      </c>
      <c r="H570" s="7">
        <f t="shared" si="51"/>
        <v>-17100</v>
      </c>
      <c r="I570" s="29">
        <f t="shared" si="49"/>
        <v>2.8925619834710745</v>
      </c>
      <c r="K570" s="59" t="s">
        <v>243</v>
      </c>
      <c r="L570">
        <v>13</v>
      </c>
      <c r="M570" s="2">
        <v>484</v>
      </c>
    </row>
    <row r="571" spans="2:13" ht="12.75">
      <c r="B571" s="358">
        <v>1400</v>
      </c>
      <c r="C571" s="58" t="s">
        <v>63</v>
      </c>
      <c r="D571" s="41" t="s">
        <v>250</v>
      </c>
      <c r="E571" s="103" t="s">
        <v>79</v>
      </c>
      <c r="F571" s="56" t="s">
        <v>530</v>
      </c>
      <c r="G571" s="56" t="s">
        <v>70</v>
      </c>
      <c r="H571" s="7">
        <f t="shared" si="51"/>
        <v>-18500</v>
      </c>
      <c r="I571" s="29">
        <f t="shared" si="49"/>
        <v>2.8925619834710745</v>
      </c>
      <c r="K571" s="59" t="s">
        <v>243</v>
      </c>
      <c r="L571">
        <v>13</v>
      </c>
      <c r="M571" s="2">
        <v>484</v>
      </c>
    </row>
    <row r="572" spans="2:13" ht="12.75">
      <c r="B572" s="358">
        <v>1400</v>
      </c>
      <c r="C572" s="58" t="s">
        <v>63</v>
      </c>
      <c r="D572" s="41" t="s">
        <v>250</v>
      </c>
      <c r="E572" s="103" t="s">
        <v>79</v>
      </c>
      <c r="F572" s="56" t="s">
        <v>530</v>
      </c>
      <c r="G572" s="56" t="s">
        <v>71</v>
      </c>
      <c r="H572" s="7">
        <f t="shared" si="51"/>
        <v>-19900</v>
      </c>
      <c r="I572" s="29">
        <f t="shared" si="49"/>
        <v>2.8925619834710745</v>
      </c>
      <c r="K572" s="59" t="s">
        <v>243</v>
      </c>
      <c r="L572">
        <v>13</v>
      </c>
      <c r="M572" s="2">
        <v>484</v>
      </c>
    </row>
    <row r="573" spans="2:13" ht="12.75">
      <c r="B573" s="358">
        <v>1800</v>
      </c>
      <c r="C573" s="58" t="s">
        <v>63</v>
      </c>
      <c r="D573" s="41" t="s">
        <v>250</v>
      </c>
      <c r="E573" s="103" t="s">
        <v>79</v>
      </c>
      <c r="F573" s="56" t="s">
        <v>530</v>
      </c>
      <c r="G573" s="56" t="s">
        <v>59</v>
      </c>
      <c r="H573" s="7">
        <f t="shared" si="51"/>
        <v>-21700</v>
      </c>
      <c r="I573" s="29">
        <f t="shared" si="49"/>
        <v>3.71900826446281</v>
      </c>
      <c r="K573" s="59" t="s">
        <v>243</v>
      </c>
      <c r="L573">
        <v>13</v>
      </c>
      <c r="M573" s="2">
        <v>484</v>
      </c>
    </row>
    <row r="574" spans="1:13" s="57" customFormat="1" ht="12.75">
      <c r="A574" s="18"/>
      <c r="B574" s="364">
        <f>SUM(B561:B573)</f>
        <v>21700</v>
      </c>
      <c r="C574" s="18"/>
      <c r="D574" s="18"/>
      <c r="E574" s="101" t="s">
        <v>79</v>
      </c>
      <c r="F574" s="25"/>
      <c r="G574" s="25"/>
      <c r="H574" s="60">
        <v>0</v>
      </c>
      <c r="I574" s="55">
        <f t="shared" si="49"/>
        <v>44.83471074380165</v>
      </c>
      <c r="M574" s="2">
        <v>484</v>
      </c>
    </row>
    <row r="575" spans="2:13" ht="12.75">
      <c r="B575" s="358"/>
      <c r="H575" s="7">
        <f>H574-B575</f>
        <v>0</v>
      </c>
      <c r="I575" s="29">
        <f t="shared" si="49"/>
        <v>0</v>
      </c>
      <c r="M575" s="2">
        <v>484</v>
      </c>
    </row>
    <row r="576" spans="2:13" ht="12.75">
      <c r="B576" s="358"/>
      <c r="H576" s="7">
        <f>H575-B576</f>
        <v>0</v>
      </c>
      <c r="I576" s="29">
        <f t="shared" si="49"/>
        <v>0</v>
      </c>
      <c r="M576" s="2">
        <v>484</v>
      </c>
    </row>
    <row r="577" spans="2:13" ht="12.75">
      <c r="B577" s="358">
        <v>7000</v>
      </c>
      <c r="C577" s="58" t="s">
        <v>73</v>
      </c>
      <c r="D577" s="58" t="s">
        <v>250</v>
      </c>
      <c r="E577" s="103" t="s">
        <v>317</v>
      </c>
      <c r="F577" s="56" t="s">
        <v>536</v>
      </c>
      <c r="G577" s="56" t="s">
        <v>68</v>
      </c>
      <c r="H577" s="7">
        <f>H576-B577</f>
        <v>-7000</v>
      </c>
      <c r="I577" s="29">
        <f t="shared" si="49"/>
        <v>14.462809917355372</v>
      </c>
      <c r="K577" s="59" t="s">
        <v>243</v>
      </c>
      <c r="L577">
        <v>13</v>
      </c>
      <c r="M577" s="2">
        <v>484</v>
      </c>
    </row>
    <row r="578" spans="2:13" ht="12.75">
      <c r="B578" s="358">
        <v>7000</v>
      </c>
      <c r="C578" s="58" t="s">
        <v>73</v>
      </c>
      <c r="D578" s="58" t="s">
        <v>250</v>
      </c>
      <c r="E578" s="103" t="s">
        <v>317</v>
      </c>
      <c r="F578" s="56" t="s">
        <v>536</v>
      </c>
      <c r="G578" s="56" t="s">
        <v>69</v>
      </c>
      <c r="H578" s="7">
        <f>H577-B578</f>
        <v>-14000</v>
      </c>
      <c r="I578" s="29">
        <f t="shared" si="49"/>
        <v>14.462809917355372</v>
      </c>
      <c r="K578" s="59" t="s">
        <v>243</v>
      </c>
      <c r="L578">
        <v>13</v>
      </c>
      <c r="M578" s="2">
        <v>484</v>
      </c>
    </row>
    <row r="579" spans="1:13" s="57" customFormat="1" ht="12.75">
      <c r="A579" s="18"/>
      <c r="B579" s="364">
        <f>SUM(B577:B578)</f>
        <v>14000</v>
      </c>
      <c r="C579" s="66" t="s">
        <v>73</v>
      </c>
      <c r="D579" s="18"/>
      <c r="E579" s="146"/>
      <c r="F579" s="25"/>
      <c r="G579" s="25"/>
      <c r="H579" s="60">
        <v>0</v>
      </c>
      <c r="I579" s="55">
        <f t="shared" si="49"/>
        <v>28.925619834710744</v>
      </c>
      <c r="M579" s="2">
        <v>484</v>
      </c>
    </row>
    <row r="580" spans="2:13" ht="12.75">
      <c r="B580" s="358"/>
      <c r="H580" s="7">
        <v>0</v>
      </c>
      <c r="I580" s="29">
        <f t="shared" si="49"/>
        <v>0</v>
      </c>
      <c r="M580" s="2">
        <v>484</v>
      </c>
    </row>
    <row r="581" spans="2:13" ht="12.75">
      <c r="B581" s="358"/>
      <c r="H581" s="7">
        <f>H580-B581</f>
        <v>0</v>
      </c>
      <c r="I581" s="29">
        <f t="shared" si="49"/>
        <v>0</v>
      </c>
      <c r="M581" s="2">
        <v>484</v>
      </c>
    </row>
    <row r="582" spans="2:13" ht="12.75">
      <c r="B582" s="358">
        <v>3000</v>
      </c>
      <c r="C582" s="58" t="s">
        <v>74</v>
      </c>
      <c r="D582" s="58" t="s">
        <v>250</v>
      </c>
      <c r="E582" s="103" t="s">
        <v>317</v>
      </c>
      <c r="F582" s="56" t="s">
        <v>530</v>
      </c>
      <c r="G582" s="56" t="s">
        <v>67</v>
      </c>
      <c r="H582" s="7">
        <f>H581-B582</f>
        <v>-3000</v>
      </c>
      <c r="I582" s="29">
        <f t="shared" si="49"/>
        <v>6.198347107438017</v>
      </c>
      <c r="K582" s="59" t="s">
        <v>243</v>
      </c>
      <c r="L582">
        <v>13</v>
      </c>
      <c r="M582" s="2">
        <v>484</v>
      </c>
    </row>
    <row r="583" spans="2:13" ht="12.75">
      <c r="B583" s="358">
        <v>3000</v>
      </c>
      <c r="C583" s="58" t="s">
        <v>74</v>
      </c>
      <c r="D583" s="58" t="s">
        <v>250</v>
      </c>
      <c r="E583" s="103" t="s">
        <v>317</v>
      </c>
      <c r="F583" s="56" t="s">
        <v>530</v>
      </c>
      <c r="G583" s="56" t="s">
        <v>68</v>
      </c>
      <c r="H583" s="7">
        <f>H582-B583</f>
        <v>-6000</v>
      </c>
      <c r="I583" s="29">
        <f t="shared" si="49"/>
        <v>6.198347107438017</v>
      </c>
      <c r="K583" s="59" t="s">
        <v>243</v>
      </c>
      <c r="L583">
        <v>13</v>
      </c>
      <c r="M583" s="2">
        <v>484</v>
      </c>
    </row>
    <row r="584" spans="2:13" ht="12.75">
      <c r="B584" s="358">
        <v>3000</v>
      </c>
      <c r="C584" s="58" t="s">
        <v>74</v>
      </c>
      <c r="D584" s="58" t="s">
        <v>250</v>
      </c>
      <c r="E584" s="103" t="s">
        <v>317</v>
      </c>
      <c r="F584" s="56" t="s">
        <v>530</v>
      </c>
      <c r="G584" s="56" t="s">
        <v>69</v>
      </c>
      <c r="H584" s="7">
        <f>H583-B584</f>
        <v>-9000</v>
      </c>
      <c r="I584" s="29">
        <f t="shared" si="49"/>
        <v>6.198347107438017</v>
      </c>
      <c r="K584" s="59" t="s">
        <v>243</v>
      </c>
      <c r="L584">
        <v>13</v>
      </c>
      <c r="M584" s="2">
        <v>484</v>
      </c>
    </row>
    <row r="585" spans="1:13" s="57" customFormat="1" ht="12.75">
      <c r="A585" s="18"/>
      <c r="B585" s="364">
        <f>SUM(B582:B584)</f>
        <v>9000</v>
      </c>
      <c r="C585" s="66" t="s">
        <v>74</v>
      </c>
      <c r="D585" s="18"/>
      <c r="E585" s="146"/>
      <c r="F585" s="25"/>
      <c r="G585" s="25"/>
      <c r="H585" s="60">
        <v>0</v>
      </c>
      <c r="I585" s="55">
        <f t="shared" si="49"/>
        <v>18.59504132231405</v>
      </c>
      <c r="M585" s="2">
        <v>484</v>
      </c>
    </row>
    <row r="586" spans="2:13" ht="12.75">
      <c r="B586" s="358"/>
      <c r="H586" s="7">
        <f>H585-B586</f>
        <v>0</v>
      </c>
      <c r="I586" s="29">
        <f t="shared" si="49"/>
        <v>0</v>
      </c>
      <c r="M586" s="2">
        <v>484</v>
      </c>
    </row>
    <row r="587" spans="2:13" ht="12.75">
      <c r="B587" s="358"/>
      <c r="H587" s="7">
        <f>H586-B587</f>
        <v>0</v>
      </c>
      <c r="I587" s="29">
        <f t="shared" si="49"/>
        <v>0</v>
      </c>
      <c r="M587" s="2">
        <v>484</v>
      </c>
    </row>
    <row r="588" spans="2:13" ht="12.75">
      <c r="B588" s="358">
        <v>1500</v>
      </c>
      <c r="C588" s="58" t="s">
        <v>325</v>
      </c>
      <c r="D588" s="58" t="s">
        <v>250</v>
      </c>
      <c r="E588" s="103" t="s">
        <v>387</v>
      </c>
      <c r="F588" s="56" t="s">
        <v>530</v>
      </c>
      <c r="G588" s="56" t="s">
        <v>68</v>
      </c>
      <c r="H588" s="7">
        <f>H587-B588</f>
        <v>-1500</v>
      </c>
      <c r="I588" s="29">
        <f t="shared" si="49"/>
        <v>3.0991735537190084</v>
      </c>
      <c r="K588" s="59" t="s">
        <v>243</v>
      </c>
      <c r="L588">
        <v>13</v>
      </c>
      <c r="M588" s="2">
        <v>484</v>
      </c>
    </row>
    <row r="589" spans="2:13" ht="12.75">
      <c r="B589" s="358">
        <v>1500</v>
      </c>
      <c r="C589" s="58" t="s">
        <v>325</v>
      </c>
      <c r="D589" s="58" t="s">
        <v>250</v>
      </c>
      <c r="E589" s="103" t="s">
        <v>387</v>
      </c>
      <c r="F589" s="56" t="s">
        <v>530</v>
      </c>
      <c r="G589" s="56" t="s">
        <v>69</v>
      </c>
      <c r="H589" s="7">
        <f>H588-B589</f>
        <v>-3000</v>
      </c>
      <c r="I589" s="29">
        <f t="shared" si="49"/>
        <v>3.0991735537190084</v>
      </c>
      <c r="K589" s="59" t="s">
        <v>243</v>
      </c>
      <c r="L589">
        <v>13</v>
      </c>
      <c r="M589" s="2">
        <v>484</v>
      </c>
    </row>
    <row r="590" spans="1:13" s="57" customFormat="1" ht="12.75">
      <c r="A590" s="18"/>
      <c r="B590" s="364">
        <f>SUM(B588:B589)</f>
        <v>3000</v>
      </c>
      <c r="C590" s="18"/>
      <c r="D590" s="18"/>
      <c r="E590" s="101" t="s">
        <v>326</v>
      </c>
      <c r="F590" s="25"/>
      <c r="G590" s="25"/>
      <c r="H590" s="60">
        <v>0</v>
      </c>
      <c r="I590" s="55">
        <f t="shared" si="49"/>
        <v>6.198347107438017</v>
      </c>
      <c r="M590" s="2">
        <v>484</v>
      </c>
    </row>
    <row r="591" spans="2:13" ht="12.75">
      <c r="B591" s="358"/>
      <c r="H591" s="7">
        <f>H590-B591</f>
        <v>0</v>
      </c>
      <c r="I591" s="29">
        <f t="shared" si="49"/>
        <v>0</v>
      </c>
      <c r="M591" s="2">
        <v>484</v>
      </c>
    </row>
    <row r="592" spans="2:13" ht="12.75">
      <c r="B592" s="358"/>
      <c r="H592" s="7">
        <f>H591-B592</f>
        <v>0</v>
      </c>
      <c r="I592" s="29">
        <f t="shared" si="49"/>
        <v>0</v>
      </c>
      <c r="M592" s="2">
        <v>484</v>
      </c>
    </row>
    <row r="593" spans="2:13" ht="12.75">
      <c r="B593" s="358"/>
      <c r="H593" s="7">
        <f>H592-B593</f>
        <v>0</v>
      </c>
      <c r="I593" s="29">
        <f t="shared" si="49"/>
        <v>0</v>
      </c>
      <c r="M593" s="2">
        <v>484</v>
      </c>
    </row>
    <row r="594" spans="2:13" ht="12.75">
      <c r="B594" s="358"/>
      <c r="H594" s="7">
        <f>H593-B594</f>
        <v>0</v>
      </c>
      <c r="I594" s="29">
        <f t="shared" si="49"/>
        <v>0</v>
      </c>
      <c r="M594" s="2">
        <v>484</v>
      </c>
    </row>
    <row r="595" spans="1:13" s="53" customFormat="1" ht="12.75">
      <c r="A595" s="52"/>
      <c r="B595" s="401">
        <f>+B603+B608+B617+B622</f>
        <v>36000</v>
      </c>
      <c r="C595" s="52" t="s">
        <v>537</v>
      </c>
      <c r="D595" s="52" t="s">
        <v>538</v>
      </c>
      <c r="E595" s="136" t="s">
        <v>423</v>
      </c>
      <c r="F595" s="135" t="s">
        <v>330</v>
      </c>
      <c r="G595" s="136" t="s">
        <v>1115</v>
      </c>
      <c r="H595" s="60"/>
      <c r="I595" s="55">
        <f t="shared" si="49"/>
        <v>74.3801652892562</v>
      </c>
      <c r="M595" s="2">
        <v>484</v>
      </c>
    </row>
    <row r="596" spans="2:13" ht="12.75">
      <c r="B596" s="358"/>
      <c r="H596" s="7">
        <f aca="true" t="shared" si="52" ref="H596:H602">H595-B596</f>
        <v>0</v>
      </c>
      <c r="I596" s="29">
        <f t="shared" si="49"/>
        <v>0</v>
      </c>
      <c r="M596" s="2">
        <v>484</v>
      </c>
    </row>
    <row r="597" spans="2:13" ht="12.75">
      <c r="B597" s="358">
        <v>2500</v>
      </c>
      <c r="C597" s="1" t="s">
        <v>85</v>
      </c>
      <c r="D597" s="1" t="s">
        <v>250</v>
      </c>
      <c r="E597" s="102" t="s">
        <v>251</v>
      </c>
      <c r="F597" s="56" t="s">
        <v>539</v>
      </c>
      <c r="G597" s="34" t="s">
        <v>43</v>
      </c>
      <c r="H597" s="7">
        <f t="shared" si="52"/>
        <v>-2500</v>
      </c>
      <c r="I597" s="29">
        <v>5</v>
      </c>
      <c r="K597" t="s">
        <v>85</v>
      </c>
      <c r="L597">
        <v>14</v>
      </c>
      <c r="M597" s="2">
        <v>484</v>
      </c>
    </row>
    <row r="598" spans="2:13" ht="12.75">
      <c r="B598" s="358">
        <v>2500</v>
      </c>
      <c r="C598" s="1" t="s">
        <v>85</v>
      </c>
      <c r="D598" s="1" t="s">
        <v>250</v>
      </c>
      <c r="E598" s="102" t="s">
        <v>251</v>
      </c>
      <c r="F598" s="56" t="s">
        <v>540</v>
      </c>
      <c r="G598" s="34" t="s">
        <v>45</v>
      </c>
      <c r="H598" s="7">
        <f t="shared" si="52"/>
        <v>-5000</v>
      </c>
      <c r="I598" s="29">
        <v>5</v>
      </c>
      <c r="K598" t="s">
        <v>85</v>
      </c>
      <c r="L598">
        <v>14</v>
      </c>
      <c r="M598" s="2">
        <v>484</v>
      </c>
    </row>
    <row r="599" spans="2:13" ht="12.75">
      <c r="B599" s="358">
        <v>2500</v>
      </c>
      <c r="C599" s="1" t="s">
        <v>85</v>
      </c>
      <c r="D599" s="1" t="s">
        <v>250</v>
      </c>
      <c r="E599" s="102" t="s">
        <v>251</v>
      </c>
      <c r="F599" s="56" t="s">
        <v>541</v>
      </c>
      <c r="G599" s="34" t="s">
        <v>47</v>
      </c>
      <c r="H599" s="7">
        <f t="shared" si="52"/>
        <v>-7500</v>
      </c>
      <c r="I599" s="29">
        <v>5</v>
      </c>
      <c r="K599" t="s">
        <v>85</v>
      </c>
      <c r="L599">
        <v>14</v>
      </c>
      <c r="M599" s="2">
        <v>484</v>
      </c>
    </row>
    <row r="600" spans="2:13" ht="12.75">
      <c r="B600" s="358">
        <v>2500</v>
      </c>
      <c r="C600" s="1" t="s">
        <v>85</v>
      </c>
      <c r="D600" s="1" t="s">
        <v>250</v>
      </c>
      <c r="E600" s="102" t="s">
        <v>251</v>
      </c>
      <c r="F600" s="56" t="s">
        <v>542</v>
      </c>
      <c r="G600" s="34" t="s">
        <v>49</v>
      </c>
      <c r="H600" s="7">
        <f t="shared" si="52"/>
        <v>-10000</v>
      </c>
      <c r="I600" s="29">
        <v>5</v>
      </c>
      <c r="K600" t="s">
        <v>85</v>
      </c>
      <c r="L600">
        <v>14</v>
      </c>
      <c r="M600" s="2">
        <v>484</v>
      </c>
    </row>
    <row r="601" spans="2:13" ht="12.75">
      <c r="B601" s="358">
        <v>2500</v>
      </c>
      <c r="C601" s="1" t="s">
        <v>85</v>
      </c>
      <c r="D601" s="1" t="s">
        <v>250</v>
      </c>
      <c r="E601" s="102" t="s">
        <v>251</v>
      </c>
      <c r="F601" s="56" t="s">
        <v>543</v>
      </c>
      <c r="G601" s="34" t="s">
        <v>51</v>
      </c>
      <c r="H601" s="7">
        <f t="shared" si="52"/>
        <v>-12500</v>
      </c>
      <c r="I601" s="29">
        <v>5</v>
      </c>
      <c r="K601" t="s">
        <v>85</v>
      </c>
      <c r="L601">
        <v>14</v>
      </c>
      <c r="M601" s="2">
        <v>484</v>
      </c>
    </row>
    <row r="602" spans="2:13" ht="12.75">
      <c r="B602" s="358">
        <v>2500</v>
      </c>
      <c r="C602" s="1" t="s">
        <v>85</v>
      </c>
      <c r="D602" s="1" t="s">
        <v>250</v>
      </c>
      <c r="E602" s="102" t="s">
        <v>251</v>
      </c>
      <c r="F602" s="56" t="s">
        <v>544</v>
      </c>
      <c r="G602" s="34" t="s">
        <v>53</v>
      </c>
      <c r="H602" s="7">
        <f t="shared" si="52"/>
        <v>-15000</v>
      </c>
      <c r="I602" s="29">
        <v>5</v>
      </c>
      <c r="K602" t="s">
        <v>85</v>
      </c>
      <c r="L602">
        <v>14</v>
      </c>
      <c r="M602" s="2">
        <v>484</v>
      </c>
    </row>
    <row r="603" spans="1:13" s="57" customFormat="1" ht="12.75">
      <c r="A603" s="18"/>
      <c r="B603" s="364">
        <f>SUM(B597:B602)</f>
        <v>15000</v>
      </c>
      <c r="C603" s="18" t="s">
        <v>85</v>
      </c>
      <c r="D603" s="18"/>
      <c r="E603" s="146"/>
      <c r="F603" s="25"/>
      <c r="G603" s="25"/>
      <c r="H603" s="60">
        <v>0</v>
      </c>
      <c r="I603" s="55">
        <f aca="true" t="shared" si="53" ref="I603:I628">+B603/M603</f>
        <v>30.99173553719008</v>
      </c>
      <c r="M603" s="2">
        <v>484</v>
      </c>
    </row>
    <row r="604" spans="2:13" ht="12.75">
      <c r="B604" s="358"/>
      <c r="H604" s="7">
        <f>H603-B604</f>
        <v>0</v>
      </c>
      <c r="I604" s="29">
        <f t="shared" si="53"/>
        <v>0</v>
      </c>
      <c r="M604" s="2">
        <v>484</v>
      </c>
    </row>
    <row r="605" spans="2:13" ht="12.75">
      <c r="B605" s="358"/>
      <c r="H605" s="7">
        <f>H604-B605</f>
        <v>0</v>
      </c>
      <c r="I605" s="29">
        <f t="shared" si="53"/>
        <v>0</v>
      </c>
      <c r="M605" s="2">
        <v>484</v>
      </c>
    </row>
    <row r="606" spans="2:13" ht="12.75">
      <c r="B606" s="358">
        <v>3000</v>
      </c>
      <c r="C606" s="1" t="s">
        <v>316</v>
      </c>
      <c r="D606" s="19" t="s">
        <v>250</v>
      </c>
      <c r="E606" s="102" t="s">
        <v>317</v>
      </c>
      <c r="F606" s="56" t="s">
        <v>546</v>
      </c>
      <c r="G606" s="34" t="s">
        <v>43</v>
      </c>
      <c r="H606" s="7">
        <f>H605-B606</f>
        <v>-3000</v>
      </c>
      <c r="I606" s="29">
        <f t="shared" si="53"/>
        <v>6.198347107438017</v>
      </c>
      <c r="K606" t="s">
        <v>251</v>
      </c>
      <c r="L606">
        <v>14</v>
      </c>
      <c r="M606" s="2">
        <v>484</v>
      </c>
    </row>
    <row r="607" spans="2:13" ht="12.75">
      <c r="B607" s="358">
        <v>3000</v>
      </c>
      <c r="C607" s="1" t="s">
        <v>553</v>
      </c>
      <c r="D607" s="19" t="s">
        <v>250</v>
      </c>
      <c r="E607" s="102" t="s">
        <v>317</v>
      </c>
      <c r="F607" s="56" t="s">
        <v>547</v>
      </c>
      <c r="G607" s="34" t="s">
        <v>53</v>
      </c>
      <c r="H607" s="7">
        <f>H606-B607</f>
        <v>-6000</v>
      </c>
      <c r="I607" s="29">
        <f t="shared" si="53"/>
        <v>6.198347107438017</v>
      </c>
      <c r="K607" t="s">
        <v>251</v>
      </c>
      <c r="L607">
        <v>14</v>
      </c>
      <c r="M607" s="2">
        <v>484</v>
      </c>
    </row>
    <row r="608" spans="1:13" s="57" customFormat="1" ht="12.75">
      <c r="A608" s="18"/>
      <c r="B608" s="364">
        <f>SUM(B606:B607)</f>
        <v>6000</v>
      </c>
      <c r="C608" s="18" t="s">
        <v>323</v>
      </c>
      <c r="D608" s="18"/>
      <c r="E608" s="146"/>
      <c r="F608" s="25"/>
      <c r="G608" s="25"/>
      <c r="H608" s="60">
        <v>0</v>
      </c>
      <c r="I608" s="55">
        <f t="shared" si="53"/>
        <v>12.396694214876034</v>
      </c>
      <c r="M608" s="2">
        <v>484</v>
      </c>
    </row>
    <row r="609" spans="2:13" ht="12.75">
      <c r="B609" s="358"/>
      <c r="D609" s="19"/>
      <c r="H609" s="7">
        <f aca="true" t="shared" si="54" ref="H609:H616">H608-B609</f>
        <v>0</v>
      </c>
      <c r="I609" s="29">
        <f t="shared" si="53"/>
        <v>0</v>
      </c>
      <c r="M609" s="2">
        <v>484</v>
      </c>
    </row>
    <row r="610" spans="1:13" ht="12.75">
      <c r="A610" s="19"/>
      <c r="B610" s="358"/>
      <c r="D610" s="19"/>
      <c r="H610" s="7">
        <f t="shared" si="54"/>
        <v>0</v>
      </c>
      <c r="I610" s="29">
        <f t="shared" si="53"/>
        <v>0</v>
      </c>
      <c r="M610" s="2">
        <v>484</v>
      </c>
    </row>
    <row r="611" spans="1:13" ht="12.75">
      <c r="A611" s="19"/>
      <c r="B611" s="358">
        <v>1500</v>
      </c>
      <c r="C611" s="1" t="s">
        <v>63</v>
      </c>
      <c r="D611" s="1" t="s">
        <v>250</v>
      </c>
      <c r="E611" s="102" t="s">
        <v>79</v>
      </c>
      <c r="F611" s="56" t="s">
        <v>548</v>
      </c>
      <c r="G611" s="34" t="s">
        <v>43</v>
      </c>
      <c r="H611" s="7">
        <f t="shared" si="54"/>
        <v>-1500</v>
      </c>
      <c r="I611" s="29">
        <f t="shared" si="53"/>
        <v>3.0991735537190084</v>
      </c>
      <c r="K611" t="s">
        <v>251</v>
      </c>
      <c r="L611">
        <v>14</v>
      </c>
      <c r="M611" s="2">
        <v>484</v>
      </c>
    </row>
    <row r="612" spans="1:13" ht="12.75">
      <c r="A612" s="19"/>
      <c r="B612" s="358">
        <v>1500</v>
      </c>
      <c r="C612" s="1" t="s">
        <v>63</v>
      </c>
      <c r="D612" s="1" t="s">
        <v>250</v>
      </c>
      <c r="E612" s="102" t="s">
        <v>79</v>
      </c>
      <c r="F612" s="56" t="s">
        <v>548</v>
      </c>
      <c r="G612" s="34" t="s">
        <v>45</v>
      </c>
      <c r="H612" s="7">
        <f t="shared" si="54"/>
        <v>-3000</v>
      </c>
      <c r="I612" s="29">
        <f t="shared" si="53"/>
        <v>3.0991735537190084</v>
      </c>
      <c r="K612" t="s">
        <v>251</v>
      </c>
      <c r="L612">
        <v>14</v>
      </c>
      <c r="M612" s="2">
        <v>484</v>
      </c>
    </row>
    <row r="613" spans="2:13" ht="12.75">
      <c r="B613" s="358">
        <v>1500</v>
      </c>
      <c r="C613" s="1" t="s">
        <v>63</v>
      </c>
      <c r="D613" s="1" t="s">
        <v>250</v>
      </c>
      <c r="E613" s="102" t="s">
        <v>79</v>
      </c>
      <c r="F613" s="56" t="s">
        <v>548</v>
      </c>
      <c r="G613" s="34" t="s">
        <v>47</v>
      </c>
      <c r="H613" s="7">
        <f t="shared" si="54"/>
        <v>-4500</v>
      </c>
      <c r="I613" s="29">
        <f t="shared" si="53"/>
        <v>3.0991735537190084</v>
      </c>
      <c r="K613" t="s">
        <v>251</v>
      </c>
      <c r="L613">
        <v>14</v>
      </c>
      <c r="M613" s="2">
        <v>484</v>
      </c>
    </row>
    <row r="614" spans="2:13" ht="12.75">
      <c r="B614" s="358">
        <v>1500</v>
      </c>
      <c r="C614" s="1" t="s">
        <v>63</v>
      </c>
      <c r="D614" s="1" t="s">
        <v>250</v>
      </c>
      <c r="E614" s="102" t="s">
        <v>79</v>
      </c>
      <c r="F614" s="56" t="s">
        <v>548</v>
      </c>
      <c r="G614" s="34" t="s">
        <v>49</v>
      </c>
      <c r="H614" s="7">
        <f t="shared" si="54"/>
        <v>-6000</v>
      </c>
      <c r="I614" s="29">
        <f t="shared" si="53"/>
        <v>3.0991735537190084</v>
      </c>
      <c r="K614" t="s">
        <v>251</v>
      </c>
      <c r="L614">
        <v>14</v>
      </c>
      <c r="M614" s="2">
        <v>484</v>
      </c>
    </row>
    <row r="615" spans="2:13" ht="12.75">
      <c r="B615" s="358">
        <v>1500</v>
      </c>
      <c r="C615" s="1" t="s">
        <v>63</v>
      </c>
      <c r="D615" s="1" t="s">
        <v>250</v>
      </c>
      <c r="E615" s="102" t="s">
        <v>79</v>
      </c>
      <c r="F615" s="56" t="s">
        <v>548</v>
      </c>
      <c r="G615" s="34" t="s">
        <v>51</v>
      </c>
      <c r="H615" s="7">
        <f t="shared" si="54"/>
        <v>-7500</v>
      </c>
      <c r="I615" s="29">
        <f t="shared" si="53"/>
        <v>3.0991735537190084</v>
      </c>
      <c r="K615" t="s">
        <v>251</v>
      </c>
      <c r="L615">
        <v>14</v>
      </c>
      <c r="M615" s="2">
        <v>484</v>
      </c>
    </row>
    <row r="616" spans="2:13" ht="12.75">
      <c r="B616" s="358">
        <v>1500</v>
      </c>
      <c r="C616" s="1" t="s">
        <v>63</v>
      </c>
      <c r="D616" s="1" t="s">
        <v>250</v>
      </c>
      <c r="E616" s="102" t="s">
        <v>79</v>
      </c>
      <c r="F616" s="56" t="s">
        <v>548</v>
      </c>
      <c r="G616" s="34" t="s">
        <v>53</v>
      </c>
      <c r="H616" s="7">
        <f t="shared" si="54"/>
        <v>-9000</v>
      </c>
      <c r="I616" s="29">
        <f t="shared" si="53"/>
        <v>3.0991735537190084</v>
      </c>
      <c r="K616" t="s">
        <v>251</v>
      </c>
      <c r="L616">
        <v>14</v>
      </c>
      <c r="M616" s="2">
        <v>484</v>
      </c>
    </row>
    <row r="617" spans="1:13" s="57" customFormat="1" ht="12.75">
      <c r="A617" s="18"/>
      <c r="B617" s="364">
        <f>SUM(B611:B616)</f>
        <v>9000</v>
      </c>
      <c r="C617" s="18"/>
      <c r="D617" s="18"/>
      <c r="E617" s="146" t="s">
        <v>79</v>
      </c>
      <c r="F617" s="25"/>
      <c r="G617" s="25"/>
      <c r="H617" s="60">
        <v>0</v>
      </c>
      <c r="I617" s="55">
        <f t="shared" si="53"/>
        <v>18.59504132231405</v>
      </c>
      <c r="M617" s="2">
        <v>484</v>
      </c>
    </row>
    <row r="618" spans="2:13" ht="12.75">
      <c r="B618" s="358"/>
      <c r="H618" s="7">
        <f>H617-B618</f>
        <v>0</v>
      </c>
      <c r="I618" s="29">
        <f t="shared" si="53"/>
        <v>0</v>
      </c>
      <c r="M618" s="2">
        <v>484</v>
      </c>
    </row>
    <row r="619" spans="2:13" ht="12.75">
      <c r="B619" s="358"/>
      <c r="H619" s="7">
        <f>H618-B619</f>
        <v>0</v>
      </c>
      <c r="I619" s="29">
        <f t="shared" si="53"/>
        <v>0</v>
      </c>
      <c r="M619" s="2">
        <v>484</v>
      </c>
    </row>
    <row r="620" spans="2:13" ht="12.75">
      <c r="B620" s="358">
        <v>3000</v>
      </c>
      <c r="C620" s="1" t="s">
        <v>74</v>
      </c>
      <c r="D620" s="1" t="s">
        <v>250</v>
      </c>
      <c r="E620" s="102" t="s">
        <v>317</v>
      </c>
      <c r="F620" s="56" t="s">
        <v>548</v>
      </c>
      <c r="G620" s="34" t="s">
        <v>43</v>
      </c>
      <c r="H620" s="7">
        <f>H619-B620</f>
        <v>-3000</v>
      </c>
      <c r="I620" s="29">
        <f t="shared" si="53"/>
        <v>6.198347107438017</v>
      </c>
      <c r="K620" t="s">
        <v>251</v>
      </c>
      <c r="L620">
        <v>14</v>
      </c>
      <c r="M620" s="2">
        <v>484</v>
      </c>
    </row>
    <row r="621" spans="2:13" ht="12.75">
      <c r="B621" s="358">
        <v>3000</v>
      </c>
      <c r="C621" s="1" t="s">
        <v>74</v>
      </c>
      <c r="D621" s="1" t="s">
        <v>250</v>
      </c>
      <c r="E621" s="102" t="s">
        <v>317</v>
      </c>
      <c r="F621" s="56" t="s">
        <v>548</v>
      </c>
      <c r="G621" s="34" t="s">
        <v>53</v>
      </c>
      <c r="H621" s="7">
        <f>H620-B621</f>
        <v>-6000</v>
      </c>
      <c r="I621" s="29">
        <f t="shared" si="53"/>
        <v>6.198347107438017</v>
      </c>
      <c r="K621" t="s">
        <v>251</v>
      </c>
      <c r="L621">
        <v>14</v>
      </c>
      <c r="M621" s="2">
        <v>484</v>
      </c>
    </row>
    <row r="622" spans="1:13" s="57" customFormat="1" ht="12.75">
      <c r="A622" s="18"/>
      <c r="B622" s="364">
        <f>SUM(B620:B621)</f>
        <v>6000</v>
      </c>
      <c r="C622" s="18" t="s">
        <v>74</v>
      </c>
      <c r="D622" s="18"/>
      <c r="E622" s="146"/>
      <c r="F622" s="25"/>
      <c r="G622" s="25"/>
      <c r="H622" s="60">
        <v>0</v>
      </c>
      <c r="I622" s="55">
        <f t="shared" si="53"/>
        <v>12.396694214876034</v>
      </c>
      <c r="M622" s="2">
        <v>484</v>
      </c>
    </row>
    <row r="623" spans="2:13" ht="12.75">
      <c r="B623" s="358"/>
      <c r="H623" s="7">
        <v>0</v>
      </c>
      <c r="I623" s="29">
        <f t="shared" si="53"/>
        <v>0</v>
      </c>
      <c r="M623" s="2">
        <v>484</v>
      </c>
    </row>
    <row r="624" spans="2:13" ht="12.75">
      <c r="B624" s="358"/>
      <c r="H624" s="7">
        <f>H623-B624</f>
        <v>0</v>
      </c>
      <c r="I624" s="29">
        <f t="shared" si="53"/>
        <v>0</v>
      </c>
      <c r="M624" s="2">
        <v>484</v>
      </c>
    </row>
    <row r="625" spans="2:13" ht="12.75">
      <c r="B625" s="358"/>
      <c r="H625" s="7">
        <f>H624-B625</f>
        <v>0</v>
      </c>
      <c r="I625" s="29">
        <f t="shared" si="53"/>
        <v>0</v>
      </c>
      <c r="M625" s="2">
        <v>484</v>
      </c>
    </row>
    <row r="626" spans="2:13" ht="12.75">
      <c r="B626" s="358"/>
      <c r="H626" s="7">
        <f>H625-B626</f>
        <v>0</v>
      </c>
      <c r="I626" s="29">
        <f t="shared" si="53"/>
        <v>0</v>
      </c>
      <c r="M626" s="2">
        <v>484</v>
      </c>
    </row>
    <row r="627" spans="1:13" s="53" customFormat="1" ht="12.75">
      <c r="A627" s="52"/>
      <c r="B627" s="401">
        <f>+B631+B636+B642+B647</f>
        <v>21500</v>
      </c>
      <c r="C627" s="52" t="s">
        <v>549</v>
      </c>
      <c r="D627" s="52" t="s">
        <v>550</v>
      </c>
      <c r="E627" s="136" t="s">
        <v>458</v>
      </c>
      <c r="F627" s="135" t="s">
        <v>476</v>
      </c>
      <c r="G627" s="136" t="s">
        <v>331</v>
      </c>
      <c r="H627" s="60"/>
      <c r="I627" s="55">
        <f t="shared" si="53"/>
        <v>44.421487603305785</v>
      </c>
      <c r="M627" s="2">
        <v>484</v>
      </c>
    </row>
    <row r="628" spans="2:13" ht="12.75">
      <c r="B628" s="358"/>
      <c r="H628" s="7">
        <f>H627-B628</f>
        <v>0</v>
      </c>
      <c r="I628" s="29">
        <f t="shared" si="53"/>
        <v>0</v>
      </c>
      <c r="M628" s="2">
        <v>484</v>
      </c>
    </row>
    <row r="629" spans="2:13" ht="12.75">
      <c r="B629" s="358">
        <v>2500</v>
      </c>
      <c r="C629" s="1" t="s">
        <v>85</v>
      </c>
      <c r="D629" s="1" t="s">
        <v>250</v>
      </c>
      <c r="E629" s="102" t="s">
        <v>251</v>
      </c>
      <c r="F629" s="56" t="s">
        <v>551</v>
      </c>
      <c r="G629" s="34" t="s">
        <v>71</v>
      </c>
      <c r="H629" s="7">
        <f>H628-B629</f>
        <v>-2500</v>
      </c>
      <c r="I629" s="29">
        <v>5</v>
      </c>
      <c r="K629" t="s">
        <v>85</v>
      </c>
      <c r="L629">
        <v>15</v>
      </c>
      <c r="M629" s="2">
        <v>484</v>
      </c>
    </row>
    <row r="630" spans="2:13" ht="12.75">
      <c r="B630" s="358">
        <v>2500</v>
      </c>
      <c r="C630" s="1" t="s">
        <v>85</v>
      </c>
      <c r="D630" s="1" t="s">
        <v>250</v>
      </c>
      <c r="E630" s="102" t="s">
        <v>251</v>
      </c>
      <c r="F630" s="56" t="s">
        <v>552</v>
      </c>
      <c r="G630" s="34" t="s">
        <v>59</v>
      </c>
      <c r="H630" s="7">
        <f>H629-B630</f>
        <v>-5000</v>
      </c>
      <c r="I630" s="29">
        <v>5</v>
      </c>
      <c r="K630" t="s">
        <v>85</v>
      </c>
      <c r="L630">
        <v>15</v>
      </c>
      <c r="M630" s="2">
        <v>484</v>
      </c>
    </row>
    <row r="631" spans="1:13" s="57" customFormat="1" ht="12.75">
      <c r="A631" s="18"/>
      <c r="B631" s="364">
        <f>SUM(B629:B630)</f>
        <v>5000</v>
      </c>
      <c r="C631" s="18" t="s">
        <v>85</v>
      </c>
      <c r="D631" s="18"/>
      <c r="E631" s="146"/>
      <c r="F631" s="25"/>
      <c r="G631" s="25"/>
      <c r="H631" s="60">
        <v>0</v>
      </c>
      <c r="I631" s="55">
        <f>+B631/M631</f>
        <v>10.330578512396695</v>
      </c>
      <c r="M631" s="2">
        <v>484</v>
      </c>
    </row>
    <row r="632" spans="2:13" ht="12.75">
      <c r="B632" s="358"/>
      <c r="H632" s="7">
        <f>H631-B632</f>
        <v>0</v>
      </c>
      <c r="I632" s="29">
        <f>+B632/M632</f>
        <v>0</v>
      </c>
      <c r="M632" s="2">
        <v>484</v>
      </c>
    </row>
    <row r="633" spans="2:13" ht="12.75">
      <c r="B633" s="358"/>
      <c r="H633" s="7">
        <f>H632-B633</f>
        <v>0</v>
      </c>
      <c r="I633" s="29">
        <f>+B633/M633</f>
        <v>0</v>
      </c>
      <c r="M633" s="2">
        <v>484</v>
      </c>
    </row>
    <row r="634" spans="2:13" ht="12.75">
      <c r="B634" s="358">
        <v>3000</v>
      </c>
      <c r="C634" s="1" t="s">
        <v>553</v>
      </c>
      <c r="D634" s="41" t="s">
        <v>250</v>
      </c>
      <c r="E634" s="103" t="s">
        <v>317</v>
      </c>
      <c r="F634" s="56" t="s">
        <v>554</v>
      </c>
      <c r="G634" s="34" t="s">
        <v>71</v>
      </c>
      <c r="H634" s="7">
        <f>H633-B634</f>
        <v>-3000</v>
      </c>
      <c r="I634" s="29">
        <f aca="true" t="shared" si="55" ref="I634:I701">+B634/M634</f>
        <v>6.198347107438017</v>
      </c>
      <c r="K634" s="43" t="s">
        <v>251</v>
      </c>
      <c r="L634">
        <v>15</v>
      </c>
      <c r="M634" s="2">
        <v>484</v>
      </c>
    </row>
    <row r="635" spans="2:13" ht="12.75">
      <c r="B635" s="358">
        <v>3000</v>
      </c>
      <c r="C635" s="1" t="s">
        <v>316</v>
      </c>
      <c r="D635" s="41" t="s">
        <v>250</v>
      </c>
      <c r="E635" s="103" t="s">
        <v>317</v>
      </c>
      <c r="F635" s="56" t="s">
        <v>555</v>
      </c>
      <c r="G635" s="34" t="s">
        <v>59</v>
      </c>
      <c r="H635" s="7">
        <f>H634-B635</f>
        <v>-6000</v>
      </c>
      <c r="I635" s="29">
        <f t="shared" si="55"/>
        <v>6.198347107438017</v>
      </c>
      <c r="K635" s="43" t="s">
        <v>251</v>
      </c>
      <c r="L635">
        <v>15</v>
      </c>
      <c r="M635" s="2">
        <v>484</v>
      </c>
    </row>
    <row r="636" spans="1:13" s="57" customFormat="1" ht="12.75">
      <c r="A636" s="18"/>
      <c r="B636" s="364">
        <f>SUM(B634:B635)</f>
        <v>6000</v>
      </c>
      <c r="C636" s="18" t="s">
        <v>323</v>
      </c>
      <c r="D636" s="18"/>
      <c r="E636" s="146"/>
      <c r="F636" s="25"/>
      <c r="G636" s="25"/>
      <c r="H636" s="60">
        <v>0</v>
      </c>
      <c r="I636" s="55">
        <f t="shared" si="55"/>
        <v>12.396694214876034</v>
      </c>
      <c r="M636" s="2">
        <v>484</v>
      </c>
    </row>
    <row r="637" spans="2:13" ht="12.75">
      <c r="B637" s="358"/>
      <c r="H637" s="7">
        <f>H636-B637</f>
        <v>0</v>
      </c>
      <c r="I637" s="29">
        <f t="shared" si="55"/>
        <v>0</v>
      </c>
      <c r="M637" s="2">
        <v>484</v>
      </c>
    </row>
    <row r="638" spans="2:13" ht="12.75">
      <c r="B638" s="358"/>
      <c r="H638" s="7">
        <f>H637-B638</f>
        <v>0</v>
      </c>
      <c r="I638" s="29">
        <f t="shared" si="55"/>
        <v>0</v>
      </c>
      <c r="M638" s="2">
        <v>484</v>
      </c>
    </row>
    <row r="639" spans="1:13" ht="12.75">
      <c r="A639" s="19"/>
      <c r="B639" s="358">
        <v>1500</v>
      </c>
      <c r="C639" s="58" t="s">
        <v>63</v>
      </c>
      <c r="D639" s="41" t="s">
        <v>250</v>
      </c>
      <c r="E639" s="103" t="s">
        <v>79</v>
      </c>
      <c r="F639" s="56" t="s">
        <v>556</v>
      </c>
      <c r="G639" s="34" t="s">
        <v>70</v>
      </c>
      <c r="H639" s="7">
        <f>H638-B639</f>
        <v>-1500</v>
      </c>
      <c r="I639" s="29">
        <f t="shared" si="55"/>
        <v>3.0991735537190084</v>
      </c>
      <c r="K639" s="43" t="s">
        <v>251</v>
      </c>
      <c r="L639">
        <v>15</v>
      </c>
      <c r="M639" s="2">
        <v>484</v>
      </c>
    </row>
    <row r="640" spans="2:13" ht="12.75">
      <c r="B640" s="358">
        <v>1500</v>
      </c>
      <c r="C640" s="58" t="s">
        <v>63</v>
      </c>
      <c r="D640" s="41" t="s">
        <v>250</v>
      </c>
      <c r="E640" s="103" t="s">
        <v>79</v>
      </c>
      <c r="F640" s="56" t="s">
        <v>556</v>
      </c>
      <c r="G640" s="34" t="s">
        <v>71</v>
      </c>
      <c r="H640" s="7">
        <f>H639-B640</f>
        <v>-3000</v>
      </c>
      <c r="I640" s="29">
        <f t="shared" si="55"/>
        <v>3.0991735537190084</v>
      </c>
      <c r="K640" s="43" t="s">
        <v>251</v>
      </c>
      <c r="L640">
        <v>15</v>
      </c>
      <c r="M640" s="2">
        <v>484</v>
      </c>
    </row>
    <row r="641" spans="2:13" ht="12.75">
      <c r="B641" s="358">
        <v>1500</v>
      </c>
      <c r="C641" s="58" t="s">
        <v>63</v>
      </c>
      <c r="D641" s="41" t="s">
        <v>250</v>
      </c>
      <c r="E641" s="103" t="s">
        <v>79</v>
      </c>
      <c r="F641" s="56" t="s">
        <v>556</v>
      </c>
      <c r="G641" s="34" t="s">
        <v>59</v>
      </c>
      <c r="H641" s="7">
        <f>H640-B641</f>
        <v>-4500</v>
      </c>
      <c r="I641" s="29">
        <f t="shared" si="55"/>
        <v>3.0991735537190084</v>
      </c>
      <c r="K641" s="43" t="s">
        <v>251</v>
      </c>
      <c r="L641">
        <v>15</v>
      </c>
      <c r="M641" s="2">
        <v>484</v>
      </c>
    </row>
    <row r="642" spans="1:13" s="57" customFormat="1" ht="12.75">
      <c r="A642" s="18"/>
      <c r="B642" s="364">
        <f>SUM(B639:B641)</f>
        <v>4500</v>
      </c>
      <c r="C642" s="18"/>
      <c r="D642" s="18"/>
      <c r="E642" s="146" t="s">
        <v>79</v>
      </c>
      <c r="F642" s="25"/>
      <c r="G642" s="25"/>
      <c r="H642" s="60">
        <v>0</v>
      </c>
      <c r="I642" s="55">
        <f t="shared" si="55"/>
        <v>9.297520661157025</v>
      </c>
      <c r="M642" s="2">
        <v>484</v>
      </c>
    </row>
    <row r="643" spans="2:13" ht="12.75">
      <c r="B643" s="358"/>
      <c r="H643" s="7">
        <f>H642-B643</f>
        <v>0</v>
      </c>
      <c r="I643" s="29">
        <f t="shared" si="55"/>
        <v>0</v>
      </c>
      <c r="M643" s="2">
        <v>484</v>
      </c>
    </row>
    <row r="644" spans="2:13" ht="12.75">
      <c r="B644" s="358"/>
      <c r="H644" s="7">
        <f>H643-B644</f>
        <v>0</v>
      </c>
      <c r="I644" s="29">
        <f t="shared" si="55"/>
        <v>0</v>
      </c>
      <c r="M644" s="2">
        <v>484</v>
      </c>
    </row>
    <row r="645" spans="2:13" ht="12.75">
      <c r="B645" s="358">
        <v>3000</v>
      </c>
      <c r="C645" s="1" t="s">
        <v>74</v>
      </c>
      <c r="D645" s="41" t="s">
        <v>250</v>
      </c>
      <c r="E645" s="103" t="s">
        <v>317</v>
      </c>
      <c r="F645" s="56" t="s">
        <v>556</v>
      </c>
      <c r="G645" s="34" t="s">
        <v>71</v>
      </c>
      <c r="H645" s="7">
        <f>H644-B645</f>
        <v>-3000</v>
      </c>
      <c r="I645" s="29">
        <f t="shared" si="55"/>
        <v>6.198347107438017</v>
      </c>
      <c r="K645" s="43" t="s">
        <v>251</v>
      </c>
      <c r="L645">
        <v>15</v>
      </c>
      <c r="M645" s="2">
        <v>484</v>
      </c>
    </row>
    <row r="646" spans="2:13" ht="12.75">
      <c r="B646" s="358">
        <v>3000</v>
      </c>
      <c r="C646" s="1" t="s">
        <v>74</v>
      </c>
      <c r="D646" s="41" t="s">
        <v>250</v>
      </c>
      <c r="E646" s="103" t="s">
        <v>317</v>
      </c>
      <c r="F646" s="56" t="s">
        <v>556</v>
      </c>
      <c r="G646" s="34" t="s">
        <v>59</v>
      </c>
      <c r="H646" s="7">
        <f>H645-B646</f>
        <v>-6000</v>
      </c>
      <c r="I646" s="29">
        <f t="shared" si="55"/>
        <v>6.198347107438017</v>
      </c>
      <c r="K646" s="43" t="s">
        <v>251</v>
      </c>
      <c r="L646">
        <v>15</v>
      </c>
      <c r="M646" s="2">
        <v>484</v>
      </c>
    </row>
    <row r="647" spans="1:13" s="57" customFormat="1" ht="12.75">
      <c r="A647" s="18"/>
      <c r="B647" s="364">
        <f>SUM(B645:B646)</f>
        <v>6000</v>
      </c>
      <c r="C647" s="18" t="s">
        <v>74</v>
      </c>
      <c r="D647" s="18"/>
      <c r="E647" s="146"/>
      <c r="F647" s="25"/>
      <c r="G647" s="25"/>
      <c r="H647" s="60">
        <v>0</v>
      </c>
      <c r="I647" s="55">
        <f t="shared" si="55"/>
        <v>12.396694214876034</v>
      </c>
      <c r="M647" s="2">
        <v>484</v>
      </c>
    </row>
    <row r="648" spans="2:13" ht="12.75">
      <c r="B648" s="358"/>
      <c r="H648" s="7">
        <v>0</v>
      </c>
      <c r="I648" s="29">
        <f>+B648/M648</f>
        <v>0</v>
      </c>
      <c r="M648" s="2">
        <v>484</v>
      </c>
    </row>
    <row r="649" spans="2:13" ht="12.75">
      <c r="B649" s="358"/>
      <c r="H649" s="7">
        <f>H648-B649</f>
        <v>0</v>
      </c>
      <c r="I649" s="29">
        <f>+B649/M649</f>
        <v>0</v>
      </c>
      <c r="M649" s="2">
        <v>484</v>
      </c>
    </row>
    <row r="650" spans="2:13" ht="12.75">
      <c r="B650" s="358"/>
      <c r="H650" s="7">
        <v>0</v>
      </c>
      <c r="I650" s="29">
        <f>+B650/M650</f>
        <v>0</v>
      </c>
      <c r="M650" s="2">
        <v>484</v>
      </c>
    </row>
    <row r="651" spans="2:13" ht="12.75">
      <c r="B651" s="358"/>
      <c r="H651" s="7">
        <f>H650-B651</f>
        <v>0</v>
      </c>
      <c r="I651" s="29">
        <f>+B651/M651</f>
        <v>0</v>
      </c>
      <c r="M651" s="2">
        <v>484</v>
      </c>
    </row>
    <row r="652" spans="1:13" s="75" customFormat="1" ht="12.75">
      <c r="A652" s="41"/>
      <c r="B652" s="246">
        <v>140000</v>
      </c>
      <c r="C652" s="41" t="s">
        <v>243</v>
      </c>
      <c r="D652" s="39" t="s">
        <v>250</v>
      </c>
      <c r="E652" s="41"/>
      <c r="F652" s="99" t="s">
        <v>98</v>
      </c>
      <c r="G652" s="99" t="s">
        <v>22</v>
      </c>
      <c r="H652" s="7">
        <f aca="true" t="shared" si="56" ref="H652:H663">H651-B652</f>
        <v>-140000</v>
      </c>
      <c r="I652" s="29">
        <f aca="true" t="shared" si="57" ref="I652:I663">+B652/M652</f>
        <v>289.25619834710744</v>
      </c>
      <c r="M652" s="2">
        <v>484</v>
      </c>
    </row>
    <row r="653" spans="1:13" s="75" customFormat="1" ht="12.75">
      <c r="A653" s="41"/>
      <c r="B653" s="246">
        <v>10360</v>
      </c>
      <c r="C653" s="41" t="s">
        <v>243</v>
      </c>
      <c r="D653" s="39" t="s">
        <v>250</v>
      </c>
      <c r="E653" s="41" t="s">
        <v>289</v>
      </c>
      <c r="F653" s="99"/>
      <c r="G653" s="99" t="s">
        <v>22</v>
      </c>
      <c r="H653" s="7">
        <f t="shared" si="56"/>
        <v>-150360</v>
      </c>
      <c r="I653" s="29">
        <f t="shared" si="57"/>
        <v>21.40495867768595</v>
      </c>
      <c r="M653" s="2">
        <v>484</v>
      </c>
    </row>
    <row r="654" spans="1:13" s="75" customFormat="1" ht="12.75">
      <c r="A654" s="41"/>
      <c r="B654" s="246">
        <v>3920</v>
      </c>
      <c r="C654" s="41" t="s">
        <v>243</v>
      </c>
      <c r="D654" s="39" t="s">
        <v>250</v>
      </c>
      <c r="E654" s="41" t="s">
        <v>290</v>
      </c>
      <c r="F654" s="99"/>
      <c r="G654" s="99" t="s">
        <v>22</v>
      </c>
      <c r="H654" s="7">
        <f t="shared" si="56"/>
        <v>-154280</v>
      </c>
      <c r="I654" s="29">
        <f t="shared" si="57"/>
        <v>8.099173553719009</v>
      </c>
      <c r="M654" s="2">
        <v>484</v>
      </c>
    </row>
    <row r="655" spans="1:13" s="75" customFormat="1" ht="12.75">
      <c r="A655" s="41"/>
      <c r="B655" s="246">
        <v>140000</v>
      </c>
      <c r="C655" s="41" t="s">
        <v>251</v>
      </c>
      <c r="D655" s="39" t="s">
        <v>250</v>
      </c>
      <c r="E655" s="41"/>
      <c r="F655" s="99" t="s">
        <v>98</v>
      </c>
      <c r="G655" s="99" t="s">
        <v>22</v>
      </c>
      <c r="H655" s="7">
        <f t="shared" si="56"/>
        <v>-294280</v>
      </c>
      <c r="I655" s="29">
        <f t="shared" si="57"/>
        <v>289.25619834710744</v>
      </c>
      <c r="M655" s="2">
        <v>484</v>
      </c>
    </row>
    <row r="656" spans="1:13" s="75" customFormat="1" ht="12.75">
      <c r="A656" s="41"/>
      <c r="B656" s="246">
        <v>10360</v>
      </c>
      <c r="C656" s="41" t="s">
        <v>251</v>
      </c>
      <c r="D656" s="39" t="s">
        <v>250</v>
      </c>
      <c r="E656" s="41" t="s">
        <v>289</v>
      </c>
      <c r="F656" s="99"/>
      <c r="G656" s="99" t="s">
        <v>22</v>
      </c>
      <c r="H656" s="7">
        <f t="shared" si="56"/>
        <v>-304640</v>
      </c>
      <c r="I656" s="29">
        <f t="shared" si="57"/>
        <v>21.40495867768595</v>
      </c>
      <c r="M656" s="2">
        <v>484</v>
      </c>
    </row>
    <row r="657" spans="1:13" s="75" customFormat="1" ht="12.75">
      <c r="A657" s="41"/>
      <c r="B657" s="246">
        <v>3920</v>
      </c>
      <c r="C657" s="41" t="s">
        <v>251</v>
      </c>
      <c r="D657" s="39" t="s">
        <v>250</v>
      </c>
      <c r="E657" s="41" t="s">
        <v>290</v>
      </c>
      <c r="F657" s="99"/>
      <c r="G657" s="99" t="s">
        <v>22</v>
      </c>
      <c r="H657" s="7">
        <f t="shared" si="56"/>
        <v>-308560</v>
      </c>
      <c r="I657" s="29">
        <f t="shared" si="57"/>
        <v>8.099173553719009</v>
      </c>
      <c r="M657" s="2">
        <v>484</v>
      </c>
    </row>
    <row r="658" spans="1:13" s="75" customFormat="1" ht="12.75">
      <c r="A658" s="41"/>
      <c r="B658" s="246">
        <v>80000</v>
      </c>
      <c r="C658" s="41" t="s">
        <v>251</v>
      </c>
      <c r="D658" s="39" t="s">
        <v>250</v>
      </c>
      <c r="E658" s="41" t="s">
        <v>575</v>
      </c>
      <c r="F658" s="99"/>
      <c r="G658" s="99" t="s">
        <v>22</v>
      </c>
      <c r="H658" s="7">
        <f t="shared" si="56"/>
        <v>-388560</v>
      </c>
      <c r="I658" s="29">
        <f t="shared" si="57"/>
        <v>165.28925619834712</v>
      </c>
      <c r="M658" s="2">
        <v>484</v>
      </c>
    </row>
    <row r="659" spans="1:13" s="75" customFormat="1" ht="12.75">
      <c r="A659" s="41"/>
      <c r="B659" s="246">
        <v>140000</v>
      </c>
      <c r="C659" s="41" t="s">
        <v>332</v>
      </c>
      <c r="D659" s="39" t="s">
        <v>250</v>
      </c>
      <c r="E659" s="41" t="s">
        <v>575</v>
      </c>
      <c r="F659" s="99"/>
      <c r="G659" s="99" t="s">
        <v>22</v>
      </c>
      <c r="H659" s="7">
        <f t="shared" si="56"/>
        <v>-528560</v>
      </c>
      <c r="I659" s="29">
        <f t="shared" si="57"/>
        <v>289.25619834710744</v>
      </c>
      <c r="M659" s="2">
        <v>484</v>
      </c>
    </row>
    <row r="660" spans="1:13" s="75" customFormat="1" ht="12.75">
      <c r="A660" s="41"/>
      <c r="B660" s="246">
        <v>10360</v>
      </c>
      <c r="C660" s="41" t="s">
        <v>332</v>
      </c>
      <c r="D660" s="39" t="s">
        <v>250</v>
      </c>
      <c r="E660" s="41" t="s">
        <v>289</v>
      </c>
      <c r="F660" s="99"/>
      <c r="G660" s="99" t="s">
        <v>22</v>
      </c>
      <c r="H660" s="7">
        <f t="shared" si="56"/>
        <v>-538920</v>
      </c>
      <c r="I660" s="29">
        <f t="shared" si="57"/>
        <v>21.40495867768595</v>
      </c>
      <c r="M660" s="2">
        <v>484</v>
      </c>
    </row>
    <row r="661" spans="1:13" s="75" customFormat="1" ht="12.75">
      <c r="A661" s="41"/>
      <c r="B661" s="246">
        <v>3920</v>
      </c>
      <c r="C661" s="41" t="s">
        <v>332</v>
      </c>
      <c r="D661" s="39" t="s">
        <v>250</v>
      </c>
      <c r="E661" s="41" t="s">
        <v>290</v>
      </c>
      <c r="F661" s="99"/>
      <c r="G661" s="99" t="s">
        <v>22</v>
      </c>
      <c r="H661" s="7">
        <f t="shared" si="56"/>
        <v>-542840</v>
      </c>
      <c r="I661" s="29">
        <f t="shared" si="57"/>
        <v>8.099173553719009</v>
      </c>
      <c r="M661" s="2">
        <v>484</v>
      </c>
    </row>
    <row r="662" spans="1:13" s="75" customFormat="1" ht="12.75">
      <c r="A662" s="41"/>
      <c r="B662" s="246">
        <v>110000</v>
      </c>
      <c r="C662" s="41" t="s">
        <v>240</v>
      </c>
      <c r="D662" s="39" t="s">
        <v>250</v>
      </c>
      <c r="E662" s="41" t="s">
        <v>575</v>
      </c>
      <c r="F662" s="99"/>
      <c r="G662" s="99" t="s">
        <v>22</v>
      </c>
      <c r="H662" s="7">
        <f t="shared" si="56"/>
        <v>-652840</v>
      </c>
      <c r="I662" s="29">
        <f t="shared" si="57"/>
        <v>227.27272727272728</v>
      </c>
      <c r="M662" s="2">
        <v>484</v>
      </c>
    </row>
    <row r="663" spans="1:13" s="75" customFormat="1" ht="12.75">
      <c r="A663" s="41"/>
      <c r="B663" s="246">
        <v>70000</v>
      </c>
      <c r="C663" s="41" t="s">
        <v>240</v>
      </c>
      <c r="D663" s="39" t="s">
        <v>250</v>
      </c>
      <c r="E663" s="41" t="s">
        <v>575</v>
      </c>
      <c r="F663" s="99"/>
      <c r="G663" s="99" t="s">
        <v>22</v>
      </c>
      <c r="H663" s="7">
        <f t="shared" si="56"/>
        <v>-722840</v>
      </c>
      <c r="I663" s="29">
        <f t="shared" si="57"/>
        <v>144.62809917355372</v>
      </c>
      <c r="M663" s="2">
        <v>484</v>
      </c>
    </row>
    <row r="664" spans="1:13" ht="12.75">
      <c r="A664" s="66"/>
      <c r="B664" s="364">
        <f>SUM(B652:B663)</f>
        <v>722840</v>
      </c>
      <c r="C664" s="66" t="s">
        <v>292</v>
      </c>
      <c r="D664" s="72"/>
      <c r="E664" s="66"/>
      <c r="F664" s="101"/>
      <c r="G664" s="181"/>
      <c r="H664" s="60">
        <v>0</v>
      </c>
      <c r="I664" s="55">
        <f>+B664/M664</f>
        <v>1493.4710743801652</v>
      </c>
      <c r="J664" s="80"/>
      <c r="K664" s="80"/>
      <c r="L664" s="80"/>
      <c r="M664" s="2">
        <v>484</v>
      </c>
    </row>
    <row r="665" spans="8:13" ht="12.75">
      <c r="H665" s="7">
        <f>H651-B665</f>
        <v>0</v>
      </c>
      <c r="I665" s="29">
        <f>+B665/M665</f>
        <v>0</v>
      </c>
      <c r="M665" s="2">
        <v>484</v>
      </c>
    </row>
    <row r="666" spans="8:13" ht="12.75">
      <c r="H666" s="7">
        <f>H665-B666</f>
        <v>0</v>
      </c>
      <c r="I666" s="29">
        <f>+B666/M666</f>
        <v>0</v>
      </c>
      <c r="M666" s="2">
        <v>484</v>
      </c>
    </row>
    <row r="667" spans="8:13" ht="12.75">
      <c r="H667" s="7">
        <f>H666-B667</f>
        <v>0</v>
      </c>
      <c r="I667" s="29">
        <f>+B667/M667</f>
        <v>0</v>
      </c>
      <c r="M667" s="2">
        <v>484</v>
      </c>
    </row>
    <row r="668" spans="8:13" ht="12.75">
      <c r="H668" s="7">
        <f>H667-B668</f>
        <v>0</v>
      </c>
      <c r="I668" s="29">
        <f t="shared" si="55"/>
        <v>0</v>
      </c>
      <c r="M668" s="2">
        <v>484</v>
      </c>
    </row>
    <row r="669" spans="1:13" s="130" customFormat="1" ht="13.5" thickBot="1">
      <c r="A669" s="122"/>
      <c r="B669" s="45">
        <f>+B672+B722+B1050+B1071+B1076</f>
        <v>831000</v>
      </c>
      <c r="C669" s="132"/>
      <c r="D669" s="46" t="s">
        <v>296</v>
      </c>
      <c r="E669" s="126"/>
      <c r="F669" s="126"/>
      <c r="G669" s="48"/>
      <c r="H669" s="133"/>
      <c r="I669" s="134">
        <f t="shared" si="55"/>
        <v>1716.9421487603306</v>
      </c>
      <c r="K669" s="131"/>
      <c r="M669" s="2">
        <v>484</v>
      </c>
    </row>
    <row r="670" spans="8:13" ht="12.75">
      <c r="H670" s="7">
        <f aca="true" t="shared" si="58" ref="H670:H676">H669-B670</f>
        <v>0</v>
      </c>
      <c r="I670" s="29">
        <f t="shared" si="55"/>
        <v>0</v>
      </c>
      <c r="M670" s="2">
        <v>484</v>
      </c>
    </row>
    <row r="671" spans="8:13" ht="12.75">
      <c r="H671" s="7">
        <f t="shared" si="58"/>
        <v>0</v>
      </c>
      <c r="I671" s="29">
        <f t="shared" si="55"/>
        <v>0</v>
      </c>
      <c r="M671" s="2">
        <v>484</v>
      </c>
    </row>
    <row r="672" spans="1:13" s="53" customFormat="1" ht="12.75">
      <c r="A672" s="52"/>
      <c r="B672" s="405">
        <f>+B677+B683+B690+B694+B700+B717+B704</f>
        <v>206000</v>
      </c>
      <c r="C672" s="52" t="s">
        <v>557</v>
      </c>
      <c r="D672" s="52" t="s">
        <v>558</v>
      </c>
      <c r="E672" s="136" t="s">
        <v>559</v>
      </c>
      <c r="F672" s="135" t="s">
        <v>560</v>
      </c>
      <c r="G672" s="136" t="s">
        <v>1137</v>
      </c>
      <c r="H672" s="60"/>
      <c r="I672" s="55">
        <f>+B672/M672</f>
        <v>425.6198347107438</v>
      </c>
      <c r="M672" s="2">
        <v>484</v>
      </c>
    </row>
    <row r="673" spans="2:13" ht="12.75">
      <c r="B673" s="266"/>
      <c r="H673" s="7">
        <f t="shared" si="58"/>
        <v>0</v>
      </c>
      <c r="I673" s="29">
        <f>+B673/M673</f>
        <v>0</v>
      </c>
      <c r="M673" s="2">
        <v>484</v>
      </c>
    </row>
    <row r="674" spans="2:13" ht="12.75">
      <c r="B674" s="266">
        <v>2000</v>
      </c>
      <c r="C674" s="1" t="s">
        <v>85</v>
      </c>
      <c r="D674" s="19" t="s">
        <v>296</v>
      </c>
      <c r="E674" s="102" t="s">
        <v>309</v>
      </c>
      <c r="F674" s="56" t="s">
        <v>561</v>
      </c>
      <c r="G674" s="34" t="s">
        <v>93</v>
      </c>
      <c r="H674" s="7">
        <f t="shared" si="58"/>
        <v>-2000</v>
      </c>
      <c r="I674" s="29">
        <v>4</v>
      </c>
      <c r="K674" t="s">
        <v>85</v>
      </c>
      <c r="L674">
        <v>3</v>
      </c>
      <c r="M674" s="2">
        <v>484</v>
      </c>
    </row>
    <row r="675" spans="2:13" ht="12.75">
      <c r="B675" s="266">
        <v>2500</v>
      </c>
      <c r="C675" s="1" t="s">
        <v>85</v>
      </c>
      <c r="D675" s="19" t="s">
        <v>296</v>
      </c>
      <c r="E675" s="102" t="s">
        <v>251</v>
      </c>
      <c r="F675" s="56" t="s">
        <v>562</v>
      </c>
      <c r="G675" s="34" t="s">
        <v>93</v>
      </c>
      <c r="H675" s="7">
        <f t="shared" si="58"/>
        <v>-4500</v>
      </c>
      <c r="I675" s="29">
        <v>5</v>
      </c>
      <c r="K675" t="s">
        <v>85</v>
      </c>
      <c r="L675">
        <v>3</v>
      </c>
      <c r="M675" s="2">
        <v>484</v>
      </c>
    </row>
    <row r="676" spans="2:13" ht="12.75">
      <c r="B676" s="266">
        <v>2000</v>
      </c>
      <c r="C676" s="1" t="s">
        <v>85</v>
      </c>
      <c r="D676" s="1" t="s">
        <v>296</v>
      </c>
      <c r="E676" s="102" t="s">
        <v>309</v>
      </c>
      <c r="F676" s="56" t="s">
        <v>563</v>
      </c>
      <c r="G676" s="34" t="s">
        <v>22</v>
      </c>
      <c r="H676" s="7">
        <f t="shared" si="58"/>
        <v>-6500</v>
      </c>
      <c r="I676" s="29">
        <v>4</v>
      </c>
      <c r="K676" t="s">
        <v>85</v>
      </c>
      <c r="L676">
        <v>3</v>
      </c>
      <c r="M676" s="2">
        <v>484</v>
      </c>
    </row>
    <row r="677" spans="1:13" s="57" customFormat="1" ht="12.75">
      <c r="A677" s="18"/>
      <c r="B677" s="398">
        <f>SUM(B674:B676)</f>
        <v>6500</v>
      </c>
      <c r="C677" s="18" t="s">
        <v>85</v>
      </c>
      <c r="D677" s="18"/>
      <c r="E677" s="146"/>
      <c r="F677" s="25"/>
      <c r="G677" s="25"/>
      <c r="H677" s="60">
        <v>0</v>
      </c>
      <c r="I677" s="55">
        <f t="shared" si="55"/>
        <v>13.429752066115702</v>
      </c>
      <c r="M677" s="2">
        <v>484</v>
      </c>
    </row>
    <row r="678" spans="2:13" ht="12.75">
      <c r="B678" s="266"/>
      <c r="H678" s="7">
        <f aca="true" t="shared" si="59" ref="H678:H746">H677-B678</f>
        <v>0</v>
      </c>
      <c r="I678" s="29">
        <f t="shared" si="55"/>
        <v>0</v>
      </c>
      <c r="M678" s="2">
        <v>484</v>
      </c>
    </row>
    <row r="679" spans="2:13" ht="12.75">
      <c r="B679" s="266"/>
      <c r="H679" s="7">
        <f t="shared" si="59"/>
        <v>0</v>
      </c>
      <c r="I679" s="29">
        <f t="shared" si="55"/>
        <v>0</v>
      </c>
      <c r="M679" s="2">
        <v>484</v>
      </c>
    </row>
    <row r="680" spans="1:13" s="22" customFormat="1" ht="12.75">
      <c r="A680" s="19"/>
      <c r="B680" s="273">
        <v>3000</v>
      </c>
      <c r="C680" s="41" t="s">
        <v>564</v>
      </c>
      <c r="D680" s="1" t="s">
        <v>296</v>
      </c>
      <c r="E680" s="103" t="s">
        <v>317</v>
      </c>
      <c r="F680" s="56" t="s">
        <v>565</v>
      </c>
      <c r="G680" s="38" t="s">
        <v>89</v>
      </c>
      <c r="H680" s="7">
        <f t="shared" si="59"/>
        <v>-3000</v>
      </c>
      <c r="I680" s="29">
        <f t="shared" si="55"/>
        <v>6.198347107438017</v>
      </c>
      <c r="K680" t="s">
        <v>309</v>
      </c>
      <c r="L680" s="22">
        <v>3</v>
      </c>
      <c r="M680" s="2">
        <v>484</v>
      </c>
    </row>
    <row r="681" spans="2:13" ht="12.75">
      <c r="B681" s="266">
        <v>3000</v>
      </c>
      <c r="C681" s="1" t="s">
        <v>321</v>
      </c>
      <c r="D681" s="1" t="s">
        <v>296</v>
      </c>
      <c r="E681" s="103" t="s">
        <v>317</v>
      </c>
      <c r="F681" s="56" t="s">
        <v>566</v>
      </c>
      <c r="G681" s="34" t="s">
        <v>91</v>
      </c>
      <c r="H681" s="7">
        <f t="shared" si="59"/>
        <v>-6000</v>
      </c>
      <c r="I681" s="29">
        <f t="shared" si="55"/>
        <v>6.198347107438017</v>
      </c>
      <c r="K681" t="s">
        <v>309</v>
      </c>
      <c r="L681" s="22">
        <v>3</v>
      </c>
      <c r="M681" s="2">
        <v>484</v>
      </c>
    </row>
    <row r="682" spans="2:13" ht="12.75">
      <c r="B682" s="266">
        <v>3000</v>
      </c>
      <c r="C682" s="41" t="s">
        <v>567</v>
      </c>
      <c r="D682" s="1" t="s">
        <v>296</v>
      </c>
      <c r="E682" s="103" t="s">
        <v>317</v>
      </c>
      <c r="F682" s="56" t="s">
        <v>568</v>
      </c>
      <c r="G682" s="34" t="s">
        <v>93</v>
      </c>
      <c r="H682" s="7">
        <f t="shared" si="59"/>
        <v>-9000</v>
      </c>
      <c r="I682" s="29">
        <f t="shared" si="55"/>
        <v>6.198347107438017</v>
      </c>
      <c r="K682" t="s">
        <v>309</v>
      </c>
      <c r="L682" s="22">
        <v>3</v>
      </c>
      <c r="M682" s="2">
        <v>484</v>
      </c>
    </row>
    <row r="683" spans="1:14" s="57" customFormat="1" ht="12.75">
      <c r="A683" s="18"/>
      <c r="B683" s="398">
        <f>SUM(B680:B682)</f>
        <v>9000</v>
      </c>
      <c r="C683" s="66" t="s">
        <v>323</v>
      </c>
      <c r="D683" s="18"/>
      <c r="E683" s="153"/>
      <c r="F683" s="25"/>
      <c r="G683" s="25"/>
      <c r="H683" s="60">
        <v>0</v>
      </c>
      <c r="I683" s="55">
        <f t="shared" si="55"/>
        <v>18.59504132231405</v>
      </c>
      <c r="J683" s="141"/>
      <c r="L683" s="141"/>
      <c r="M683" s="2">
        <v>484</v>
      </c>
      <c r="N683" s="142"/>
    </row>
    <row r="684" spans="2:13" ht="12.75">
      <c r="B684" s="266"/>
      <c r="C684" s="41"/>
      <c r="D684" s="19"/>
      <c r="H684" s="7">
        <f t="shared" si="59"/>
        <v>0</v>
      </c>
      <c r="I684" s="29">
        <f t="shared" si="55"/>
        <v>0</v>
      </c>
      <c r="M684" s="2">
        <v>484</v>
      </c>
    </row>
    <row r="685" spans="2:13" ht="12.75">
      <c r="B685" s="266"/>
      <c r="C685" s="41"/>
      <c r="D685" s="19"/>
      <c r="H685" s="7">
        <f>H684-B685</f>
        <v>0</v>
      </c>
      <c r="I685" s="29">
        <f>+B685/M685</f>
        <v>0</v>
      </c>
      <c r="M685" s="2">
        <v>484</v>
      </c>
    </row>
    <row r="686" spans="2:13" ht="12.75">
      <c r="B686" s="266">
        <v>1500</v>
      </c>
      <c r="C686" s="41" t="s">
        <v>63</v>
      </c>
      <c r="D686" s="1" t="s">
        <v>296</v>
      </c>
      <c r="E686" s="102" t="s">
        <v>79</v>
      </c>
      <c r="F686" s="56" t="s">
        <v>569</v>
      </c>
      <c r="G686" s="34" t="s">
        <v>89</v>
      </c>
      <c r="H686" s="7">
        <f>H685-B686</f>
        <v>-1500</v>
      </c>
      <c r="I686" s="29">
        <f>+B686/M686</f>
        <v>3.0991735537190084</v>
      </c>
      <c r="K686" t="s">
        <v>309</v>
      </c>
      <c r="L686">
        <v>3</v>
      </c>
      <c r="M686" s="2">
        <v>484</v>
      </c>
    </row>
    <row r="687" spans="2:13" ht="12.75">
      <c r="B687" s="266">
        <v>1500</v>
      </c>
      <c r="C687" s="41" t="s">
        <v>63</v>
      </c>
      <c r="D687" s="1" t="s">
        <v>296</v>
      </c>
      <c r="E687" s="102" t="s">
        <v>79</v>
      </c>
      <c r="F687" s="56" t="s">
        <v>569</v>
      </c>
      <c r="G687" s="34" t="s">
        <v>91</v>
      </c>
      <c r="H687" s="7">
        <f>H686-B687</f>
        <v>-3000</v>
      </c>
      <c r="I687" s="29">
        <f>+B687/M687</f>
        <v>3.0991735537190084</v>
      </c>
      <c r="K687" t="s">
        <v>309</v>
      </c>
      <c r="L687">
        <v>3</v>
      </c>
      <c r="M687" s="2">
        <v>484</v>
      </c>
    </row>
    <row r="688" spans="2:13" ht="12.75">
      <c r="B688" s="266">
        <v>15000</v>
      </c>
      <c r="C688" s="41" t="s">
        <v>63</v>
      </c>
      <c r="D688" s="1" t="s">
        <v>296</v>
      </c>
      <c r="E688" s="102" t="s">
        <v>79</v>
      </c>
      <c r="F688" s="56" t="s">
        <v>570</v>
      </c>
      <c r="G688" s="34" t="s">
        <v>93</v>
      </c>
      <c r="H688" s="7">
        <f>H687-B688</f>
        <v>-18000</v>
      </c>
      <c r="I688" s="29">
        <f>+B688/M688</f>
        <v>30.99173553719008</v>
      </c>
      <c r="K688" t="s">
        <v>309</v>
      </c>
      <c r="L688">
        <v>3</v>
      </c>
      <c r="M688" s="2">
        <v>484</v>
      </c>
    </row>
    <row r="689" spans="2:13" ht="12.75">
      <c r="B689" s="266">
        <v>1500</v>
      </c>
      <c r="C689" s="41" t="s">
        <v>63</v>
      </c>
      <c r="D689" s="1" t="s">
        <v>296</v>
      </c>
      <c r="E689" s="102" t="s">
        <v>79</v>
      </c>
      <c r="F689" s="56" t="s">
        <v>569</v>
      </c>
      <c r="G689" s="34" t="s">
        <v>93</v>
      </c>
      <c r="H689" s="7">
        <f>H688-B689</f>
        <v>-19500</v>
      </c>
      <c r="I689" s="29">
        <f>+B689/M689</f>
        <v>3.0991735537190084</v>
      </c>
      <c r="K689" t="s">
        <v>309</v>
      </c>
      <c r="L689">
        <v>3</v>
      </c>
      <c r="M689" s="2">
        <v>484</v>
      </c>
    </row>
    <row r="690" spans="1:13" s="57" customFormat="1" ht="12.75">
      <c r="A690" s="18"/>
      <c r="B690" s="398">
        <f>SUM(B686:B689)</f>
        <v>19500</v>
      </c>
      <c r="C690" s="66"/>
      <c r="D690" s="18"/>
      <c r="E690" s="146" t="s">
        <v>79</v>
      </c>
      <c r="F690" s="25"/>
      <c r="G690" s="25"/>
      <c r="H690" s="60">
        <v>0</v>
      </c>
      <c r="I690" s="55">
        <f t="shared" si="55"/>
        <v>40.289256198347104</v>
      </c>
      <c r="M690" s="2">
        <v>484</v>
      </c>
    </row>
    <row r="691" spans="2:13" ht="12.75">
      <c r="B691" s="266"/>
      <c r="D691" s="19"/>
      <c r="H691" s="7">
        <f t="shared" si="59"/>
        <v>0</v>
      </c>
      <c r="I691" s="29">
        <f t="shared" si="55"/>
        <v>0</v>
      </c>
      <c r="M691" s="2">
        <v>484</v>
      </c>
    </row>
    <row r="692" spans="2:13" ht="12.75">
      <c r="B692" s="266"/>
      <c r="D692" s="19"/>
      <c r="H692" s="7">
        <f t="shared" si="59"/>
        <v>0</v>
      </c>
      <c r="I692" s="29">
        <f t="shared" si="55"/>
        <v>0</v>
      </c>
      <c r="M692" s="2">
        <v>484</v>
      </c>
    </row>
    <row r="693" spans="2:13" ht="12.75">
      <c r="B693" s="266">
        <v>5000</v>
      </c>
      <c r="C693" s="1" t="s">
        <v>73</v>
      </c>
      <c r="D693" s="1" t="s">
        <v>296</v>
      </c>
      <c r="E693" s="102" t="s">
        <v>317</v>
      </c>
      <c r="F693" s="56" t="s">
        <v>571</v>
      </c>
      <c r="G693" s="34" t="s">
        <v>91</v>
      </c>
      <c r="H693" s="7">
        <f t="shared" si="59"/>
        <v>-5000</v>
      </c>
      <c r="I693" s="29">
        <f t="shared" si="55"/>
        <v>10.330578512396695</v>
      </c>
      <c r="K693" t="s">
        <v>309</v>
      </c>
      <c r="L693">
        <v>3</v>
      </c>
      <c r="M693" s="2">
        <v>484</v>
      </c>
    </row>
    <row r="694" spans="1:13" s="57" customFormat="1" ht="12.75">
      <c r="A694" s="18"/>
      <c r="B694" s="398">
        <f>SUM(B693)</f>
        <v>5000</v>
      </c>
      <c r="C694" s="18" t="s">
        <v>73</v>
      </c>
      <c r="D694" s="18"/>
      <c r="E694" s="146"/>
      <c r="F694" s="25"/>
      <c r="G694" s="25"/>
      <c r="H694" s="60">
        <v>0</v>
      </c>
      <c r="I694" s="55">
        <f t="shared" si="55"/>
        <v>10.330578512396695</v>
      </c>
      <c r="M694" s="2">
        <v>484</v>
      </c>
    </row>
    <row r="695" spans="2:13" ht="12.75">
      <c r="B695" s="266"/>
      <c r="D695" s="19"/>
      <c r="H695" s="7">
        <f>H694-B695</f>
        <v>0</v>
      </c>
      <c r="I695" s="29">
        <f t="shared" si="55"/>
        <v>0</v>
      </c>
      <c r="M695" s="2">
        <v>484</v>
      </c>
    </row>
    <row r="696" spans="2:13" ht="12.75">
      <c r="B696" s="266"/>
      <c r="D696" s="19"/>
      <c r="H696" s="7">
        <f>H695-B696</f>
        <v>0</v>
      </c>
      <c r="I696" s="29">
        <f t="shared" si="55"/>
        <v>0</v>
      </c>
      <c r="M696" s="2">
        <v>484</v>
      </c>
    </row>
    <row r="697" spans="2:13" ht="12.75">
      <c r="B697" s="266">
        <v>2000</v>
      </c>
      <c r="C697" s="1" t="s">
        <v>74</v>
      </c>
      <c r="D697" s="1" t="s">
        <v>296</v>
      </c>
      <c r="E697" s="102" t="s">
        <v>317</v>
      </c>
      <c r="F697" s="56" t="s">
        <v>569</v>
      </c>
      <c r="G697" s="34" t="s">
        <v>89</v>
      </c>
      <c r="H697" s="7">
        <f>H696-B697</f>
        <v>-2000</v>
      </c>
      <c r="I697" s="29">
        <f t="shared" si="55"/>
        <v>4.132231404958677</v>
      </c>
      <c r="K697" t="s">
        <v>309</v>
      </c>
      <c r="L697">
        <v>3</v>
      </c>
      <c r="M697" s="2">
        <v>484</v>
      </c>
    </row>
    <row r="698" spans="2:13" ht="12.75">
      <c r="B698" s="266">
        <v>2000</v>
      </c>
      <c r="C698" s="1" t="s">
        <v>74</v>
      </c>
      <c r="D698" s="1" t="s">
        <v>296</v>
      </c>
      <c r="E698" s="102" t="s">
        <v>317</v>
      </c>
      <c r="F698" s="56" t="s">
        <v>569</v>
      </c>
      <c r="G698" s="34" t="s">
        <v>91</v>
      </c>
      <c r="H698" s="7">
        <f>H697-B698</f>
        <v>-4000</v>
      </c>
      <c r="I698" s="29">
        <f t="shared" si="55"/>
        <v>4.132231404958677</v>
      </c>
      <c r="K698" t="s">
        <v>309</v>
      </c>
      <c r="L698">
        <v>3</v>
      </c>
      <c r="M698" s="2">
        <v>484</v>
      </c>
    </row>
    <row r="699" spans="2:13" ht="12.75">
      <c r="B699" s="266">
        <v>2000</v>
      </c>
      <c r="C699" s="1" t="s">
        <v>74</v>
      </c>
      <c r="D699" s="1" t="s">
        <v>296</v>
      </c>
      <c r="E699" s="102" t="s">
        <v>317</v>
      </c>
      <c r="F699" s="56" t="s">
        <v>569</v>
      </c>
      <c r="G699" s="34" t="s">
        <v>93</v>
      </c>
      <c r="H699" s="7">
        <f>H698-B699</f>
        <v>-6000</v>
      </c>
      <c r="I699" s="29">
        <f t="shared" si="55"/>
        <v>4.132231404958677</v>
      </c>
      <c r="K699" t="s">
        <v>309</v>
      </c>
      <c r="L699">
        <v>3</v>
      </c>
      <c r="M699" s="2">
        <v>484</v>
      </c>
    </row>
    <row r="700" spans="1:13" s="57" customFormat="1" ht="12.75">
      <c r="A700" s="18"/>
      <c r="B700" s="398">
        <f>SUM(B697:B699)</f>
        <v>6000</v>
      </c>
      <c r="C700" s="18" t="s">
        <v>74</v>
      </c>
      <c r="D700" s="18"/>
      <c r="E700" s="146"/>
      <c r="F700" s="25"/>
      <c r="G700" s="25"/>
      <c r="H700" s="60">
        <v>0</v>
      </c>
      <c r="I700" s="55">
        <f t="shared" si="55"/>
        <v>12.396694214876034</v>
      </c>
      <c r="M700" s="2">
        <v>484</v>
      </c>
    </row>
    <row r="701" spans="2:13" ht="12.75">
      <c r="B701" s="266"/>
      <c r="D701" s="19"/>
      <c r="H701" s="7">
        <f>H700-B701</f>
        <v>0</v>
      </c>
      <c r="I701" s="29">
        <f t="shared" si="55"/>
        <v>0</v>
      </c>
      <c r="M701" s="2">
        <v>484</v>
      </c>
    </row>
    <row r="702" spans="2:13" ht="12.75">
      <c r="B702" s="266"/>
      <c r="D702" s="19"/>
      <c r="H702" s="7">
        <f>H701-B702</f>
        <v>0</v>
      </c>
      <c r="I702" s="29">
        <f>+B702/M702</f>
        <v>0</v>
      </c>
      <c r="M702" s="2">
        <v>484</v>
      </c>
    </row>
    <row r="703" spans="2:13" ht="12.75">
      <c r="B703" s="266">
        <v>30000</v>
      </c>
      <c r="C703" s="58" t="s">
        <v>885</v>
      </c>
      <c r="D703" s="41" t="s">
        <v>296</v>
      </c>
      <c r="E703" s="102" t="s">
        <v>317</v>
      </c>
      <c r="F703" s="56" t="s">
        <v>831</v>
      </c>
      <c r="G703" s="56" t="s">
        <v>89</v>
      </c>
      <c r="H703" s="7">
        <f>H702-B703</f>
        <v>-30000</v>
      </c>
      <c r="I703" s="29">
        <f>+B703/M703</f>
        <v>61.98347107438016</v>
      </c>
      <c r="K703" s="22" t="s">
        <v>832</v>
      </c>
      <c r="M703" s="2">
        <v>484</v>
      </c>
    </row>
    <row r="704" spans="1:13" s="57" customFormat="1" ht="12.75">
      <c r="A704" s="18"/>
      <c r="B704" s="398">
        <f>SUM(B703)</f>
        <v>30000</v>
      </c>
      <c r="C704" s="66" t="s">
        <v>885</v>
      </c>
      <c r="D704" s="66"/>
      <c r="E704" s="66"/>
      <c r="F704" s="72"/>
      <c r="G704" s="72"/>
      <c r="H704" s="62"/>
      <c r="I704" s="79"/>
      <c r="M704" s="2">
        <v>484</v>
      </c>
    </row>
    <row r="705" spans="2:13" ht="12.75">
      <c r="B705" s="266"/>
      <c r="C705" s="58"/>
      <c r="D705" s="41"/>
      <c r="E705" s="58"/>
      <c r="F705" s="56"/>
      <c r="G705" s="56"/>
      <c r="H705" s="43"/>
      <c r="I705" s="74"/>
      <c r="K705" s="22"/>
      <c r="M705" s="2">
        <v>484</v>
      </c>
    </row>
    <row r="706" spans="2:13" ht="12.75">
      <c r="B706" s="266"/>
      <c r="C706" s="58"/>
      <c r="D706" s="41"/>
      <c r="E706" s="58"/>
      <c r="F706" s="56"/>
      <c r="G706" s="56"/>
      <c r="H706" s="43"/>
      <c r="I706" s="74"/>
      <c r="K706" s="22"/>
      <c r="M706" s="2">
        <v>484</v>
      </c>
    </row>
    <row r="707" spans="2:13" ht="12.75">
      <c r="B707" s="266"/>
      <c r="C707" s="58"/>
      <c r="D707" s="41"/>
      <c r="E707" s="58"/>
      <c r="F707" s="56"/>
      <c r="G707" s="56"/>
      <c r="H707" s="43"/>
      <c r="I707" s="74"/>
      <c r="K707" s="22"/>
      <c r="M707" s="2">
        <v>484</v>
      </c>
    </row>
    <row r="708" spans="2:13" ht="12.75">
      <c r="B708" s="266">
        <v>10000</v>
      </c>
      <c r="C708" s="1" t="s">
        <v>574</v>
      </c>
      <c r="D708" s="1" t="s">
        <v>296</v>
      </c>
      <c r="E708" s="102" t="s">
        <v>575</v>
      </c>
      <c r="F708" s="56" t="s">
        <v>573</v>
      </c>
      <c r="G708" s="34" t="s">
        <v>93</v>
      </c>
      <c r="H708" s="7">
        <f>H702-B708</f>
        <v>-10000</v>
      </c>
      <c r="I708" s="29">
        <f aca="true" t="shared" si="60" ref="I708:I716">+B708/M708</f>
        <v>20.66115702479339</v>
      </c>
      <c r="K708" t="s">
        <v>309</v>
      </c>
      <c r="L708">
        <v>3</v>
      </c>
      <c r="M708" s="2">
        <v>484</v>
      </c>
    </row>
    <row r="709" spans="2:13" ht="12.75">
      <c r="B709" s="266">
        <v>10000</v>
      </c>
      <c r="C709" s="1" t="s">
        <v>574</v>
      </c>
      <c r="D709" s="1" t="s">
        <v>296</v>
      </c>
      <c r="E709" s="102" t="s">
        <v>575</v>
      </c>
      <c r="F709" s="56" t="s">
        <v>576</v>
      </c>
      <c r="G709" s="34" t="s">
        <v>93</v>
      </c>
      <c r="H709" s="7">
        <f aca="true" t="shared" si="61" ref="H709:H716">H708-B709</f>
        <v>-20000</v>
      </c>
      <c r="I709" s="29">
        <f t="shared" si="60"/>
        <v>20.66115702479339</v>
      </c>
      <c r="K709" t="s">
        <v>309</v>
      </c>
      <c r="L709">
        <v>3</v>
      </c>
      <c r="M709" s="2">
        <v>484</v>
      </c>
    </row>
    <row r="710" spans="2:13" ht="12.75">
      <c r="B710" s="266">
        <v>10000</v>
      </c>
      <c r="C710" s="1" t="s">
        <v>574</v>
      </c>
      <c r="D710" s="1" t="s">
        <v>296</v>
      </c>
      <c r="E710" s="102" t="s">
        <v>575</v>
      </c>
      <c r="F710" s="56" t="s">
        <v>577</v>
      </c>
      <c r="G710" s="34" t="s">
        <v>93</v>
      </c>
      <c r="H710" s="7">
        <f t="shared" si="61"/>
        <v>-30000</v>
      </c>
      <c r="I710" s="29">
        <f t="shared" si="60"/>
        <v>20.66115702479339</v>
      </c>
      <c r="K710" t="s">
        <v>309</v>
      </c>
      <c r="L710">
        <v>3</v>
      </c>
      <c r="M710" s="2">
        <v>484</v>
      </c>
    </row>
    <row r="711" spans="2:13" ht="12.75">
      <c r="B711" s="266">
        <v>10000</v>
      </c>
      <c r="C711" s="1" t="s">
        <v>574</v>
      </c>
      <c r="D711" s="1" t="s">
        <v>296</v>
      </c>
      <c r="E711" s="102" t="s">
        <v>575</v>
      </c>
      <c r="F711" s="56" t="s">
        <v>578</v>
      </c>
      <c r="G711" s="34" t="s">
        <v>93</v>
      </c>
      <c r="H711" s="7">
        <f t="shared" si="61"/>
        <v>-40000</v>
      </c>
      <c r="I711" s="29">
        <f t="shared" si="60"/>
        <v>20.66115702479339</v>
      </c>
      <c r="K711" t="s">
        <v>309</v>
      </c>
      <c r="L711">
        <v>3</v>
      </c>
      <c r="M711" s="2">
        <v>484</v>
      </c>
    </row>
    <row r="712" spans="2:13" ht="12.75">
      <c r="B712" s="266">
        <v>10000</v>
      </c>
      <c r="C712" s="1" t="s">
        <v>574</v>
      </c>
      <c r="D712" s="1" t="s">
        <v>296</v>
      </c>
      <c r="E712" s="102" t="s">
        <v>575</v>
      </c>
      <c r="F712" s="56" t="s">
        <v>579</v>
      </c>
      <c r="G712" s="34" t="s">
        <v>93</v>
      </c>
      <c r="H712" s="7">
        <f t="shared" si="61"/>
        <v>-50000</v>
      </c>
      <c r="I712" s="29">
        <f t="shared" si="60"/>
        <v>20.66115702479339</v>
      </c>
      <c r="K712" t="s">
        <v>309</v>
      </c>
      <c r="L712">
        <v>3</v>
      </c>
      <c r="M712" s="2">
        <v>484</v>
      </c>
    </row>
    <row r="713" spans="1:13" s="59" customFormat="1" ht="12.75">
      <c r="A713" s="58"/>
      <c r="B713" s="266">
        <v>20000</v>
      </c>
      <c r="C713" s="41" t="s">
        <v>580</v>
      </c>
      <c r="D713" s="1" t="s">
        <v>296</v>
      </c>
      <c r="E713" s="103" t="s">
        <v>575</v>
      </c>
      <c r="F713" s="56" t="s">
        <v>581</v>
      </c>
      <c r="G713" s="56" t="s">
        <v>22</v>
      </c>
      <c r="H713" s="7">
        <f t="shared" si="61"/>
        <v>-70000</v>
      </c>
      <c r="I713" s="29">
        <f t="shared" si="60"/>
        <v>41.32231404958678</v>
      </c>
      <c r="K713" t="s">
        <v>582</v>
      </c>
      <c r="L713">
        <v>3</v>
      </c>
      <c r="M713" s="2">
        <v>484</v>
      </c>
    </row>
    <row r="714" spans="1:13" s="59" customFormat="1" ht="12.75">
      <c r="A714" s="58"/>
      <c r="B714" s="266">
        <v>20000</v>
      </c>
      <c r="C714" s="41" t="s">
        <v>580</v>
      </c>
      <c r="D714" s="1" t="s">
        <v>296</v>
      </c>
      <c r="E714" s="103" t="s">
        <v>575</v>
      </c>
      <c r="F714" s="56" t="s">
        <v>583</v>
      </c>
      <c r="G714" s="56" t="s">
        <v>22</v>
      </c>
      <c r="H714" s="7">
        <f t="shared" si="61"/>
        <v>-90000</v>
      </c>
      <c r="I714" s="29">
        <f t="shared" si="60"/>
        <v>41.32231404958678</v>
      </c>
      <c r="K714" t="s">
        <v>582</v>
      </c>
      <c r="L714">
        <v>3</v>
      </c>
      <c r="M714" s="2">
        <v>484</v>
      </c>
    </row>
    <row r="715" spans="1:13" s="59" customFormat="1" ht="12.75">
      <c r="A715" s="58"/>
      <c r="B715" s="266">
        <v>20000</v>
      </c>
      <c r="C715" s="41" t="s">
        <v>580</v>
      </c>
      <c r="D715" s="1" t="s">
        <v>296</v>
      </c>
      <c r="E715" s="103" t="s">
        <v>575</v>
      </c>
      <c r="F715" s="56" t="s">
        <v>584</v>
      </c>
      <c r="G715" s="56" t="s">
        <v>22</v>
      </c>
      <c r="H715" s="7">
        <f t="shared" si="61"/>
        <v>-110000</v>
      </c>
      <c r="I715" s="29">
        <f t="shared" si="60"/>
        <v>41.32231404958678</v>
      </c>
      <c r="K715" t="s">
        <v>582</v>
      </c>
      <c r="L715">
        <v>3</v>
      </c>
      <c r="M715" s="2">
        <v>484</v>
      </c>
    </row>
    <row r="716" spans="1:13" s="59" customFormat="1" ht="12.75">
      <c r="A716" s="58"/>
      <c r="B716" s="266">
        <v>20000</v>
      </c>
      <c r="C716" s="41" t="s">
        <v>580</v>
      </c>
      <c r="D716" s="1" t="s">
        <v>296</v>
      </c>
      <c r="E716" s="103" t="s">
        <v>575</v>
      </c>
      <c r="F716" s="56" t="s">
        <v>585</v>
      </c>
      <c r="G716" s="56" t="s">
        <v>22</v>
      </c>
      <c r="H716" s="7">
        <f t="shared" si="61"/>
        <v>-130000</v>
      </c>
      <c r="I716" s="29">
        <f t="shared" si="60"/>
        <v>41.32231404958678</v>
      </c>
      <c r="K716" t="s">
        <v>582</v>
      </c>
      <c r="L716">
        <v>3</v>
      </c>
      <c r="M716" s="2">
        <v>484</v>
      </c>
    </row>
    <row r="717" spans="1:13" s="57" customFormat="1" ht="12.75">
      <c r="A717" s="18"/>
      <c r="B717" s="398">
        <f>SUM(B708:B716)</f>
        <v>130000</v>
      </c>
      <c r="C717" s="18"/>
      <c r="D717" s="18"/>
      <c r="E717" s="146" t="s">
        <v>575</v>
      </c>
      <c r="F717" s="25"/>
      <c r="G717" s="25"/>
      <c r="H717" s="60">
        <v>0</v>
      </c>
      <c r="I717" s="55">
        <f aca="true" t="shared" si="62" ref="I717:I723">+B717/M717</f>
        <v>268.59504132231405</v>
      </c>
      <c r="M717" s="2">
        <v>484</v>
      </c>
    </row>
    <row r="718" spans="8:13" ht="12.75">
      <c r="H718" s="7">
        <f t="shared" si="59"/>
        <v>0</v>
      </c>
      <c r="I718" s="29">
        <f t="shared" si="62"/>
        <v>0</v>
      </c>
      <c r="M718" s="2">
        <v>484</v>
      </c>
    </row>
    <row r="719" spans="8:13" ht="12.75">
      <c r="H719" s="7">
        <f t="shared" si="59"/>
        <v>0</v>
      </c>
      <c r="I719" s="29">
        <f t="shared" si="62"/>
        <v>0</v>
      </c>
      <c r="M719" s="2">
        <v>484</v>
      </c>
    </row>
    <row r="720" spans="8:13" ht="12.75">
      <c r="H720" s="7">
        <f t="shared" si="59"/>
        <v>0</v>
      </c>
      <c r="I720" s="29">
        <f t="shared" si="62"/>
        <v>0</v>
      </c>
      <c r="M720" s="2">
        <v>484</v>
      </c>
    </row>
    <row r="721" spans="8:13" ht="12.75">
      <c r="H721" s="7">
        <f t="shared" si="59"/>
        <v>0</v>
      </c>
      <c r="I721" s="29">
        <f t="shared" si="62"/>
        <v>0</v>
      </c>
      <c r="M721" s="2">
        <v>484</v>
      </c>
    </row>
    <row r="722" spans="1:13" s="53" customFormat="1" ht="12.75">
      <c r="A722" s="52"/>
      <c r="B722" s="406">
        <f>+B735+B744+B755+B761+B768+B784</f>
        <v>320000</v>
      </c>
      <c r="C722" s="52" t="s">
        <v>590</v>
      </c>
      <c r="D722" s="52" t="s">
        <v>1089</v>
      </c>
      <c r="E722" s="136" t="s">
        <v>362</v>
      </c>
      <c r="F722" s="135" t="s">
        <v>390</v>
      </c>
      <c r="G722" s="135" t="s">
        <v>591</v>
      </c>
      <c r="H722" s="60"/>
      <c r="I722" s="55">
        <f t="shared" si="62"/>
        <v>661.1570247933885</v>
      </c>
      <c r="M722" s="2">
        <v>484</v>
      </c>
    </row>
    <row r="723" spans="2:13" ht="12.75">
      <c r="B723" s="298"/>
      <c r="H723" s="7">
        <f t="shared" si="59"/>
        <v>0</v>
      </c>
      <c r="I723" s="29">
        <f t="shared" si="62"/>
        <v>0</v>
      </c>
      <c r="M723" s="2">
        <v>484</v>
      </c>
    </row>
    <row r="724" spans="2:13" ht="12.75">
      <c r="B724" s="298">
        <v>2000</v>
      </c>
      <c r="C724" s="1" t="s">
        <v>85</v>
      </c>
      <c r="D724" s="1" t="s">
        <v>296</v>
      </c>
      <c r="E724" s="102" t="s">
        <v>309</v>
      </c>
      <c r="F724" s="56" t="s">
        <v>592</v>
      </c>
      <c r="G724" s="34" t="s">
        <v>37</v>
      </c>
      <c r="H724" s="7">
        <f t="shared" si="59"/>
        <v>-2000</v>
      </c>
      <c r="I724" s="29">
        <v>4</v>
      </c>
      <c r="K724" t="s">
        <v>85</v>
      </c>
      <c r="L724">
        <v>7</v>
      </c>
      <c r="M724" s="2">
        <v>484</v>
      </c>
    </row>
    <row r="725" spans="2:13" ht="12.75">
      <c r="B725" s="298">
        <v>2000</v>
      </c>
      <c r="C725" s="1" t="s">
        <v>85</v>
      </c>
      <c r="D725" s="1" t="s">
        <v>296</v>
      </c>
      <c r="E725" s="102" t="s">
        <v>309</v>
      </c>
      <c r="F725" s="56" t="s">
        <v>593</v>
      </c>
      <c r="G725" s="34" t="s">
        <v>41</v>
      </c>
      <c r="H725" s="7">
        <f t="shared" si="59"/>
        <v>-4000</v>
      </c>
      <c r="I725" s="29">
        <v>4</v>
      </c>
      <c r="K725" t="s">
        <v>85</v>
      </c>
      <c r="L725">
        <v>7</v>
      </c>
      <c r="M725" s="2">
        <v>484</v>
      </c>
    </row>
    <row r="726" spans="2:13" ht="12.75">
      <c r="B726" s="298">
        <v>2000</v>
      </c>
      <c r="C726" s="1" t="s">
        <v>85</v>
      </c>
      <c r="D726" s="1" t="s">
        <v>296</v>
      </c>
      <c r="E726" s="102" t="s">
        <v>332</v>
      </c>
      <c r="F726" s="56" t="s">
        <v>594</v>
      </c>
      <c r="G726" s="34" t="s">
        <v>43</v>
      </c>
      <c r="H726" s="7">
        <f t="shared" si="59"/>
        <v>-6000</v>
      </c>
      <c r="I726" s="29">
        <v>4</v>
      </c>
      <c r="K726" t="s">
        <v>85</v>
      </c>
      <c r="L726">
        <v>7</v>
      </c>
      <c r="M726" s="2">
        <v>484</v>
      </c>
    </row>
    <row r="727" spans="2:13" ht="12.75">
      <c r="B727" s="298">
        <v>2000</v>
      </c>
      <c r="C727" s="1" t="s">
        <v>85</v>
      </c>
      <c r="D727" s="1" t="s">
        <v>296</v>
      </c>
      <c r="E727" s="102" t="s">
        <v>309</v>
      </c>
      <c r="F727" s="56" t="s">
        <v>595</v>
      </c>
      <c r="G727" s="34" t="s">
        <v>43</v>
      </c>
      <c r="H727" s="7">
        <f t="shared" si="59"/>
        <v>-8000</v>
      </c>
      <c r="I727" s="29">
        <v>4</v>
      </c>
      <c r="K727" t="s">
        <v>85</v>
      </c>
      <c r="L727">
        <v>7</v>
      </c>
      <c r="M727" s="2">
        <v>484</v>
      </c>
    </row>
    <row r="728" spans="2:13" ht="12.75">
      <c r="B728" s="298">
        <v>3000</v>
      </c>
      <c r="C728" s="1" t="s">
        <v>85</v>
      </c>
      <c r="D728" s="1" t="s">
        <v>296</v>
      </c>
      <c r="E728" s="102" t="s">
        <v>309</v>
      </c>
      <c r="F728" s="56" t="s">
        <v>596</v>
      </c>
      <c r="G728" s="34" t="s">
        <v>45</v>
      </c>
      <c r="H728" s="7">
        <f t="shared" si="59"/>
        <v>-11000</v>
      </c>
      <c r="I728" s="29">
        <v>6</v>
      </c>
      <c r="K728" t="s">
        <v>85</v>
      </c>
      <c r="L728">
        <v>7</v>
      </c>
      <c r="M728" s="2">
        <v>484</v>
      </c>
    </row>
    <row r="729" spans="2:13" ht="12.75">
      <c r="B729" s="298">
        <v>3000</v>
      </c>
      <c r="C729" s="1" t="s">
        <v>85</v>
      </c>
      <c r="D729" s="1" t="s">
        <v>296</v>
      </c>
      <c r="E729" s="102" t="s">
        <v>332</v>
      </c>
      <c r="F729" s="56" t="s">
        <v>597</v>
      </c>
      <c r="G729" s="34" t="s">
        <v>45</v>
      </c>
      <c r="H729" s="7">
        <f t="shared" si="59"/>
        <v>-14000</v>
      </c>
      <c r="I729" s="29">
        <v>6</v>
      </c>
      <c r="K729" t="s">
        <v>85</v>
      </c>
      <c r="L729">
        <v>7</v>
      </c>
      <c r="M729" s="2">
        <v>484</v>
      </c>
    </row>
    <row r="730" spans="2:13" ht="12.75">
      <c r="B730" s="298">
        <v>2500</v>
      </c>
      <c r="C730" s="1" t="s">
        <v>85</v>
      </c>
      <c r="D730" s="1" t="s">
        <v>296</v>
      </c>
      <c r="E730" s="102" t="s">
        <v>598</v>
      </c>
      <c r="F730" s="56" t="s">
        <v>599</v>
      </c>
      <c r="G730" s="34" t="s">
        <v>45</v>
      </c>
      <c r="H730" s="7">
        <f t="shared" si="59"/>
        <v>-16500</v>
      </c>
      <c r="I730" s="29">
        <v>5</v>
      </c>
      <c r="K730" t="s">
        <v>85</v>
      </c>
      <c r="L730">
        <v>7</v>
      </c>
      <c r="M730" s="2">
        <v>484</v>
      </c>
    </row>
    <row r="731" spans="2:13" ht="12.75">
      <c r="B731" s="298">
        <v>5000</v>
      </c>
      <c r="C731" s="1" t="s">
        <v>85</v>
      </c>
      <c r="D731" s="1" t="s">
        <v>296</v>
      </c>
      <c r="E731" s="102" t="s">
        <v>598</v>
      </c>
      <c r="F731" s="56" t="s">
        <v>600</v>
      </c>
      <c r="G731" s="34" t="s">
        <v>45</v>
      </c>
      <c r="H731" s="7">
        <f t="shared" si="59"/>
        <v>-21500</v>
      </c>
      <c r="I731" s="29">
        <v>10</v>
      </c>
      <c r="K731" t="s">
        <v>85</v>
      </c>
      <c r="L731">
        <v>7</v>
      </c>
      <c r="M731" s="2">
        <v>484</v>
      </c>
    </row>
    <row r="732" spans="2:13" ht="12.75">
      <c r="B732" s="298">
        <v>2500</v>
      </c>
      <c r="C732" s="1" t="s">
        <v>85</v>
      </c>
      <c r="D732" s="1" t="s">
        <v>296</v>
      </c>
      <c r="E732" s="102" t="s">
        <v>601</v>
      </c>
      <c r="F732" s="56" t="s">
        <v>602</v>
      </c>
      <c r="G732" s="34" t="s">
        <v>45</v>
      </c>
      <c r="H732" s="7">
        <f t="shared" si="59"/>
        <v>-24000</v>
      </c>
      <c r="I732" s="29">
        <v>5</v>
      </c>
      <c r="K732" t="s">
        <v>85</v>
      </c>
      <c r="L732">
        <v>7</v>
      </c>
      <c r="M732" s="2">
        <v>484</v>
      </c>
    </row>
    <row r="733" spans="2:13" ht="12.75">
      <c r="B733" s="298">
        <v>3000</v>
      </c>
      <c r="C733" s="1" t="s">
        <v>85</v>
      </c>
      <c r="D733" s="1" t="s">
        <v>296</v>
      </c>
      <c r="E733" s="102" t="s">
        <v>309</v>
      </c>
      <c r="F733" s="56" t="s">
        <v>603</v>
      </c>
      <c r="G733" s="34" t="s">
        <v>47</v>
      </c>
      <c r="H733" s="7">
        <f t="shared" si="59"/>
        <v>-27000</v>
      </c>
      <c r="I733" s="29">
        <v>6</v>
      </c>
      <c r="K733" t="s">
        <v>85</v>
      </c>
      <c r="L733">
        <v>7</v>
      </c>
      <c r="M733" s="2">
        <v>484</v>
      </c>
    </row>
    <row r="734" spans="2:13" ht="12.75">
      <c r="B734" s="298">
        <v>2000</v>
      </c>
      <c r="C734" s="1" t="s">
        <v>85</v>
      </c>
      <c r="D734" s="1" t="s">
        <v>296</v>
      </c>
      <c r="E734" s="102" t="s">
        <v>309</v>
      </c>
      <c r="F734" s="56" t="s">
        <v>604</v>
      </c>
      <c r="G734" s="34" t="s">
        <v>49</v>
      </c>
      <c r="H734" s="7">
        <f t="shared" si="59"/>
        <v>-29000</v>
      </c>
      <c r="I734" s="29">
        <v>4</v>
      </c>
      <c r="K734" t="s">
        <v>85</v>
      </c>
      <c r="L734">
        <v>7</v>
      </c>
      <c r="M734" s="2">
        <v>484</v>
      </c>
    </row>
    <row r="735" spans="1:13" s="57" customFormat="1" ht="12.75">
      <c r="A735" s="18"/>
      <c r="B735" s="305">
        <f>SUM(B724:B734)</f>
        <v>29000</v>
      </c>
      <c r="C735" s="18" t="s">
        <v>85</v>
      </c>
      <c r="D735" s="18"/>
      <c r="E735" s="146"/>
      <c r="F735" s="25"/>
      <c r="G735" s="25"/>
      <c r="H735" s="60">
        <v>0</v>
      </c>
      <c r="I735" s="55">
        <f aca="true" t="shared" si="63" ref="I735:I784">+B735/M735</f>
        <v>59.917355371900825</v>
      </c>
      <c r="M735" s="2">
        <v>484</v>
      </c>
    </row>
    <row r="736" spans="2:13" ht="12.75">
      <c r="B736" s="298"/>
      <c r="H736" s="7">
        <f t="shared" si="59"/>
        <v>0</v>
      </c>
      <c r="I736" s="29">
        <f t="shared" si="63"/>
        <v>0</v>
      </c>
      <c r="M736" s="2">
        <v>484</v>
      </c>
    </row>
    <row r="737" spans="2:13" ht="12.75">
      <c r="B737" s="298"/>
      <c r="H737" s="7">
        <f t="shared" si="59"/>
        <v>0</v>
      </c>
      <c r="I737" s="29">
        <f t="shared" si="63"/>
        <v>0</v>
      </c>
      <c r="M737" s="2">
        <v>484</v>
      </c>
    </row>
    <row r="738" spans="2:13" ht="12.75">
      <c r="B738" s="298">
        <v>3000</v>
      </c>
      <c r="C738" s="41" t="s">
        <v>605</v>
      </c>
      <c r="D738" s="1" t="s">
        <v>296</v>
      </c>
      <c r="E738" s="103" t="s">
        <v>317</v>
      </c>
      <c r="F738" s="56" t="s">
        <v>606</v>
      </c>
      <c r="G738" s="34" t="s">
        <v>41</v>
      </c>
      <c r="H738" s="7">
        <f t="shared" si="59"/>
        <v>-3000</v>
      </c>
      <c r="I738" s="29">
        <f t="shared" si="63"/>
        <v>6.198347107438017</v>
      </c>
      <c r="K738" t="s">
        <v>309</v>
      </c>
      <c r="L738">
        <v>7</v>
      </c>
      <c r="M738" s="2">
        <v>484</v>
      </c>
    </row>
    <row r="739" spans="2:13" ht="12.75">
      <c r="B739" s="298">
        <v>3000</v>
      </c>
      <c r="C739" s="41" t="s">
        <v>607</v>
      </c>
      <c r="D739" s="1" t="s">
        <v>296</v>
      </c>
      <c r="E739" s="103" t="s">
        <v>317</v>
      </c>
      <c r="F739" s="56" t="s">
        <v>608</v>
      </c>
      <c r="G739" s="34" t="s">
        <v>41</v>
      </c>
      <c r="H739" s="7">
        <f t="shared" si="59"/>
        <v>-6000</v>
      </c>
      <c r="I739" s="29">
        <f t="shared" si="63"/>
        <v>6.198347107438017</v>
      </c>
      <c r="K739" t="s">
        <v>309</v>
      </c>
      <c r="L739">
        <v>7</v>
      </c>
      <c r="M739" s="2">
        <v>484</v>
      </c>
    </row>
    <row r="740" spans="2:13" ht="12.75">
      <c r="B740" s="298">
        <v>8000</v>
      </c>
      <c r="C740" s="41" t="s">
        <v>403</v>
      </c>
      <c r="D740" s="1" t="s">
        <v>296</v>
      </c>
      <c r="E740" s="103" t="s">
        <v>317</v>
      </c>
      <c r="F740" s="56" t="s">
        <v>608</v>
      </c>
      <c r="G740" s="34" t="s">
        <v>43</v>
      </c>
      <c r="H740" s="7">
        <f t="shared" si="59"/>
        <v>-14000</v>
      </c>
      <c r="I740" s="29">
        <f t="shared" si="63"/>
        <v>16.52892561983471</v>
      </c>
      <c r="K740" t="s">
        <v>309</v>
      </c>
      <c r="L740">
        <v>7</v>
      </c>
      <c r="M740" s="2">
        <v>484</v>
      </c>
    </row>
    <row r="741" spans="2:13" ht="12.75">
      <c r="B741" s="298">
        <v>8000</v>
      </c>
      <c r="C741" s="41" t="s">
        <v>609</v>
      </c>
      <c r="D741" s="1" t="s">
        <v>296</v>
      </c>
      <c r="E741" s="103" t="s">
        <v>317</v>
      </c>
      <c r="F741" s="56" t="s">
        <v>608</v>
      </c>
      <c r="G741" s="34" t="s">
        <v>45</v>
      </c>
      <c r="H741" s="7">
        <f t="shared" si="59"/>
        <v>-22000</v>
      </c>
      <c r="I741" s="29">
        <f t="shared" si="63"/>
        <v>16.52892561983471</v>
      </c>
      <c r="K741" t="s">
        <v>309</v>
      </c>
      <c r="L741">
        <v>7</v>
      </c>
      <c r="M741" s="2">
        <v>484</v>
      </c>
    </row>
    <row r="742" spans="2:13" ht="12.75">
      <c r="B742" s="298">
        <v>3000</v>
      </c>
      <c r="C742" s="41" t="s">
        <v>610</v>
      </c>
      <c r="D742" s="1" t="s">
        <v>296</v>
      </c>
      <c r="E742" s="103" t="s">
        <v>317</v>
      </c>
      <c r="F742" s="56" t="s">
        <v>608</v>
      </c>
      <c r="G742" s="34" t="s">
        <v>47</v>
      </c>
      <c r="H742" s="7">
        <f t="shared" si="59"/>
        <v>-25000</v>
      </c>
      <c r="I742" s="29">
        <f t="shared" si="63"/>
        <v>6.198347107438017</v>
      </c>
      <c r="K742" t="s">
        <v>309</v>
      </c>
      <c r="L742">
        <v>7</v>
      </c>
      <c r="M742" s="2">
        <v>484</v>
      </c>
    </row>
    <row r="743" spans="2:13" ht="12.75">
      <c r="B743" s="298">
        <v>3000</v>
      </c>
      <c r="C743" s="41" t="s">
        <v>611</v>
      </c>
      <c r="D743" s="1" t="s">
        <v>296</v>
      </c>
      <c r="E743" s="103" t="s">
        <v>317</v>
      </c>
      <c r="F743" s="56" t="s">
        <v>612</v>
      </c>
      <c r="G743" s="34" t="s">
        <v>47</v>
      </c>
      <c r="H743" s="7">
        <f t="shared" si="59"/>
        <v>-28000</v>
      </c>
      <c r="I743" s="29">
        <f t="shared" si="63"/>
        <v>6.198347107438017</v>
      </c>
      <c r="K743" t="s">
        <v>309</v>
      </c>
      <c r="L743">
        <v>7</v>
      </c>
      <c r="M743" s="2">
        <v>484</v>
      </c>
    </row>
    <row r="744" spans="1:13" s="57" customFormat="1" ht="12.75">
      <c r="A744" s="18"/>
      <c r="B744" s="305">
        <f>SUM(B738:B743)</f>
        <v>28000</v>
      </c>
      <c r="C744" s="18" t="s">
        <v>323</v>
      </c>
      <c r="D744" s="18"/>
      <c r="E744" s="146"/>
      <c r="F744" s="25"/>
      <c r="G744" s="25"/>
      <c r="H744" s="60">
        <v>0</v>
      </c>
      <c r="I744" s="55">
        <f t="shared" si="63"/>
        <v>57.85123966942149</v>
      </c>
      <c r="M744" s="2">
        <v>484</v>
      </c>
    </row>
    <row r="745" spans="2:13" ht="12.75">
      <c r="B745" s="298"/>
      <c r="D745" s="19"/>
      <c r="H745" s="7">
        <f t="shared" si="59"/>
        <v>0</v>
      </c>
      <c r="I745" s="29">
        <f t="shared" si="63"/>
        <v>0</v>
      </c>
      <c r="M745" s="2">
        <v>484</v>
      </c>
    </row>
    <row r="746" spans="1:13" ht="12.75">
      <c r="A746" s="19"/>
      <c r="B746" s="298"/>
      <c r="D746" s="19"/>
      <c r="H746" s="7">
        <f t="shared" si="59"/>
        <v>0</v>
      </c>
      <c r="I746" s="29">
        <f t="shared" si="63"/>
        <v>0</v>
      </c>
      <c r="M746" s="2">
        <v>484</v>
      </c>
    </row>
    <row r="747" spans="1:13" ht="12.75">
      <c r="A747" s="19"/>
      <c r="B747" s="298">
        <v>1500</v>
      </c>
      <c r="C747" s="41" t="s">
        <v>63</v>
      </c>
      <c r="D747" s="1" t="s">
        <v>296</v>
      </c>
      <c r="E747" s="102" t="s">
        <v>79</v>
      </c>
      <c r="F747" s="56" t="s">
        <v>608</v>
      </c>
      <c r="G747" s="34" t="s">
        <v>41</v>
      </c>
      <c r="H747" s="7">
        <f aca="true" t="shared" si="64" ref="H747:H754">H746-B747</f>
        <v>-1500</v>
      </c>
      <c r="I747" s="29">
        <f aca="true" t="shared" si="65" ref="I747:I754">+B747/M747</f>
        <v>3.0991735537190084</v>
      </c>
      <c r="K747" t="s">
        <v>309</v>
      </c>
      <c r="L747">
        <v>7</v>
      </c>
      <c r="M747" s="2">
        <v>484</v>
      </c>
    </row>
    <row r="748" spans="2:13" ht="12.75">
      <c r="B748" s="298">
        <v>1500</v>
      </c>
      <c r="C748" s="41" t="s">
        <v>63</v>
      </c>
      <c r="D748" s="1" t="s">
        <v>296</v>
      </c>
      <c r="E748" s="102" t="s">
        <v>79</v>
      </c>
      <c r="F748" s="56" t="s">
        <v>608</v>
      </c>
      <c r="G748" s="34" t="s">
        <v>43</v>
      </c>
      <c r="H748" s="7">
        <f t="shared" si="64"/>
        <v>-3000</v>
      </c>
      <c r="I748" s="29">
        <f t="shared" si="65"/>
        <v>3.0991735537190084</v>
      </c>
      <c r="K748" t="s">
        <v>309</v>
      </c>
      <c r="L748">
        <v>7</v>
      </c>
      <c r="M748" s="2">
        <v>484</v>
      </c>
    </row>
    <row r="749" spans="2:13" ht="12.75">
      <c r="B749" s="298">
        <v>1500</v>
      </c>
      <c r="C749" s="41" t="s">
        <v>63</v>
      </c>
      <c r="D749" s="1" t="s">
        <v>296</v>
      </c>
      <c r="E749" s="102" t="s">
        <v>79</v>
      </c>
      <c r="F749" s="56" t="s">
        <v>608</v>
      </c>
      <c r="G749" s="34" t="s">
        <v>45</v>
      </c>
      <c r="H749" s="7">
        <f t="shared" si="64"/>
        <v>-4500</v>
      </c>
      <c r="I749" s="29">
        <f t="shared" si="65"/>
        <v>3.0991735537190084</v>
      </c>
      <c r="K749" t="s">
        <v>309</v>
      </c>
      <c r="L749">
        <v>7</v>
      </c>
      <c r="M749" s="2">
        <v>484</v>
      </c>
    </row>
    <row r="750" spans="1:13" s="70" customFormat="1" ht="12.75">
      <c r="A750" s="68"/>
      <c r="B750" s="298">
        <v>1500</v>
      </c>
      <c r="C750" s="41" t="s">
        <v>63</v>
      </c>
      <c r="D750" s="1" t="s">
        <v>296</v>
      </c>
      <c r="E750" s="102" t="s">
        <v>79</v>
      </c>
      <c r="F750" s="56" t="s">
        <v>608</v>
      </c>
      <c r="G750" s="34" t="s">
        <v>47</v>
      </c>
      <c r="H750" s="7">
        <f t="shared" si="64"/>
        <v>-6000</v>
      </c>
      <c r="I750" s="29">
        <f t="shared" si="65"/>
        <v>3.0991735537190084</v>
      </c>
      <c r="K750" t="s">
        <v>309</v>
      </c>
      <c r="L750">
        <v>7</v>
      </c>
      <c r="M750" s="2">
        <v>484</v>
      </c>
    </row>
    <row r="751" spans="2:13" ht="12.75">
      <c r="B751" s="298">
        <v>15000</v>
      </c>
      <c r="C751" s="41" t="s">
        <v>63</v>
      </c>
      <c r="D751" s="1" t="s">
        <v>296</v>
      </c>
      <c r="E751" s="102" t="s">
        <v>79</v>
      </c>
      <c r="F751" s="56" t="s">
        <v>613</v>
      </c>
      <c r="G751" s="34" t="s">
        <v>47</v>
      </c>
      <c r="H751" s="7">
        <f t="shared" si="64"/>
        <v>-21000</v>
      </c>
      <c r="I751" s="29">
        <f t="shared" si="65"/>
        <v>30.99173553719008</v>
      </c>
      <c r="K751" t="s">
        <v>309</v>
      </c>
      <c r="L751">
        <v>7</v>
      </c>
      <c r="M751" s="2">
        <v>484</v>
      </c>
    </row>
    <row r="752" spans="2:13" ht="12.75">
      <c r="B752" s="298">
        <v>10000</v>
      </c>
      <c r="C752" s="41" t="s">
        <v>63</v>
      </c>
      <c r="D752" s="1" t="s">
        <v>296</v>
      </c>
      <c r="E752" s="102" t="s">
        <v>79</v>
      </c>
      <c r="F752" s="56" t="s">
        <v>614</v>
      </c>
      <c r="G752" s="34" t="s">
        <v>47</v>
      </c>
      <c r="H752" s="7">
        <f t="shared" si="64"/>
        <v>-31000</v>
      </c>
      <c r="I752" s="29">
        <f t="shared" si="65"/>
        <v>20.66115702479339</v>
      </c>
      <c r="K752" t="s">
        <v>309</v>
      </c>
      <c r="L752">
        <v>7</v>
      </c>
      <c r="M752" s="2">
        <v>484</v>
      </c>
    </row>
    <row r="753" spans="2:13" ht="12.75">
      <c r="B753" s="298">
        <v>30000</v>
      </c>
      <c r="C753" s="41" t="s">
        <v>615</v>
      </c>
      <c r="D753" s="1" t="s">
        <v>296</v>
      </c>
      <c r="E753" s="102" t="s">
        <v>79</v>
      </c>
      <c r="F753" s="56" t="s">
        <v>616</v>
      </c>
      <c r="G753" s="34" t="s">
        <v>47</v>
      </c>
      <c r="H753" s="7">
        <f t="shared" si="64"/>
        <v>-61000</v>
      </c>
      <c r="I753" s="29">
        <f t="shared" si="65"/>
        <v>61.98347107438016</v>
      </c>
      <c r="K753" t="s">
        <v>309</v>
      </c>
      <c r="L753">
        <v>7</v>
      </c>
      <c r="M753" s="2">
        <v>484</v>
      </c>
    </row>
    <row r="754" spans="1:13" ht="12.75">
      <c r="A754" s="41"/>
      <c r="B754" s="212">
        <v>5000</v>
      </c>
      <c r="C754" s="41" t="s">
        <v>63</v>
      </c>
      <c r="D754" s="1" t="s">
        <v>296</v>
      </c>
      <c r="E754" s="41" t="s">
        <v>79</v>
      </c>
      <c r="F754" s="39" t="s">
        <v>843</v>
      </c>
      <c r="G754" s="39" t="s">
        <v>49</v>
      </c>
      <c r="H754" s="7">
        <f t="shared" si="64"/>
        <v>-66000</v>
      </c>
      <c r="I754" s="29">
        <f t="shared" si="65"/>
        <v>10.330578512396695</v>
      </c>
      <c r="J754" s="75"/>
      <c r="K754" t="s">
        <v>630</v>
      </c>
      <c r="L754" s="75"/>
      <c r="M754" s="2">
        <v>484</v>
      </c>
    </row>
    <row r="755" spans="1:13" s="57" customFormat="1" ht="12.75">
      <c r="A755" s="18"/>
      <c r="B755" s="305">
        <f>SUM(B747:B754)</f>
        <v>66000</v>
      </c>
      <c r="C755" s="18"/>
      <c r="D755" s="18"/>
      <c r="E755" s="146" t="s">
        <v>79</v>
      </c>
      <c r="F755" s="25"/>
      <c r="G755" s="25"/>
      <c r="H755" s="60">
        <v>0</v>
      </c>
      <c r="I755" s="55">
        <f t="shared" si="63"/>
        <v>136.36363636363637</v>
      </c>
      <c r="M755" s="2">
        <v>484</v>
      </c>
    </row>
    <row r="756" spans="2:13" ht="12.75">
      <c r="B756" s="298"/>
      <c r="D756" s="19"/>
      <c r="H756" s="7">
        <f aca="true" t="shared" si="66" ref="H756:H783">H755-B756</f>
        <v>0</v>
      </c>
      <c r="I756" s="29">
        <f t="shared" si="63"/>
        <v>0</v>
      </c>
      <c r="M756" s="2">
        <v>484</v>
      </c>
    </row>
    <row r="757" spans="2:13" ht="12.75">
      <c r="B757" s="298"/>
      <c r="D757" s="19"/>
      <c r="H757" s="7">
        <f t="shared" si="66"/>
        <v>0</v>
      </c>
      <c r="I757" s="29">
        <f t="shared" si="63"/>
        <v>0</v>
      </c>
      <c r="M757" s="2">
        <v>484</v>
      </c>
    </row>
    <row r="758" spans="2:13" ht="12.75">
      <c r="B758" s="298">
        <v>5000</v>
      </c>
      <c r="C758" s="1" t="s">
        <v>73</v>
      </c>
      <c r="D758" s="1" t="s">
        <v>296</v>
      </c>
      <c r="E758" s="102" t="s">
        <v>317</v>
      </c>
      <c r="F758" s="56" t="s">
        <v>617</v>
      </c>
      <c r="G758" s="34" t="s">
        <v>41</v>
      </c>
      <c r="H758" s="7">
        <f t="shared" si="66"/>
        <v>-5000</v>
      </c>
      <c r="I758" s="29">
        <f t="shared" si="63"/>
        <v>10.330578512396695</v>
      </c>
      <c r="K758" t="s">
        <v>309</v>
      </c>
      <c r="L758">
        <v>7</v>
      </c>
      <c r="M758" s="2">
        <v>484</v>
      </c>
    </row>
    <row r="759" spans="2:13" ht="12.75">
      <c r="B759" s="298">
        <v>5000</v>
      </c>
      <c r="C759" s="1" t="s">
        <v>73</v>
      </c>
      <c r="D759" s="1" t="s">
        <v>296</v>
      </c>
      <c r="E759" s="102" t="s">
        <v>317</v>
      </c>
      <c r="F759" s="56" t="s">
        <v>618</v>
      </c>
      <c r="G759" s="34" t="s">
        <v>43</v>
      </c>
      <c r="H759" s="7">
        <f t="shared" si="66"/>
        <v>-10000</v>
      </c>
      <c r="I759" s="29">
        <f t="shared" si="63"/>
        <v>10.330578512396695</v>
      </c>
      <c r="K759" t="s">
        <v>309</v>
      </c>
      <c r="L759">
        <v>7</v>
      </c>
      <c r="M759" s="2">
        <v>484</v>
      </c>
    </row>
    <row r="760" spans="2:13" ht="12.75">
      <c r="B760" s="298">
        <v>5000</v>
      </c>
      <c r="C760" s="1" t="s">
        <v>73</v>
      </c>
      <c r="D760" s="1" t="s">
        <v>296</v>
      </c>
      <c r="E760" s="102" t="s">
        <v>317</v>
      </c>
      <c r="F760" s="56" t="s">
        <v>619</v>
      </c>
      <c r="G760" s="34" t="s">
        <v>45</v>
      </c>
      <c r="H760" s="7">
        <f t="shared" si="66"/>
        <v>-15000</v>
      </c>
      <c r="I760" s="29">
        <f t="shared" si="63"/>
        <v>10.330578512396695</v>
      </c>
      <c r="K760" t="s">
        <v>309</v>
      </c>
      <c r="L760">
        <v>7</v>
      </c>
      <c r="M760" s="2">
        <v>484</v>
      </c>
    </row>
    <row r="761" spans="1:13" s="57" customFormat="1" ht="12.75">
      <c r="A761" s="18"/>
      <c r="B761" s="305">
        <f>SUM(B758:B760)</f>
        <v>15000</v>
      </c>
      <c r="C761" s="18" t="s">
        <v>73</v>
      </c>
      <c r="D761" s="18"/>
      <c r="E761" s="146"/>
      <c r="F761" s="25"/>
      <c r="G761" s="25"/>
      <c r="H761" s="60">
        <v>0</v>
      </c>
      <c r="I761" s="55">
        <f t="shared" si="63"/>
        <v>30.99173553719008</v>
      </c>
      <c r="M761" s="2">
        <v>484</v>
      </c>
    </row>
    <row r="762" spans="2:13" ht="12.75">
      <c r="B762" s="298"/>
      <c r="D762" s="19"/>
      <c r="H762" s="7">
        <f t="shared" si="66"/>
        <v>0</v>
      </c>
      <c r="I762" s="29">
        <f t="shared" si="63"/>
        <v>0</v>
      </c>
      <c r="M762" s="2">
        <v>484</v>
      </c>
    </row>
    <row r="763" spans="2:13" ht="12.75">
      <c r="B763" s="298"/>
      <c r="D763" s="19"/>
      <c r="H763" s="7">
        <f t="shared" si="66"/>
        <v>0</v>
      </c>
      <c r="I763" s="29">
        <f t="shared" si="63"/>
        <v>0</v>
      </c>
      <c r="M763" s="2">
        <v>484</v>
      </c>
    </row>
    <row r="764" spans="2:13" ht="12.75">
      <c r="B764" s="298">
        <v>3000</v>
      </c>
      <c r="C764" s="1" t="s">
        <v>74</v>
      </c>
      <c r="D764" s="1" t="s">
        <v>296</v>
      </c>
      <c r="E764" s="102" t="s">
        <v>317</v>
      </c>
      <c r="F764" s="56" t="s">
        <v>608</v>
      </c>
      <c r="G764" s="34" t="s">
        <v>41</v>
      </c>
      <c r="H764" s="7">
        <f t="shared" si="66"/>
        <v>-3000</v>
      </c>
      <c r="I764" s="29">
        <f t="shared" si="63"/>
        <v>6.198347107438017</v>
      </c>
      <c r="K764" t="s">
        <v>309</v>
      </c>
      <c r="L764">
        <v>7</v>
      </c>
      <c r="M764" s="2">
        <v>484</v>
      </c>
    </row>
    <row r="765" spans="2:13" ht="12.75">
      <c r="B765" s="298">
        <v>3000</v>
      </c>
      <c r="C765" s="1" t="s">
        <v>74</v>
      </c>
      <c r="D765" s="1" t="s">
        <v>296</v>
      </c>
      <c r="E765" s="102" t="s">
        <v>317</v>
      </c>
      <c r="F765" s="56" t="s">
        <v>608</v>
      </c>
      <c r="G765" s="34" t="s">
        <v>43</v>
      </c>
      <c r="H765" s="7">
        <f t="shared" si="66"/>
        <v>-6000</v>
      </c>
      <c r="I765" s="29">
        <f t="shared" si="63"/>
        <v>6.198347107438017</v>
      </c>
      <c r="K765" t="s">
        <v>309</v>
      </c>
      <c r="L765">
        <v>7</v>
      </c>
      <c r="M765" s="2">
        <v>484</v>
      </c>
    </row>
    <row r="766" spans="2:13" ht="12.75">
      <c r="B766" s="298">
        <v>3000</v>
      </c>
      <c r="C766" s="1" t="s">
        <v>74</v>
      </c>
      <c r="D766" s="1" t="s">
        <v>296</v>
      </c>
      <c r="E766" s="102" t="s">
        <v>317</v>
      </c>
      <c r="F766" s="56" t="s">
        <v>608</v>
      </c>
      <c r="G766" s="34" t="s">
        <v>45</v>
      </c>
      <c r="H766" s="7">
        <f t="shared" si="66"/>
        <v>-9000</v>
      </c>
      <c r="I766" s="29">
        <f t="shared" si="63"/>
        <v>6.198347107438017</v>
      </c>
      <c r="K766" t="s">
        <v>309</v>
      </c>
      <c r="L766">
        <v>7</v>
      </c>
      <c r="M766" s="2">
        <v>484</v>
      </c>
    </row>
    <row r="767" spans="2:13" ht="12.75">
      <c r="B767" s="298">
        <v>3000</v>
      </c>
      <c r="C767" s="1" t="s">
        <v>74</v>
      </c>
      <c r="D767" s="1" t="s">
        <v>296</v>
      </c>
      <c r="E767" s="102" t="s">
        <v>317</v>
      </c>
      <c r="F767" s="56" t="s">
        <v>608</v>
      </c>
      <c r="G767" s="34" t="s">
        <v>47</v>
      </c>
      <c r="H767" s="7">
        <f t="shared" si="66"/>
        <v>-12000</v>
      </c>
      <c r="I767" s="29">
        <f t="shared" si="63"/>
        <v>6.198347107438017</v>
      </c>
      <c r="K767" t="s">
        <v>309</v>
      </c>
      <c r="L767">
        <v>7</v>
      </c>
      <c r="M767" s="2">
        <v>484</v>
      </c>
    </row>
    <row r="768" spans="1:13" s="57" customFormat="1" ht="12.75">
      <c r="A768" s="18"/>
      <c r="B768" s="305">
        <f>SUM(B764:B767)</f>
        <v>12000</v>
      </c>
      <c r="C768" s="18" t="s">
        <v>74</v>
      </c>
      <c r="D768" s="18"/>
      <c r="E768" s="146"/>
      <c r="F768" s="25"/>
      <c r="G768" s="25"/>
      <c r="H768" s="60">
        <v>0</v>
      </c>
      <c r="I768" s="55">
        <f t="shared" si="63"/>
        <v>24.793388429752067</v>
      </c>
      <c r="M768" s="2">
        <v>484</v>
      </c>
    </row>
    <row r="769" spans="2:13" ht="12.75">
      <c r="B769" s="298"/>
      <c r="H769" s="7">
        <f t="shared" si="66"/>
        <v>0</v>
      </c>
      <c r="I769" s="29">
        <f t="shared" si="63"/>
        <v>0</v>
      </c>
      <c r="M769" s="2">
        <v>484</v>
      </c>
    </row>
    <row r="770" spans="2:13" ht="12.75">
      <c r="B770" s="298"/>
      <c r="H770" s="7">
        <f t="shared" si="66"/>
        <v>0</v>
      </c>
      <c r="I770" s="29">
        <f t="shared" si="63"/>
        <v>0</v>
      </c>
      <c r="M770" s="2">
        <v>484</v>
      </c>
    </row>
    <row r="771" spans="2:13" ht="12.75">
      <c r="B771" s="298">
        <v>10000</v>
      </c>
      <c r="C771" s="1" t="s">
        <v>574</v>
      </c>
      <c r="D771" s="1" t="s">
        <v>296</v>
      </c>
      <c r="E771" s="102" t="s">
        <v>575</v>
      </c>
      <c r="F771" s="56" t="s">
        <v>620</v>
      </c>
      <c r="G771" s="34" t="s">
        <v>47</v>
      </c>
      <c r="H771" s="7">
        <f t="shared" si="66"/>
        <v>-10000</v>
      </c>
      <c r="I771" s="29">
        <f t="shared" si="63"/>
        <v>20.66115702479339</v>
      </c>
      <c r="K771" t="s">
        <v>309</v>
      </c>
      <c r="L771">
        <v>7</v>
      </c>
      <c r="M771" s="2">
        <v>484</v>
      </c>
    </row>
    <row r="772" spans="2:13" ht="12.75">
      <c r="B772" s="298">
        <v>10000</v>
      </c>
      <c r="C772" s="1" t="s">
        <v>574</v>
      </c>
      <c r="D772" s="1" t="s">
        <v>296</v>
      </c>
      <c r="E772" s="102" t="s">
        <v>575</v>
      </c>
      <c r="F772" s="56" t="s">
        <v>621</v>
      </c>
      <c r="G772" s="34" t="s">
        <v>47</v>
      </c>
      <c r="H772" s="7">
        <f t="shared" si="66"/>
        <v>-20000</v>
      </c>
      <c r="I772" s="29">
        <f t="shared" si="63"/>
        <v>20.66115702479339</v>
      </c>
      <c r="K772" t="s">
        <v>309</v>
      </c>
      <c r="L772">
        <v>7</v>
      </c>
      <c r="M772" s="2">
        <v>484</v>
      </c>
    </row>
    <row r="773" spans="2:13" ht="12.75">
      <c r="B773" s="298">
        <v>10000</v>
      </c>
      <c r="C773" s="1" t="s">
        <v>574</v>
      </c>
      <c r="D773" s="1" t="s">
        <v>296</v>
      </c>
      <c r="E773" s="102" t="s">
        <v>575</v>
      </c>
      <c r="F773" s="56" t="s">
        <v>622</v>
      </c>
      <c r="G773" s="34" t="s">
        <v>47</v>
      </c>
      <c r="H773" s="7">
        <f t="shared" si="66"/>
        <v>-30000</v>
      </c>
      <c r="I773" s="29">
        <f t="shared" si="63"/>
        <v>20.66115702479339</v>
      </c>
      <c r="K773" t="s">
        <v>309</v>
      </c>
      <c r="L773">
        <v>7</v>
      </c>
      <c r="M773" s="2">
        <v>484</v>
      </c>
    </row>
    <row r="774" spans="2:13" ht="12.75">
      <c r="B774" s="298">
        <v>10000</v>
      </c>
      <c r="C774" s="1" t="s">
        <v>574</v>
      </c>
      <c r="D774" s="1" t="s">
        <v>296</v>
      </c>
      <c r="E774" s="102" t="s">
        <v>575</v>
      </c>
      <c r="F774" s="56" t="s">
        <v>623</v>
      </c>
      <c r="G774" s="34" t="s">
        <v>47</v>
      </c>
      <c r="H774" s="7">
        <f t="shared" si="66"/>
        <v>-40000</v>
      </c>
      <c r="I774" s="29">
        <f t="shared" si="63"/>
        <v>20.66115702479339</v>
      </c>
      <c r="K774" t="s">
        <v>309</v>
      </c>
      <c r="L774">
        <v>7</v>
      </c>
      <c r="M774" s="2">
        <v>484</v>
      </c>
    </row>
    <row r="775" spans="2:13" ht="12.75">
      <c r="B775" s="298">
        <v>10000</v>
      </c>
      <c r="C775" s="1" t="s">
        <v>574</v>
      </c>
      <c r="D775" s="1" t="s">
        <v>296</v>
      </c>
      <c r="E775" s="102" t="s">
        <v>575</v>
      </c>
      <c r="F775" s="56" t="s">
        <v>624</v>
      </c>
      <c r="G775" s="34" t="s">
        <v>47</v>
      </c>
      <c r="H775" s="7">
        <f t="shared" si="66"/>
        <v>-50000</v>
      </c>
      <c r="I775" s="29">
        <f t="shared" si="63"/>
        <v>20.66115702479339</v>
      </c>
      <c r="K775" t="s">
        <v>309</v>
      </c>
      <c r="L775">
        <v>7</v>
      </c>
      <c r="M775" s="2">
        <v>484</v>
      </c>
    </row>
    <row r="776" spans="2:13" ht="12.75">
      <c r="B776" s="298">
        <v>10000</v>
      </c>
      <c r="C776" s="1" t="s">
        <v>574</v>
      </c>
      <c r="D776" s="1" t="s">
        <v>296</v>
      </c>
      <c r="E776" s="102" t="s">
        <v>575</v>
      </c>
      <c r="F776" s="56" t="s">
        <v>625</v>
      </c>
      <c r="G776" s="34" t="s">
        <v>47</v>
      </c>
      <c r="H776" s="7">
        <f t="shared" si="66"/>
        <v>-60000</v>
      </c>
      <c r="I776" s="29">
        <f t="shared" si="63"/>
        <v>20.66115702479339</v>
      </c>
      <c r="K776" t="s">
        <v>309</v>
      </c>
      <c r="L776">
        <v>7</v>
      </c>
      <c r="M776" s="2">
        <v>484</v>
      </c>
    </row>
    <row r="777" spans="2:13" ht="12.75">
      <c r="B777" s="298">
        <v>10000</v>
      </c>
      <c r="C777" s="1" t="s">
        <v>574</v>
      </c>
      <c r="D777" s="1" t="s">
        <v>296</v>
      </c>
      <c r="E777" s="102" t="s">
        <v>575</v>
      </c>
      <c r="F777" s="56" t="s">
        <v>626</v>
      </c>
      <c r="G777" s="34" t="s">
        <v>47</v>
      </c>
      <c r="H777" s="7">
        <f t="shared" si="66"/>
        <v>-70000</v>
      </c>
      <c r="I777" s="29">
        <f>+B777/M777</f>
        <v>20.66115702479339</v>
      </c>
      <c r="K777" t="s">
        <v>309</v>
      </c>
      <c r="L777">
        <v>7</v>
      </c>
      <c r="M777" s="2">
        <v>484</v>
      </c>
    </row>
    <row r="778" spans="2:13" ht="12.75">
      <c r="B778" s="298">
        <v>10000</v>
      </c>
      <c r="C778" s="1" t="s">
        <v>574</v>
      </c>
      <c r="D778" s="1" t="s">
        <v>296</v>
      </c>
      <c r="E778" s="102" t="s">
        <v>575</v>
      </c>
      <c r="F778" s="56" t="s">
        <v>627</v>
      </c>
      <c r="G778" s="34" t="s">
        <v>47</v>
      </c>
      <c r="H778" s="7">
        <f t="shared" si="66"/>
        <v>-80000</v>
      </c>
      <c r="I778" s="29">
        <f t="shared" si="63"/>
        <v>20.66115702479339</v>
      </c>
      <c r="K778" t="s">
        <v>309</v>
      </c>
      <c r="L778">
        <v>7</v>
      </c>
      <c r="M778" s="2">
        <v>484</v>
      </c>
    </row>
    <row r="779" spans="2:13" ht="12.75">
      <c r="B779" s="298">
        <v>10000</v>
      </c>
      <c r="C779" s="1" t="s">
        <v>574</v>
      </c>
      <c r="D779" s="1" t="s">
        <v>296</v>
      </c>
      <c r="E779" s="102" t="s">
        <v>575</v>
      </c>
      <c r="F779" s="56" t="s">
        <v>628</v>
      </c>
      <c r="G779" s="34" t="s">
        <v>47</v>
      </c>
      <c r="H779" s="7">
        <f t="shared" si="66"/>
        <v>-90000</v>
      </c>
      <c r="I779" s="29">
        <f t="shared" si="63"/>
        <v>20.66115702479339</v>
      </c>
      <c r="K779" t="s">
        <v>309</v>
      </c>
      <c r="L779">
        <v>7</v>
      </c>
      <c r="M779" s="2">
        <v>484</v>
      </c>
    </row>
    <row r="780" spans="1:13" s="75" customFormat="1" ht="12.75">
      <c r="A780" s="41"/>
      <c r="B780" s="212">
        <v>20000</v>
      </c>
      <c r="C780" s="41" t="s">
        <v>580</v>
      </c>
      <c r="D780" s="1" t="s">
        <v>296</v>
      </c>
      <c r="E780" s="99" t="s">
        <v>575</v>
      </c>
      <c r="F780" s="39" t="s">
        <v>629</v>
      </c>
      <c r="G780" s="39" t="s">
        <v>45</v>
      </c>
      <c r="H780" s="43">
        <f t="shared" si="66"/>
        <v>-110000</v>
      </c>
      <c r="I780" s="74">
        <f t="shared" si="63"/>
        <v>41.32231404958678</v>
      </c>
      <c r="K780" t="s">
        <v>630</v>
      </c>
      <c r="L780">
        <v>7</v>
      </c>
      <c r="M780" s="2">
        <v>484</v>
      </c>
    </row>
    <row r="781" spans="1:13" s="75" customFormat="1" ht="12.75">
      <c r="A781" s="41"/>
      <c r="B781" s="212">
        <v>20000</v>
      </c>
      <c r="C781" s="41" t="s">
        <v>580</v>
      </c>
      <c r="D781" s="1" t="s">
        <v>296</v>
      </c>
      <c r="E781" s="99" t="s">
        <v>575</v>
      </c>
      <c r="F781" s="39" t="s">
        <v>631</v>
      </c>
      <c r="G781" s="39" t="s">
        <v>45</v>
      </c>
      <c r="H781" s="43">
        <f t="shared" si="66"/>
        <v>-130000</v>
      </c>
      <c r="I781" s="74">
        <f t="shared" si="63"/>
        <v>41.32231404958678</v>
      </c>
      <c r="K781" t="s">
        <v>630</v>
      </c>
      <c r="L781">
        <v>7</v>
      </c>
      <c r="M781" s="2">
        <v>484</v>
      </c>
    </row>
    <row r="782" spans="1:13" s="75" customFormat="1" ht="12.75">
      <c r="A782" s="41"/>
      <c r="B782" s="212">
        <v>20000</v>
      </c>
      <c r="C782" s="41" t="s">
        <v>580</v>
      </c>
      <c r="D782" s="1" t="s">
        <v>296</v>
      </c>
      <c r="E782" s="99" t="s">
        <v>575</v>
      </c>
      <c r="F782" s="39" t="s">
        <v>632</v>
      </c>
      <c r="G782" s="39" t="s">
        <v>45</v>
      </c>
      <c r="H782" s="43">
        <f t="shared" si="66"/>
        <v>-150000</v>
      </c>
      <c r="I782" s="74">
        <f t="shared" si="63"/>
        <v>41.32231404958678</v>
      </c>
      <c r="K782" t="s">
        <v>630</v>
      </c>
      <c r="L782">
        <v>7</v>
      </c>
      <c r="M782" s="2">
        <v>484</v>
      </c>
    </row>
    <row r="783" spans="1:13" s="75" customFormat="1" ht="12.75">
      <c r="A783" s="41"/>
      <c r="B783" s="212">
        <v>20000</v>
      </c>
      <c r="C783" s="41" t="s">
        <v>580</v>
      </c>
      <c r="D783" s="1" t="s">
        <v>296</v>
      </c>
      <c r="E783" s="99" t="s">
        <v>575</v>
      </c>
      <c r="F783" s="39" t="s">
        <v>633</v>
      </c>
      <c r="G783" s="39" t="s">
        <v>45</v>
      </c>
      <c r="H783" s="43">
        <f t="shared" si="66"/>
        <v>-170000</v>
      </c>
      <c r="I783" s="74">
        <f t="shared" si="63"/>
        <v>41.32231404958678</v>
      </c>
      <c r="K783" t="s">
        <v>630</v>
      </c>
      <c r="L783">
        <v>7</v>
      </c>
      <c r="M783" s="2">
        <v>484</v>
      </c>
    </row>
    <row r="784" spans="1:13" s="57" customFormat="1" ht="12.75">
      <c r="A784" s="18"/>
      <c r="B784" s="305">
        <f>SUM(B771:B783)</f>
        <v>170000</v>
      </c>
      <c r="C784" s="18"/>
      <c r="D784" s="18"/>
      <c r="E784" s="146" t="s">
        <v>575</v>
      </c>
      <c r="F784" s="25"/>
      <c r="G784" s="25"/>
      <c r="H784" s="60">
        <v>0</v>
      </c>
      <c r="I784" s="55">
        <f t="shared" si="63"/>
        <v>351.2396694214876</v>
      </c>
      <c r="M784" s="2">
        <v>484</v>
      </c>
    </row>
    <row r="785" spans="8:13" ht="12.75" hidden="1">
      <c r="H785" s="7">
        <f aca="true" t="shared" si="67" ref="H785:H810">H784-B785</f>
        <v>0</v>
      </c>
      <c r="M785" s="2">
        <v>484</v>
      </c>
    </row>
    <row r="786" spans="8:13" ht="12.75" hidden="1">
      <c r="H786" s="7">
        <f t="shared" si="67"/>
        <v>0</v>
      </c>
      <c r="M786" s="2">
        <v>484</v>
      </c>
    </row>
    <row r="787" spans="8:13" ht="12.75" hidden="1">
      <c r="H787" s="7">
        <f t="shared" si="67"/>
        <v>0</v>
      </c>
      <c r="M787" s="2">
        <v>484</v>
      </c>
    </row>
    <row r="788" spans="8:13" ht="12.75" hidden="1">
      <c r="H788" s="7">
        <f t="shared" si="67"/>
        <v>0</v>
      </c>
      <c r="M788" s="2">
        <v>484</v>
      </c>
    </row>
    <row r="789" spans="8:13" ht="12.75" hidden="1">
      <c r="H789" s="7">
        <f t="shared" si="67"/>
        <v>0</v>
      </c>
      <c r="M789" s="2">
        <v>484</v>
      </c>
    </row>
    <row r="790" spans="8:13" ht="12.75" hidden="1">
      <c r="H790" s="7">
        <f t="shared" si="67"/>
        <v>0</v>
      </c>
      <c r="M790" s="2">
        <v>484</v>
      </c>
    </row>
    <row r="791" spans="8:13" ht="12.75" hidden="1">
      <c r="H791" s="7">
        <f t="shared" si="67"/>
        <v>0</v>
      </c>
      <c r="M791" s="2">
        <v>484</v>
      </c>
    </row>
    <row r="792" spans="8:13" ht="12.75" hidden="1">
      <c r="H792" s="7">
        <f t="shared" si="67"/>
        <v>0</v>
      </c>
      <c r="M792" s="2">
        <v>484</v>
      </c>
    </row>
    <row r="793" spans="8:13" ht="12.75" hidden="1">
      <c r="H793" s="7">
        <f t="shared" si="67"/>
        <v>0</v>
      </c>
      <c r="M793" s="2">
        <v>484</v>
      </c>
    </row>
    <row r="794" spans="8:13" ht="12.75" hidden="1">
      <c r="H794" s="7">
        <f t="shared" si="67"/>
        <v>0</v>
      </c>
      <c r="M794" s="2">
        <v>484</v>
      </c>
    </row>
    <row r="795" spans="8:13" ht="12.75" hidden="1">
      <c r="H795" s="7">
        <f t="shared" si="67"/>
        <v>0</v>
      </c>
      <c r="M795" s="2">
        <v>484</v>
      </c>
    </row>
    <row r="796" spans="8:13" ht="12.75" hidden="1">
      <c r="H796" s="7">
        <f t="shared" si="67"/>
        <v>0</v>
      </c>
      <c r="M796" s="2">
        <v>484</v>
      </c>
    </row>
    <row r="797" spans="8:13" ht="12.75" hidden="1">
      <c r="H797" s="7">
        <f t="shared" si="67"/>
        <v>0</v>
      </c>
      <c r="M797" s="2">
        <v>484</v>
      </c>
    </row>
    <row r="798" spans="8:13" ht="12.75" hidden="1">
      <c r="H798" s="7">
        <f t="shared" si="67"/>
        <v>0</v>
      </c>
      <c r="M798" s="2">
        <v>484</v>
      </c>
    </row>
    <row r="799" spans="8:13" ht="12.75" hidden="1">
      <c r="H799" s="7">
        <f t="shared" si="67"/>
        <v>0</v>
      </c>
      <c r="M799" s="2">
        <v>484</v>
      </c>
    </row>
    <row r="800" spans="8:13" ht="12.75" hidden="1">
      <c r="H800" s="7">
        <f t="shared" si="67"/>
        <v>0</v>
      </c>
      <c r="M800" s="2">
        <v>484</v>
      </c>
    </row>
    <row r="801" spans="8:13" ht="12.75" hidden="1">
      <c r="H801" s="7">
        <f t="shared" si="67"/>
        <v>0</v>
      </c>
      <c r="M801" s="2">
        <v>484</v>
      </c>
    </row>
    <row r="802" spans="8:13" ht="12.75" hidden="1">
      <c r="H802" s="7">
        <f t="shared" si="67"/>
        <v>0</v>
      </c>
      <c r="M802" s="2">
        <v>484</v>
      </c>
    </row>
    <row r="803" spans="8:13" ht="12.75" hidden="1">
      <c r="H803" s="7">
        <f t="shared" si="67"/>
        <v>0</v>
      </c>
      <c r="M803" s="2">
        <v>484</v>
      </c>
    </row>
    <row r="804" spans="8:13" ht="12.75" hidden="1">
      <c r="H804" s="7">
        <f t="shared" si="67"/>
        <v>0</v>
      </c>
      <c r="M804" s="2">
        <v>484</v>
      </c>
    </row>
    <row r="805" spans="8:13" ht="12.75" hidden="1">
      <c r="H805" s="7">
        <f t="shared" si="67"/>
        <v>0</v>
      </c>
      <c r="M805" s="2">
        <v>484</v>
      </c>
    </row>
    <row r="806" spans="8:13" ht="12.75" hidden="1">
      <c r="H806" s="7">
        <f t="shared" si="67"/>
        <v>0</v>
      </c>
      <c r="M806" s="2">
        <v>484</v>
      </c>
    </row>
    <row r="807" spans="8:13" ht="12.75" hidden="1">
      <c r="H807" s="7">
        <f t="shared" si="67"/>
        <v>0</v>
      </c>
      <c r="M807" s="2">
        <v>484</v>
      </c>
    </row>
    <row r="808" spans="8:13" ht="12.75" hidden="1">
      <c r="H808" s="7">
        <f t="shared" si="67"/>
        <v>0</v>
      </c>
      <c r="M808" s="2">
        <v>484</v>
      </c>
    </row>
    <row r="809" spans="8:13" ht="12.75" hidden="1">
      <c r="H809" s="7">
        <f t="shared" si="67"/>
        <v>0</v>
      </c>
      <c r="M809" s="2">
        <v>484</v>
      </c>
    </row>
    <row r="810" spans="8:13" ht="12.75" hidden="1">
      <c r="H810" s="7">
        <f t="shared" si="67"/>
        <v>0</v>
      </c>
      <c r="M810" s="2">
        <v>484</v>
      </c>
    </row>
    <row r="811" spans="8:13" ht="12.75" hidden="1">
      <c r="H811" s="7">
        <f>H810-B811</f>
        <v>0</v>
      </c>
      <c r="M811" s="2">
        <v>484</v>
      </c>
    </row>
    <row r="812" spans="8:13" ht="12.75" hidden="1">
      <c r="H812" s="7">
        <f aca="true" t="shared" si="68" ref="H812:H875">H811-B812</f>
        <v>0</v>
      </c>
      <c r="M812" s="2">
        <v>484</v>
      </c>
    </row>
    <row r="813" spans="8:13" ht="12.75" hidden="1">
      <c r="H813" s="7">
        <f t="shared" si="68"/>
        <v>0</v>
      </c>
      <c r="M813" s="2">
        <v>484</v>
      </c>
    </row>
    <row r="814" spans="8:13" ht="12.75" hidden="1">
      <c r="H814" s="7">
        <f t="shared" si="68"/>
        <v>0</v>
      </c>
      <c r="M814" s="2">
        <v>484</v>
      </c>
    </row>
    <row r="815" spans="8:13" ht="12.75" hidden="1">
      <c r="H815" s="7">
        <f t="shared" si="68"/>
        <v>0</v>
      </c>
      <c r="M815" s="2">
        <v>484</v>
      </c>
    </row>
    <row r="816" spans="8:13" ht="12.75" hidden="1">
      <c r="H816" s="7">
        <f t="shared" si="68"/>
        <v>0</v>
      </c>
      <c r="M816" s="2">
        <v>484</v>
      </c>
    </row>
    <row r="817" spans="8:13" ht="12.75" hidden="1">
      <c r="H817" s="7">
        <f t="shared" si="68"/>
        <v>0</v>
      </c>
      <c r="M817" s="2">
        <v>484</v>
      </c>
    </row>
    <row r="818" spans="8:13" ht="12.75" hidden="1">
      <c r="H818" s="7">
        <f t="shared" si="68"/>
        <v>0</v>
      </c>
      <c r="M818" s="2">
        <v>484</v>
      </c>
    </row>
    <row r="819" spans="8:13" ht="12.75" hidden="1">
      <c r="H819" s="7">
        <f t="shared" si="68"/>
        <v>0</v>
      </c>
      <c r="M819" s="2">
        <v>484</v>
      </c>
    </row>
    <row r="820" spans="8:13" ht="12.75" hidden="1">
      <c r="H820" s="7">
        <f t="shared" si="68"/>
        <v>0</v>
      </c>
      <c r="M820" s="2">
        <v>484</v>
      </c>
    </row>
    <row r="821" spans="8:13" ht="12.75" hidden="1">
      <c r="H821" s="7">
        <f t="shared" si="68"/>
        <v>0</v>
      </c>
      <c r="M821" s="2">
        <v>484</v>
      </c>
    </row>
    <row r="822" spans="8:13" ht="12.75" hidden="1">
      <c r="H822" s="7">
        <f t="shared" si="68"/>
        <v>0</v>
      </c>
      <c r="M822" s="2">
        <v>484</v>
      </c>
    </row>
    <row r="823" spans="8:13" ht="12.75" hidden="1">
      <c r="H823" s="7">
        <f t="shared" si="68"/>
        <v>0</v>
      </c>
      <c r="M823" s="2">
        <v>484</v>
      </c>
    </row>
    <row r="824" spans="8:13" ht="12.75" hidden="1">
      <c r="H824" s="7">
        <f t="shared" si="68"/>
        <v>0</v>
      </c>
      <c r="M824" s="2">
        <v>484</v>
      </c>
    </row>
    <row r="825" spans="8:13" ht="12.75" hidden="1">
      <c r="H825" s="7">
        <f t="shared" si="68"/>
        <v>0</v>
      </c>
      <c r="M825" s="2">
        <v>484</v>
      </c>
    </row>
    <row r="826" spans="8:13" ht="12.75" hidden="1">
      <c r="H826" s="7">
        <f t="shared" si="68"/>
        <v>0</v>
      </c>
      <c r="M826" s="2">
        <v>484</v>
      </c>
    </row>
    <row r="827" spans="8:13" ht="12.75" hidden="1">
      <c r="H827" s="7">
        <f t="shared" si="68"/>
        <v>0</v>
      </c>
      <c r="M827" s="2">
        <v>484</v>
      </c>
    </row>
    <row r="828" spans="8:13" ht="12.75" hidden="1">
      <c r="H828" s="7">
        <f t="shared" si="68"/>
        <v>0</v>
      </c>
      <c r="M828" s="2">
        <v>484</v>
      </c>
    </row>
    <row r="829" spans="8:13" ht="12.75" hidden="1">
      <c r="H829" s="7">
        <f t="shared" si="68"/>
        <v>0</v>
      </c>
      <c r="M829" s="2">
        <v>484</v>
      </c>
    </row>
    <row r="830" spans="8:13" ht="12.75" hidden="1">
      <c r="H830" s="7">
        <f t="shared" si="68"/>
        <v>0</v>
      </c>
      <c r="M830" s="2">
        <v>484</v>
      </c>
    </row>
    <row r="831" spans="8:13" ht="12.75" hidden="1">
      <c r="H831" s="7">
        <f t="shared" si="68"/>
        <v>0</v>
      </c>
      <c r="M831" s="2">
        <v>484</v>
      </c>
    </row>
    <row r="832" spans="8:13" ht="12.75" hidden="1">
      <c r="H832" s="7">
        <f t="shared" si="68"/>
        <v>0</v>
      </c>
      <c r="M832" s="2">
        <v>484</v>
      </c>
    </row>
    <row r="833" spans="8:13" ht="12.75" hidden="1">
      <c r="H833" s="7">
        <f t="shared" si="68"/>
        <v>0</v>
      </c>
      <c r="M833" s="2">
        <v>484</v>
      </c>
    </row>
    <row r="834" spans="8:13" ht="12.75" hidden="1">
      <c r="H834" s="7">
        <f t="shared" si="68"/>
        <v>0</v>
      </c>
      <c r="M834" s="2">
        <v>484</v>
      </c>
    </row>
    <row r="835" spans="8:13" ht="12.75" hidden="1">
      <c r="H835" s="7">
        <f t="shared" si="68"/>
        <v>0</v>
      </c>
      <c r="M835" s="2">
        <v>484</v>
      </c>
    </row>
    <row r="836" spans="8:13" ht="12.75" hidden="1">
      <c r="H836" s="7">
        <f t="shared" si="68"/>
        <v>0</v>
      </c>
      <c r="M836" s="2">
        <v>484</v>
      </c>
    </row>
    <row r="837" spans="8:13" ht="12.75" hidden="1">
      <c r="H837" s="7">
        <f t="shared" si="68"/>
        <v>0</v>
      </c>
      <c r="M837" s="2">
        <v>484</v>
      </c>
    </row>
    <row r="838" spans="8:13" ht="12.75" hidden="1">
      <c r="H838" s="7">
        <f t="shared" si="68"/>
        <v>0</v>
      </c>
      <c r="M838" s="2">
        <v>484</v>
      </c>
    </row>
    <row r="839" spans="8:13" ht="12.75" hidden="1">
      <c r="H839" s="7">
        <f t="shared" si="68"/>
        <v>0</v>
      </c>
      <c r="M839" s="2">
        <v>484</v>
      </c>
    </row>
    <row r="840" spans="8:13" ht="12.75" hidden="1">
      <c r="H840" s="7">
        <f t="shared" si="68"/>
        <v>0</v>
      </c>
      <c r="M840" s="2">
        <v>484</v>
      </c>
    </row>
    <row r="841" spans="8:13" ht="12.75" hidden="1">
      <c r="H841" s="7">
        <f t="shared" si="68"/>
        <v>0</v>
      </c>
      <c r="M841" s="2">
        <v>484</v>
      </c>
    </row>
    <row r="842" spans="8:13" ht="12.75" hidden="1">
      <c r="H842" s="7">
        <f t="shared" si="68"/>
        <v>0</v>
      </c>
      <c r="M842" s="2">
        <v>484</v>
      </c>
    </row>
    <row r="843" spans="8:13" ht="12.75" hidden="1">
      <c r="H843" s="7">
        <f t="shared" si="68"/>
        <v>0</v>
      </c>
      <c r="M843" s="2">
        <v>484</v>
      </c>
    </row>
    <row r="844" spans="8:13" ht="12.75" hidden="1">
      <c r="H844" s="7">
        <f t="shared" si="68"/>
        <v>0</v>
      </c>
      <c r="M844" s="2">
        <v>484</v>
      </c>
    </row>
    <row r="845" spans="8:13" ht="12.75" hidden="1">
      <c r="H845" s="7">
        <f t="shared" si="68"/>
        <v>0</v>
      </c>
      <c r="M845" s="2">
        <v>484</v>
      </c>
    </row>
    <row r="846" spans="8:13" ht="12.75" hidden="1">
      <c r="H846" s="7">
        <f t="shared" si="68"/>
        <v>0</v>
      </c>
      <c r="M846" s="2">
        <v>484</v>
      </c>
    </row>
    <row r="847" spans="8:13" ht="12.75" hidden="1">
      <c r="H847" s="7">
        <f t="shared" si="68"/>
        <v>0</v>
      </c>
      <c r="M847" s="2">
        <v>484</v>
      </c>
    </row>
    <row r="848" spans="8:13" ht="12.75" hidden="1">
      <c r="H848" s="7">
        <f t="shared" si="68"/>
        <v>0</v>
      </c>
      <c r="M848" s="2">
        <v>484</v>
      </c>
    </row>
    <row r="849" spans="8:13" ht="12.75" hidden="1">
      <c r="H849" s="7">
        <f t="shared" si="68"/>
        <v>0</v>
      </c>
      <c r="M849" s="2">
        <v>484</v>
      </c>
    </row>
    <row r="850" spans="8:13" ht="12.75" hidden="1">
      <c r="H850" s="7">
        <f t="shared" si="68"/>
        <v>0</v>
      </c>
      <c r="M850" s="2">
        <v>484</v>
      </c>
    </row>
    <row r="851" spans="8:13" ht="12.75" hidden="1">
      <c r="H851" s="7">
        <f t="shared" si="68"/>
        <v>0</v>
      </c>
      <c r="M851" s="2">
        <v>484</v>
      </c>
    </row>
    <row r="852" spans="8:13" ht="12.75" hidden="1">
      <c r="H852" s="7">
        <f t="shared" si="68"/>
        <v>0</v>
      </c>
      <c r="M852" s="2">
        <v>484</v>
      </c>
    </row>
    <row r="853" spans="8:13" ht="12.75" hidden="1">
      <c r="H853" s="7">
        <f t="shared" si="68"/>
        <v>0</v>
      </c>
      <c r="M853" s="2">
        <v>484</v>
      </c>
    </row>
    <row r="854" spans="8:13" ht="12.75" hidden="1">
      <c r="H854" s="7">
        <f t="shared" si="68"/>
        <v>0</v>
      </c>
      <c r="M854" s="2">
        <v>484</v>
      </c>
    </row>
    <row r="855" spans="8:13" ht="12.75" hidden="1">
      <c r="H855" s="7">
        <f t="shared" si="68"/>
        <v>0</v>
      </c>
      <c r="M855" s="2">
        <v>484</v>
      </c>
    </row>
    <row r="856" spans="8:13" ht="12.75" hidden="1">
      <c r="H856" s="7">
        <f t="shared" si="68"/>
        <v>0</v>
      </c>
      <c r="M856" s="2">
        <v>484</v>
      </c>
    </row>
    <row r="857" spans="8:13" ht="12.75" hidden="1">
      <c r="H857" s="7">
        <f t="shared" si="68"/>
        <v>0</v>
      </c>
      <c r="M857" s="2">
        <v>484</v>
      </c>
    </row>
    <row r="858" spans="8:13" ht="12.75" hidden="1">
      <c r="H858" s="7">
        <f t="shared" si="68"/>
        <v>0</v>
      </c>
      <c r="M858" s="2">
        <v>484</v>
      </c>
    </row>
    <row r="859" spans="8:13" ht="12.75" hidden="1">
      <c r="H859" s="7">
        <f t="shared" si="68"/>
        <v>0</v>
      </c>
      <c r="M859" s="2">
        <v>484</v>
      </c>
    </row>
    <row r="860" spans="8:13" ht="12.75" hidden="1">
      <c r="H860" s="7">
        <f t="shared" si="68"/>
        <v>0</v>
      </c>
      <c r="M860" s="2">
        <v>484</v>
      </c>
    </row>
    <row r="861" spans="8:13" ht="12.75" hidden="1">
      <c r="H861" s="7">
        <f t="shared" si="68"/>
        <v>0</v>
      </c>
      <c r="M861" s="2">
        <v>484</v>
      </c>
    </row>
    <row r="862" spans="8:13" ht="12.75" hidden="1">
      <c r="H862" s="7">
        <f t="shared" si="68"/>
        <v>0</v>
      </c>
      <c r="M862" s="2">
        <v>484</v>
      </c>
    </row>
    <row r="863" spans="8:13" ht="12.75" hidden="1">
      <c r="H863" s="7">
        <f t="shared" si="68"/>
        <v>0</v>
      </c>
      <c r="M863" s="2">
        <v>484</v>
      </c>
    </row>
    <row r="864" spans="8:13" ht="12.75" hidden="1">
      <c r="H864" s="7">
        <f t="shared" si="68"/>
        <v>0</v>
      </c>
      <c r="M864" s="2">
        <v>484</v>
      </c>
    </row>
    <row r="865" spans="8:13" ht="12.75" hidden="1">
      <c r="H865" s="7">
        <f t="shared" si="68"/>
        <v>0</v>
      </c>
      <c r="M865" s="2">
        <v>484</v>
      </c>
    </row>
    <row r="866" spans="8:13" ht="12.75" hidden="1">
      <c r="H866" s="7">
        <f t="shared" si="68"/>
        <v>0</v>
      </c>
      <c r="M866" s="2">
        <v>484</v>
      </c>
    </row>
    <row r="867" spans="8:13" ht="12.75" hidden="1">
      <c r="H867" s="7">
        <f t="shared" si="68"/>
        <v>0</v>
      </c>
      <c r="M867" s="2">
        <v>484</v>
      </c>
    </row>
    <row r="868" spans="8:13" ht="12.75" hidden="1">
      <c r="H868" s="7">
        <f t="shared" si="68"/>
        <v>0</v>
      </c>
      <c r="M868" s="2">
        <v>484</v>
      </c>
    </row>
    <row r="869" spans="8:13" ht="12.75" hidden="1">
      <c r="H869" s="7">
        <f t="shared" si="68"/>
        <v>0</v>
      </c>
      <c r="M869" s="2">
        <v>484</v>
      </c>
    </row>
    <row r="870" spans="8:13" ht="12.75" hidden="1">
      <c r="H870" s="7">
        <f t="shared" si="68"/>
        <v>0</v>
      </c>
      <c r="M870" s="2">
        <v>484</v>
      </c>
    </row>
    <row r="871" spans="8:13" ht="12.75" hidden="1">
      <c r="H871" s="7">
        <f t="shared" si="68"/>
        <v>0</v>
      </c>
      <c r="M871" s="2">
        <v>484</v>
      </c>
    </row>
    <row r="872" spans="8:13" ht="12.75" hidden="1">
      <c r="H872" s="7">
        <f t="shared" si="68"/>
        <v>0</v>
      </c>
      <c r="M872" s="2">
        <v>484</v>
      </c>
    </row>
    <row r="873" spans="8:13" ht="12.75" hidden="1">
      <c r="H873" s="7">
        <f t="shared" si="68"/>
        <v>0</v>
      </c>
      <c r="M873" s="2">
        <v>484</v>
      </c>
    </row>
    <row r="874" spans="8:13" ht="12.75" hidden="1">
      <c r="H874" s="7">
        <f t="shared" si="68"/>
        <v>0</v>
      </c>
      <c r="M874" s="2">
        <v>484</v>
      </c>
    </row>
    <row r="875" spans="8:13" ht="12.75" hidden="1">
      <c r="H875" s="7">
        <f t="shared" si="68"/>
        <v>0</v>
      </c>
      <c r="M875" s="2">
        <v>484</v>
      </c>
    </row>
    <row r="876" spans="8:13" ht="12.75" hidden="1">
      <c r="H876" s="7">
        <f aca="true" t="shared" si="69" ref="H876:H951">H875-B876</f>
        <v>0</v>
      </c>
      <c r="M876" s="2">
        <v>484</v>
      </c>
    </row>
    <row r="877" spans="8:13" ht="12.75" hidden="1">
      <c r="H877" s="7">
        <f t="shared" si="69"/>
        <v>0</v>
      </c>
      <c r="M877" s="2">
        <v>484</v>
      </c>
    </row>
    <row r="878" spans="8:13" ht="12.75" hidden="1">
      <c r="H878" s="7">
        <f t="shared" si="69"/>
        <v>0</v>
      </c>
      <c r="M878" s="2">
        <v>484</v>
      </c>
    </row>
    <row r="879" spans="8:13" ht="12.75" hidden="1">
      <c r="H879" s="7">
        <f t="shared" si="69"/>
        <v>0</v>
      </c>
      <c r="M879" s="2">
        <v>484</v>
      </c>
    </row>
    <row r="880" spans="8:13" ht="12.75" hidden="1">
      <c r="H880" s="7">
        <f t="shared" si="69"/>
        <v>0</v>
      </c>
      <c r="M880" s="2">
        <v>484</v>
      </c>
    </row>
    <row r="881" spans="8:13" ht="12.75" hidden="1">
      <c r="H881" s="7">
        <f t="shared" si="69"/>
        <v>0</v>
      </c>
      <c r="M881" s="2">
        <v>484</v>
      </c>
    </row>
    <row r="882" spans="8:13" ht="12.75" hidden="1">
      <c r="H882" s="7">
        <f t="shared" si="69"/>
        <v>0</v>
      </c>
      <c r="M882" s="2">
        <v>484</v>
      </c>
    </row>
    <row r="883" spans="8:13" ht="12.75" hidden="1">
      <c r="H883" s="7">
        <f t="shared" si="69"/>
        <v>0</v>
      </c>
      <c r="M883" s="2">
        <v>484</v>
      </c>
    </row>
    <row r="884" spans="8:13" ht="12.75" hidden="1">
      <c r="H884" s="7">
        <f t="shared" si="69"/>
        <v>0</v>
      </c>
      <c r="M884" s="2">
        <v>484</v>
      </c>
    </row>
    <row r="885" spans="8:13" ht="12.75" hidden="1">
      <c r="H885" s="7">
        <f t="shared" si="69"/>
        <v>0</v>
      </c>
      <c r="M885" s="2">
        <v>484</v>
      </c>
    </row>
    <row r="886" spans="8:13" ht="12.75" hidden="1">
      <c r="H886" s="7">
        <f t="shared" si="69"/>
        <v>0</v>
      </c>
      <c r="M886" s="2">
        <v>484</v>
      </c>
    </row>
    <row r="887" spans="8:13" ht="12.75" hidden="1">
      <c r="H887" s="7">
        <f t="shared" si="69"/>
        <v>0</v>
      </c>
      <c r="M887" s="2">
        <v>484</v>
      </c>
    </row>
    <row r="888" spans="8:13" ht="12.75" hidden="1">
      <c r="H888" s="7">
        <f t="shared" si="69"/>
        <v>0</v>
      </c>
      <c r="M888" s="2">
        <v>484</v>
      </c>
    </row>
    <row r="889" spans="8:13" ht="12.75" hidden="1">
      <c r="H889" s="7">
        <f t="shared" si="69"/>
        <v>0</v>
      </c>
      <c r="M889" s="2">
        <v>484</v>
      </c>
    </row>
    <row r="890" spans="8:13" ht="12.75" hidden="1">
      <c r="H890" s="7">
        <f t="shared" si="69"/>
        <v>0</v>
      </c>
      <c r="M890" s="2">
        <v>484</v>
      </c>
    </row>
    <row r="891" spans="8:13" ht="12.75" hidden="1">
      <c r="H891" s="7">
        <f t="shared" si="69"/>
        <v>0</v>
      </c>
      <c r="M891" s="2">
        <v>484</v>
      </c>
    </row>
    <row r="892" spans="8:13" ht="12.75" hidden="1">
      <c r="H892" s="7">
        <f t="shared" si="69"/>
        <v>0</v>
      </c>
      <c r="M892" s="2">
        <v>484</v>
      </c>
    </row>
    <row r="893" spans="8:13" ht="12.75" hidden="1">
      <c r="H893" s="7">
        <f t="shared" si="69"/>
        <v>0</v>
      </c>
      <c r="M893" s="2">
        <v>484</v>
      </c>
    </row>
    <row r="894" spans="8:13" ht="12.75" hidden="1">
      <c r="H894" s="7">
        <f t="shared" si="69"/>
        <v>0</v>
      </c>
      <c r="M894" s="2">
        <v>484</v>
      </c>
    </row>
    <row r="895" spans="8:13" ht="12.75" hidden="1">
      <c r="H895" s="7">
        <f t="shared" si="69"/>
        <v>0</v>
      </c>
      <c r="M895" s="2">
        <v>484</v>
      </c>
    </row>
    <row r="896" spans="8:13" ht="12.75" hidden="1">
      <c r="H896" s="7">
        <f t="shared" si="69"/>
        <v>0</v>
      </c>
      <c r="M896" s="2">
        <v>484</v>
      </c>
    </row>
    <row r="897" spans="8:13" ht="12.75" hidden="1">
      <c r="H897" s="7">
        <f t="shared" si="69"/>
        <v>0</v>
      </c>
      <c r="M897" s="2">
        <v>484</v>
      </c>
    </row>
    <row r="898" spans="8:13" ht="12.75" hidden="1">
      <c r="H898" s="7">
        <f t="shared" si="69"/>
        <v>0</v>
      </c>
      <c r="M898" s="2">
        <v>484</v>
      </c>
    </row>
    <row r="899" spans="8:13" ht="12.75" hidden="1">
      <c r="H899" s="7">
        <f t="shared" si="69"/>
        <v>0</v>
      </c>
      <c r="M899" s="2">
        <v>484</v>
      </c>
    </row>
    <row r="900" spans="8:13" ht="12.75" hidden="1">
      <c r="H900" s="7">
        <f t="shared" si="69"/>
        <v>0</v>
      </c>
      <c r="M900" s="2">
        <v>484</v>
      </c>
    </row>
    <row r="901" spans="8:13" ht="12.75" hidden="1">
      <c r="H901" s="7">
        <f t="shared" si="69"/>
        <v>0</v>
      </c>
      <c r="M901" s="2">
        <v>484</v>
      </c>
    </row>
    <row r="902" spans="8:13" ht="12.75" hidden="1">
      <c r="H902" s="7">
        <f t="shared" si="69"/>
        <v>0</v>
      </c>
      <c r="M902" s="2">
        <v>484</v>
      </c>
    </row>
    <row r="903" spans="8:13" ht="12.75" hidden="1">
      <c r="H903" s="7">
        <f t="shared" si="69"/>
        <v>0</v>
      </c>
      <c r="M903" s="2">
        <v>484</v>
      </c>
    </row>
    <row r="904" spans="8:13" ht="12.75" hidden="1">
      <c r="H904" s="7">
        <f t="shared" si="69"/>
        <v>0</v>
      </c>
      <c r="M904" s="2">
        <v>484</v>
      </c>
    </row>
    <row r="905" spans="8:13" ht="12.75" hidden="1">
      <c r="H905" s="7">
        <f t="shared" si="69"/>
        <v>0</v>
      </c>
      <c r="M905" s="2">
        <v>484</v>
      </c>
    </row>
    <row r="906" spans="8:13" ht="12.75" hidden="1">
      <c r="H906" s="7">
        <f t="shared" si="69"/>
        <v>0</v>
      </c>
      <c r="M906" s="2">
        <v>484</v>
      </c>
    </row>
    <row r="907" spans="8:13" ht="12.75" hidden="1">
      <c r="H907" s="7">
        <f t="shared" si="69"/>
        <v>0</v>
      </c>
      <c r="M907" s="2">
        <v>484</v>
      </c>
    </row>
    <row r="908" spans="8:13" ht="12.75" hidden="1">
      <c r="H908" s="7">
        <f t="shared" si="69"/>
        <v>0</v>
      </c>
      <c r="M908" s="2">
        <v>484</v>
      </c>
    </row>
    <row r="909" spans="8:13" ht="12.75" hidden="1">
      <c r="H909" s="7">
        <f t="shared" si="69"/>
        <v>0</v>
      </c>
      <c r="M909" s="2">
        <v>484</v>
      </c>
    </row>
    <row r="910" spans="8:13" ht="12.75" hidden="1">
      <c r="H910" s="7">
        <f t="shared" si="69"/>
        <v>0</v>
      </c>
      <c r="M910" s="2">
        <v>484</v>
      </c>
    </row>
    <row r="911" spans="8:13" ht="12.75" hidden="1">
      <c r="H911" s="7">
        <f t="shared" si="69"/>
        <v>0</v>
      </c>
      <c r="M911" s="2">
        <v>484</v>
      </c>
    </row>
    <row r="912" spans="8:13" ht="12.75" hidden="1">
      <c r="H912" s="7">
        <f t="shared" si="69"/>
        <v>0</v>
      </c>
      <c r="M912" s="2">
        <v>484</v>
      </c>
    </row>
    <row r="913" spans="8:13" ht="12.75" hidden="1">
      <c r="H913" s="7">
        <f t="shared" si="69"/>
        <v>0</v>
      </c>
      <c r="M913" s="2">
        <v>484</v>
      </c>
    </row>
    <row r="914" spans="8:13" ht="12.75" hidden="1">
      <c r="H914" s="7">
        <f t="shared" si="69"/>
        <v>0</v>
      </c>
      <c r="M914" s="2">
        <v>484</v>
      </c>
    </row>
    <row r="915" spans="8:13" ht="12.75" hidden="1">
      <c r="H915" s="7">
        <f t="shared" si="69"/>
        <v>0</v>
      </c>
      <c r="M915" s="2">
        <v>484</v>
      </c>
    </row>
    <row r="916" spans="8:13" ht="12.75" hidden="1">
      <c r="H916" s="7">
        <f t="shared" si="69"/>
        <v>0</v>
      </c>
      <c r="M916" s="2">
        <v>484</v>
      </c>
    </row>
    <row r="917" spans="8:13" ht="12.75" hidden="1">
      <c r="H917" s="7">
        <f t="shared" si="69"/>
        <v>0</v>
      </c>
      <c r="M917" s="2">
        <v>484</v>
      </c>
    </row>
    <row r="918" spans="8:13" ht="12.75" hidden="1">
      <c r="H918" s="7">
        <f t="shared" si="69"/>
        <v>0</v>
      </c>
      <c r="M918" s="2">
        <v>484</v>
      </c>
    </row>
    <row r="919" spans="8:13" ht="12.75" hidden="1">
      <c r="H919" s="7">
        <f t="shared" si="69"/>
        <v>0</v>
      </c>
      <c r="M919" s="2">
        <v>484</v>
      </c>
    </row>
    <row r="920" spans="8:13" ht="12.75" hidden="1">
      <c r="H920" s="7">
        <f t="shared" si="69"/>
        <v>0</v>
      </c>
      <c r="M920" s="2">
        <v>484</v>
      </c>
    </row>
    <row r="921" spans="8:13" ht="12.75" hidden="1">
      <c r="H921" s="7">
        <f t="shared" si="69"/>
        <v>0</v>
      </c>
      <c r="M921" s="2">
        <v>484</v>
      </c>
    </row>
    <row r="922" spans="8:13" ht="12.75" hidden="1">
      <c r="H922" s="7">
        <f t="shared" si="69"/>
        <v>0</v>
      </c>
      <c r="M922" s="2">
        <v>484</v>
      </c>
    </row>
    <row r="923" spans="8:13" ht="12.75" hidden="1">
      <c r="H923" s="7">
        <f t="shared" si="69"/>
        <v>0</v>
      </c>
      <c r="M923" s="2">
        <v>484</v>
      </c>
    </row>
    <row r="924" spans="8:13" ht="12.75" hidden="1">
      <c r="H924" s="7">
        <f t="shared" si="69"/>
        <v>0</v>
      </c>
      <c r="M924" s="2">
        <v>484</v>
      </c>
    </row>
    <row r="925" spans="8:13" ht="12.75" hidden="1">
      <c r="H925" s="7">
        <f t="shared" si="69"/>
        <v>0</v>
      </c>
      <c r="M925" s="2">
        <v>484</v>
      </c>
    </row>
    <row r="926" spans="8:13" ht="12.75" hidden="1">
      <c r="H926" s="7">
        <f t="shared" si="69"/>
        <v>0</v>
      </c>
      <c r="M926" s="2">
        <v>484</v>
      </c>
    </row>
    <row r="927" spans="8:13" ht="12.75" hidden="1">
      <c r="H927" s="7">
        <f t="shared" si="69"/>
        <v>0</v>
      </c>
      <c r="M927" s="2">
        <v>484</v>
      </c>
    </row>
    <row r="928" spans="8:13" ht="12.75" hidden="1">
      <c r="H928" s="7">
        <f t="shared" si="69"/>
        <v>0</v>
      </c>
      <c r="M928" s="2">
        <v>484</v>
      </c>
    </row>
    <row r="929" spans="8:13" ht="12.75" hidden="1">
      <c r="H929" s="7">
        <f t="shared" si="69"/>
        <v>0</v>
      </c>
      <c r="M929" s="2">
        <v>484</v>
      </c>
    </row>
    <row r="930" spans="8:13" ht="12.75" hidden="1">
      <c r="H930" s="7">
        <f t="shared" si="69"/>
        <v>0</v>
      </c>
      <c r="M930" s="2">
        <v>484</v>
      </c>
    </row>
    <row r="931" spans="8:13" ht="12.75" hidden="1">
      <c r="H931" s="7">
        <f t="shared" si="69"/>
        <v>0</v>
      </c>
      <c r="M931" s="2">
        <v>484</v>
      </c>
    </row>
    <row r="932" spans="8:13" ht="12.75" hidden="1">
      <c r="H932" s="7">
        <f t="shared" si="69"/>
        <v>0</v>
      </c>
      <c r="M932" s="2">
        <v>484</v>
      </c>
    </row>
    <row r="933" spans="8:13" ht="12.75" hidden="1">
      <c r="H933" s="7">
        <f t="shared" si="69"/>
        <v>0</v>
      </c>
      <c r="M933" s="2">
        <v>484</v>
      </c>
    </row>
    <row r="934" spans="8:13" ht="12.75" hidden="1">
      <c r="H934" s="7">
        <f t="shared" si="69"/>
        <v>0</v>
      </c>
      <c r="M934" s="2">
        <v>484</v>
      </c>
    </row>
    <row r="935" spans="8:13" ht="12.75" hidden="1">
      <c r="H935" s="7">
        <f t="shared" si="69"/>
        <v>0</v>
      </c>
      <c r="M935" s="2">
        <v>484</v>
      </c>
    </row>
    <row r="936" spans="8:13" ht="12.75" hidden="1">
      <c r="H936" s="7">
        <f t="shared" si="69"/>
        <v>0</v>
      </c>
      <c r="M936" s="2">
        <v>484</v>
      </c>
    </row>
    <row r="937" spans="8:13" ht="12.75" hidden="1">
      <c r="H937" s="7">
        <f t="shared" si="69"/>
        <v>0</v>
      </c>
      <c r="M937" s="2">
        <v>484</v>
      </c>
    </row>
    <row r="938" spans="8:13" ht="12.75" hidden="1">
      <c r="H938" s="7">
        <f t="shared" si="69"/>
        <v>0</v>
      </c>
      <c r="M938" s="2">
        <v>484</v>
      </c>
    </row>
    <row r="939" spans="8:13" ht="12.75" hidden="1">
      <c r="H939" s="7">
        <f t="shared" si="69"/>
        <v>0</v>
      </c>
      <c r="M939" s="2">
        <v>484</v>
      </c>
    </row>
    <row r="940" spans="8:13" ht="12.75" hidden="1">
      <c r="H940" s="7">
        <f t="shared" si="69"/>
        <v>0</v>
      </c>
      <c r="M940" s="2">
        <v>484</v>
      </c>
    </row>
    <row r="941" spans="8:13" ht="12.75" hidden="1">
      <c r="H941" s="7">
        <f t="shared" si="69"/>
        <v>0</v>
      </c>
      <c r="M941" s="2">
        <v>484</v>
      </c>
    </row>
    <row r="942" spans="8:13" ht="12.75" hidden="1">
      <c r="H942" s="7">
        <f t="shared" si="69"/>
        <v>0</v>
      </c>
      <c r="M942" s="2">
        <v>484</v>
      </c>
    </row>
    <row r="943" spans="8:13" ht="12.75" hidden="1">
      <c r="H943" s="7">
        <f t="shared" si="69"/>
        <v>0</v>
      </c>
      <c r="M943" s="2">
        <v>484</v>
      </c>
    </row>
    <row r="944" spans="8:13" ht="12.75" hidden="1">
      <c r="H944" s="7">
        <f t="shared" si="69"/>
        <v>0</v>
      </c>
      <c r="M944" s="2">
        <v>484</v>
      </c>
    </row>
    <row r="945" spans="8:13" ht="12.75" hidden="1">
      <c r="H945" s="7">
        <f t="shared" si="69"/>
        <v>0</v>
      </c>
      <c r="M945" s="2">
        <v>484</v>
      </c>
    </row>
    <row r="946" spans="8:13" ht="12.75" hidden="1">
      <c r="H946" s="7">
        <f t="shared" si="69"/>
        <v>0</v>
      </c>
      <c r="M946" s="2">
        <v>484</v>
      </c>
    </row>
    <row r="947" spans="8:13" ht="12.75" hidden="1">
      <c r="H947" s="7">
        <f t="shared" si="69"/>
        <v>0</v>
      </c>
      <c r="M947" s="2">
        <v>484</v>
      </c>
    </row>
    <row r="948" spans="8:13" ht="12.75" hidden="1">
      <c r="H948" s="7">
        <f t="shared" si="69"/>
        <v>0</v>
      </c>
      <c r="M948" s="2">
        <v>484</v>
      </c>
    </row>
    <row r="949" spans="8:13" ht="12.75" hidden="1">
      <c r="H949" s="7">
        <f t="shared" si="69"/>
        <v>0</v>
      </c>
      <c r="M949" s="2">
        <v>484</v>
      </c>
    </row>
    <row r="950" spans="8:13" ht="12.75" hidden="1">
      <c r="H950" s="7">
        <f t="shared" si="69"/>
        <v>0</v>
      </c>
      <c r="M950" s="2">
        <v>484</v>
      </c>
    </row>
    <row r="951" spans="8:13" ht="12.75" hidden="1">
      <c r="H951" s="7">
        <f t="shared" si="69"/>
        <v>0</v>
      </c>
      <c r="M951" s="2">
        <v>484</v>
      </c>
    </row>
    <row r="952" spans="8:13" ht="12.75" hidden="1">
      <c r="H952" s="7">
        <f aca="true" t="shared" si="70" ref="H952:H1015">H951-B952</f>
        <v>0</v>
      </c>
      <c r="M952" s="2">
        <v>484</v>
      </c>
    </row>
    <row r="953" spans="8:13" ht="12.75" hidden="1">
      <c r="H953" s="7">
        <f t="shared" si="70"/>
        <v>0</v>
      </c>
      <c r="M953" s="2">
        <v>484</v>
      </c>
    </row>
    <row r="954" spans="8:13" ht="12.75" hidden="1">
      <c r="H954" s="7">
        <f t="shared" si="70"/>
        <v>0</v>
      </c>
      <c r="M954" s="2">
        <v>484</v>
      </c>
    </row>
    <row r="955" spans="8:13" ht="12.75" hidden="1">
      <c r="H955" s="7">
        <f t="shared" si="70"/>
        <v>0</v>
      </c>
      <c r="M955" s="2">
        <v>484</v>
      </c>
    </row>
    <row r="956" spans="8:13" ht="12.75" hidden="1">
      <c r="H956" s="7">
        <f t="shared" si="70"/>
        <v>0</v>
      </c>
      <c r="M956" s="2">
        <v>484</v>
      </c>
    </row>
    <row r="957" spans="8:13" ht="12.75" hidden="1">
      <c r="H957" s="7">
        <f t="shared" si="70"/>
        <v>0</v>
      </c>
      <c r="M957" s="2">
        <v>484</v>
      </c>
    </row>
    <row r="958" spans="8:13" ht="12.75" hidden="1">
      <c r="H958" s="7">
        <f t="shared" si="70"/>
        <v>0</v>
      </c>
      <c r="M958" s="2">
        <v>484</v>
      </c>
    </row>
    <row r="959" spans="8:13" ht="12.75" hidden="1">
      <c r="H959" s="7">
        <f t="shared" si="70"/>
        <v>0</v>
      </c>
      <c r="M959" s="2">
        <v>484</v>
      </c>
    </row>
    <row r="960" spans="8:13" ht="12.75" hidden="1">
      <c r="H960" s="7">
        <f t="shared" si="70"/>
        <v>0</v>
      </c>
      <c r="M960" s="2">
        <v>484</v>
      </c>
    </row>
    <row r="961" spans="8:13" ht="12.75" hidden="1">
      <c r="H961" s="7">
        <f t="shared" si="70"/>
        <v>0</v>
      </c>
      <c r="M961" s="2">
        <v>484</v>
      </c>
    </row>
    <row r="962" spans="8:13" ht="12.75" hidden="1">
      <c r="H962" s="7">
        <f t="shared" si="70"/>
        <v>0</v>
      </c>
      <c r="M962" s="2">
        <v>484</v>
      </c>
    </row>
    <row r="963" spans="8:13" ht="12.75" hidden="1">
      <c r="H963" s="7">
        <f t="shared" si="70"/>
        <v>0</v>
      </c>
      <c r="M963" s="2">
        <v>484</v>
      </c>
    </row>
    <row r="964" spans="8:13" ht="12.75" hidden="1">
      <c r="H964" s="7">
        <f t="shared" si="70"/>
        <v>0</v>
      </c>
      <c r="M964" s="2">
        <v>484</v>
      </c>
    </row>
    <row r="965" spans="8:13" ht="12.75" hidden="1">
      <c r="H965" s="7">
        <f t="shared" si="70"/>
        <v>0</v>
      </c>
      <c r="M965" s="2">
        <v>484</v>
      </c>
    </row>
    <row r="966" spans="8:13" ht="12.75" hidden="1">
      <c r="H966" s="7">
        <f t="shared" si="70"/>
        <v>0</v>
      </c>
      <c r="M966" s="2">
        <v>484</v>
      </c>
    </row>
    <row r="967" spans="8:13" ht="12.75" hidden="1">
      <c r="H967" s="7">
        <f t="shared" si="70"/>
        <v>0</v>
      </c>
      <c r="M967" s="2">
        <v>484</v>
      </c>
    </row>
    <row r="968" spans="8:13" ht="12.75" hidden="1">
      <c r="H968" s="7">
        <f t="shared" si="70"/>
        <v>0</v>
      </c>
      <c r="M968" s="2">
        <v>484</v>
      </c>
    </row>
    <row r="969" spans="8:13" ht="12.75" hidden="1">
      <c r="H969" s="7">
        <f t="shared" si="70"/>
        <v>0</v>
      </c>
      <c r="M969" s="2">
        <v>484</v>
      </c>
    </row>
    <row r="970" spans="8:13" ht="12.75" hidden="1">
      <c r="H970" s="7">
        <f t="shared" si="70"/>
        <v>0</v>
      </c>
      <c r="M970" s="2">
        <v>484</v>
      </c>
    </row>
    <row r="971" spans="8:13" ht="12.75" hidden="1">
      <c r="H971" s="7">
        <f t="shared" si="70"/>
        <v>0</v>
      </c>
      <c r="M971" s="2">
        <v>484</v>
      </c>
    </row>
    <row r="972" spans="8:13" ht="12.75" hidden="1">
      <c r="H972" s="7">
        <f t="shared" si="70"/>
        <v>0</v>
      </c>
      <c r="M972" s="2">
        <v>484</v>
      </c>
    </row>
    <row r="973" spans="8:13" ht="12.75" hidden="1">
      <c r="H973" s="7">
        <f t="shared" si="70"/>
        <v>0</v>
      </c>
      <c r="M973" s="2">
        <v>484</v>
      </c>
    </row>
    <row r="974" spans="8:13" ht="12.75" hidden="1">
      <c r="H974" s="7">
        <f t="shared" si="70"/>
        <v>0</v>
      </c>
      <c r="M974" s="2">
        <v>484</v>
      </c>
    </row>
    <row r="975" spans="8:13" ht="12.75" hidden="1">
      <c r="H975" s="7">
        <f t="shared" si="70"/>
        <v>0</v>
      </c>
      <c r="M975" s="2">
        <v>484</v>
      </c>
    </row>
    <row r="976" spans="8:13" ht="12.75" hidden="1">
      <c r="H976" s="7">
        <f t="shared" si="70"/>
        <v>0</v>
      </c>
      <c r="M976" s="2">
        <v>484</v>
      </c>
    </row>
    <row r="977" spans="8:13" ht="12.75" hidden="1">
      <c r="H977" s="7">
        <f t="shared" si="70"/>
        <v>0</v>
      </c>
      <c r="M977" s="2">
        <v>484</v>
      </c>
    </row>
    <row r="978" spans="8:13" ht="12.75" hidden="1">
      <c r="H978" s="7">
        <f t="shared" si="70"/>
        <v>0</v>
      </c>
      <c r="M978" s="2">
        <v>484</v>
      </c>
    </row>
    <row r="979" spans="8:13" ht="12.75" hidden="1">
      <c r="H979" s="7">
        <f t="shared" si="70"/>
        <v>0</v>
      </c>
      <c r="M979" s="2">
        <v>484</v>
      </c>
    </row>
    <row r="980" spans="8:13" ht="12.75" hidden="1">
      <c r="H980" s="7">
        <f t="shared" si="70"/>
        <v>0</v>
      </c>
      <c r="M980" s="2">
        <v>484</v>
      </c>
    </row>
    <row r="981" spans="8:13" ht="12.75" hidden="1">
      <c r="H981" s="7">
        <f t="shared" si="70"/>
        <v>0</v>
      </c>
      <c r="M981" s="2">
        <v>484</v>
      </c>
    </row>
    <row r="982" spans="8:13" ht="12.75" hidden="1">
      <c r="H982" s="7">
        <f t="shared" si="70"/>
        <v>0</v>
      </c>
      <c r="M982" s="2">
        <v>484</v>
      </c>
    </row>
    <row r="983" spans="8:13" ht="12.75" hidden="1">
      <c r="H983" s="7">
        <f t="shared" si="70"/>
        <v>0</v>
      </c>
      <c r="M983" s="2">
        <v>484</v>
      </c>
    </row>
    <row r="984" spans="8:13" ht="12.75" hidden="1">
      <c r="H984" s="7">
        <f t="shared" si="70"/>
        <v>0</v>
      </c>
      <c r="M984" s="2">
        <v>484</v>
      </c>
    </row>
    <row r="985" spans="8:13" ht="12.75" hidden="1">
      <c r="H985" s="7">
        <f t="shared" si="70"/>
        <v>0</v>
      </c>
      <c r="M985" s="2">
        <v>484</v>
      </c>
    </row>
    <row r="986" spans="8:13" ht="12.75" hidden="1">
      <c r="H986" s="7">
        <f t="shared" si="70"/>
        <v>0</v>
      </c>
      <c r="M986" s="2">
        <v>484</v>
      </c>
    </row>
    <row r="987" spans="8:13" ht="12.75" hidden="1">
      <c r="H987" s="7">
        <f t="shared" si="70"/>
        <v>0</v>
      </c>
      <c r="M987" s="2">
        <v>484</v>
      </c>
    </row>
    <row r="988" spans="8:13" ht="12.75" hidden="1">
      <c r="H988" s="7">
        <f t="shared" si="70"/>
        <v>0</v>
      </c>
      <c r="M988" s="2">
        <v>484</v>
      </c>
    </row>
    <row r="989" spans="8:13" ht="12.75" hidden="1">
      <c r="H989" s="7">
        <f t="shared" si="70"/>
        <v>0</v>
      </c>
      <c r="M989" s="2">
        <v>484</v>
      </c>
    </row>
    <row r="990" spans="8:13" ht="12.75" hidden="1">
      <c r="H990" s="7">
        <f t="shared" si="70"/>
        <v>0</v>
      </c>
      <c r="M990" s="2">
        <v>484</v>
      </c>
    </row>
    <row r="991" spans="8:13" ht="12.75" hidden="1">
      <c r="H991" s="7">
        <f t="shared" si="70"/>
        <v>0</v>
      </c>
      <c r="M991" s="2">
        <v>484</v>
      </c>
    </row>
    <row r="992" spans="8:13" ht="12.75" hidden="1">
      <c r="H992" s="7">
        <f t="shared" si="70"/>
        <v>0</v>
      </c>
      <c r="M992" s="2">
        <v>484</v>
      </c>
    </row>
    <row r="993" spans="8:13" ht="12.75" hidden="1">
      <c r="H993" s="7">
        <f t="shared" si="70"/>
        <v>0</v>
      </c>
      <c r="M993" s="2">
        <v>484</v>
      </c>
    </row>
    <row r="994" spans="8:13" ht="12.75" hidden="1">
      <c r="H994" s="7">
        <f t="shared" si="70"/>
        <v>0</v>
      </c>
      <c r="M994" s="2">
        <v>484</v>
      </c>
    </row>
    <row r="995" spans="8:13" ht="12.75" hidden="1">
      <c r="H995" s="7">
        <f t="shared" si="70"/>
        <v>0</v>
      </c>
      <c r="M995" s="2">
        <v>484</v>
      </c>
    </row>
    <row r="996" spans="8:13" ht="12.75" hidden="1">
      <c r="H996" s="7">
        <f t="shared" si="70"/>
        <v>0</v>
      </c>
      <c r="M996" s="2">
        <v>484</v>
      </c>
    </row>
    <row r="997" spans="8:13" ht="12.75" hidden="1">
      <c r="H997" s="7">
        <f t="shared" si="70"/>
        <v>0</v>
      </c>
      <c r="M997" s="2">
        <v>484</v>
      </c>
    </row>
    <row r="998" spans="8:13" ht="12.75" hidden="1">
      <c r="H998" s="7">
        <f t="shared" si="70"/>
        <v>0</v>
      </c>
      <c r="M998" s="2">
        <v>484</v>
      </c>
    </row>
    <row r="999" spans="8:13" ht="12.75" hidden="1">
      <c r="H999" s="7">
        <f t="shared" si="70"/>
        <v>0</v>
      </c>
      <c r="M999" s="2">
        <v>484</v>
      </c>
    </row>
    <row r="1000" spans="8:13" ht="12.75" hidden="1">
      <c r="H1000" s="7">
        <f t="shared" si="70"/>
        <v>0</v>
      </c>
      <c r="M1000" s="2">
        <v>484</v>
      </c>
    </row>
    <row r="1001" spans="8:13" ht="12.75" hidden="1">
      <c r="H1001" s="7">
        <f t="shared" si="70"/>
        <v>0</v>
      </c>
      <c r="M1001" s="2">
        <v>484</v>
      </c>
    </row>
    <row r="1002" spans="8:13" ht="12.75" hidden="1">
      <c r="H1002" s="7">
        <f t="shared" si="70"/>
        <v>0</v>
      </c>
      <c r="M1002" s="2">
        <v>484</v>
      </c>
    </row>
    <row r="1003" spans="8:13" ht="12.75" hidden="1">
      <c r="H1003" s="7">
        <f t="shared" si="70"/>
        <v>0</v>
      </c>
      <c r="M1003" s="2">
        <v>484</v>
      </c>
    </row>
    <row r="1004" spans="8:13" ht="12.75" hidden="1">
      <c r="H1004" s="7">
        <f t="shared" si="70"/>
        <v>0</v>
      </c>
      <c r="M1004" s="2">
        <v>484</v>
      </c>
    </row>
    <row r="1005" spans="8:13" ht="12.75" hidden="1">
      <c r="H1005" s="7">
        <f t="shared" si="70"/>
        <v>0</v>
      </c>
      <c r="M1005" s="2">
        <v>484</v>
      </c>
    </row>
    <row r="1006" spans="8:13" ht="12.75" hidden="1">
      <c r="H1006" s="7">
        <f t="shared" si="70"/>
        <v>0</v>
      </c>
      <c r="M1006" s="2">
        <v>484</v>
      </c>
    </row>
    <row r="1007" spans="8:13" ht="12.75" hidden="1">
      <c r="H1007" s="7">
        <f t="shared" si="70"/>
        <v>0</v>
      </c>
      <c r="M1007" s="2">
        <v>484</v>
      </c>
    </row>
    <row r="1008" spans="8:13" ht="12.75" hidden="1">
      <c r="H1008" s="7">
        <f t="shared" si="70"/>
        <v>0</v>
      </c>
      <c r="M1008" s="2">
        <v>484</v>
      </c>
    </row>
    <row r="1009" spans="8:13" ht="12.75" hidden="1">
      <c r="H1009" s="7">
        <f t="shared" si="70"/>
        <v>0</v>
      </c>
      <c r="M1009" s="2">
        <v>484</v>
      </c>
    </row>
    <row r="1010" spans="8:13" ht="12.75" hidden="1">
      <c r="H1010" s="7">
        <f t="shared" si="70"/>
        <v>0</v>
      </c>
      <c r="M1010" s="2">
        <v>484</v>
      </c>
    </row>
    <row r="1011" spans="8:13" ht="12.75" hidden="1">
      <c r="H1011" s="7">
        <f t="shared" si="70"/>
        <v>0</v>
      </c>
      <c r="M1011" s="2">
        <v>484</v>
      </c>
    </row>
    <row r="1012" spans="8:13" ht="12.75" hidden="1">
      <c r="H1012" s="7">
        <f t="shared" si="70"/>
        <v>0</v>
      </c>
      <c r="M1012" s="2">
        <v>484</v>
      </c>
    </row>
    <row r="1013" spans="8:13" ht="12.75" hidden="1">
      <c r="H1013" s="7">
        <f t="shared" si="70"/>
        <v>0</v>
      </c>
      <c r="M1013" s="2">
        <v>484</v>
      </c>
    </row>
    <row r="1014" spans="8:13" ht="12.75" hidden="1">
      <c r="H1014" s="7">
        <f t="shared" si="70"/>
        <v>0</v>
      </c>
      <c r="M1014" s="2">
        <v>484</v>
      </c>
    </row>
    <row r="1015" spans="8:13" ht="12.75" hidden="1">
      <c r="H1015" s="7">
        <f t="shared" si="70"/>
        <v>0</v>
      </c>
      <c r="M1015" s="2">
        <v>484</v>
      </c>
    </row>
    <row r="1016" spans="8:13" ht="12.75" hidden="1">
      <c r="H1016" s="7">
        <f>H1015-B1016</f>
        <v>0</v>
      </c>
      <c r="M1016" s="2">
        <v>484</v>
      </c>
    </row>
    <row r="1017" spans="8:13" ht="12.75" hidden="1">
      <c r="H1017" s="7">
        <f>H1016-B1017</f>
        <v>0</v>
      </c>
      <c r="M1017" s="2">
        <v>484</v>
      </c>
    </row>
    <row r="1018" spans="8:13" ht="12.75" hidden="1">
      <c r="H1018" s="15">
        <f>H1017-B1018</f>
        <v>0</v>
      </c>
      <c r="M1018" s="2">
        <v>484</v>
      </c>
    </row>
    <row r="1019" spans="8:13" ht="13.5" hidden="1" thickBot="1">
      <c r="H1019" s="10">
        <f>H1018-B1019</f>
        <v>0</v>
      </c>
      <c r="M1019" s="2">
        <v>484</v>
      </c>
    </row>
    <row r="1020" spans="2:13" ht="13.5" hidden="1" thickBot="1">
      <c r="B1020" s="10"/>
      <c r="H1020" s="8"/>
      <c r="M1020" s="2">
        <v>484</v>
      </c>
    </row>
    <row r="1021" spans="2:13" ht="13.5" hidden="1" thickBot="1">
      <c r="B1021" s="11">
        <f>SUM(B16:B1020)</f>
        <v>38242658</v>
      </c>
      <c r="H1021" s="8"/>
      <c r="M1021" s="2">
        <v>484</v>
      </c>
    </row>
    <row r="1022" spans="2:13" ht="12.75" hidden="1">
      <c r="B1022" s="12"/>
      <c r="H1022" s="8"/>
      <c r="M1022" s="2">
        <v>484</v>
      </c>
    </row>
    <row r="1023" spans="1:13" ht="13.5" hidden="1" thickBot="1">
      <c r="A1023" s="3"/>
      <c r="B1023" s="13"/>
      <c r="C1023" s="3"/>
      <c r="D1023" s="3"/>
      <c r="E1023" s="162"/>
      <c r="F1023" s="35"/>
      <c r="G1023" s="35"/>
      <c r="H1023" s="10"/>
      <c r="I1023" s="6"/>
      <c r="M1023" s="2">
        <v>484</v>
      </c>
    </row>
    <row r="1024" ht="12.75" hidden="1">
      <c r="M1024" s="2">
        <v>484</v>
      </c>
    </row>
    <row r="1025" spans="2:13" ht="12.75" hidden="1">
      <c r="B1025" s="9">
        <v>0</v>
      </c>
      <c r="C1025" s="1" t="s">
        <v>0</v>
      </c>
      <c r="E1025" s="102" t="s">
        <v>2</v>
      </c>
      <c r="M1025" s="2">
        <v>484</v>
      </c>
    </row>
    <row r="1026" spans="2:13" ht="12.75" hidden="1">
      <c r="B1026" s="9">
        <v>0</v>
      </c>
      <c r="C1026" s="1" t="s">
        <v>1</v>
      </c>
      <c r="E1026" s="102" t="s">
        <v>2</v>
      </c>
      <c r="M1026" s="2">
        <v>484</v>
      </c>
    </row>
    <row r="1027" spans="2:13" ht="12.75" hidden="1">
      <c r="B1027" s="9"/>
      <c r="M1027" s="2">
        <v>484</v>
      </c>
    </row>
    <row r="1028" spans="2:13" ht="12.75" hidden="1">
      <c r="B1028" s="9"/>
      <c r="M1028" s="2">
        <v>484</v>
      </c>
    </row>
    <row r="1029" spans="2:13" ht="12.75" hidden="1">
      <c r="B1029" s="9">
        <v>0</v>
      </c>
      <c r="M1029" s="2">
        <v>484</v>
      </c>
    </row>
    <row r="1030" spans="2:13" ht="12.75" hidden="1">
      <c r="B1030" s="9">
        <v>0</v>
      </c>
      <c r="M1030" s="2">
        <v>484</v>
      </c>
    </row>
    <row r="1031" spans="2:13" ht="12.75" hidden="1">
      <c r="B1031" s="9">
        <v>0</v>
      </c>
      <c r="M1031" s="2">
        <v>484</v>
      </c>
    </row>
    <row r="1032" spans="2:13" ht="12.75" hidden="1">
      <c r="B1032" s="9">
        <v>0</v>
      </c>
      <c r="M1032" s="2">
        <v>484</v>
      </c>
    </row>
    <row r="1033" spans="2:13" ht="12.75" hidden="1">
      <c r="B1033" s="9">
        <v>0</v>
      </c>
      <c r="M1033" s="2">
        <v>484</v>
      </c>
    </row>
    <row r="1034" spans="2:13" ht="12.75" hidden="1">
      <c r="B1034" s="9">
        <v>0</v>
      </c>
      <c r="M1034" s="2">
        <v>484</v>
      </c>
    </row>
    <row r="1035" spans="2:13" ht="12.75" hidden="1">
      <c r="B1035" s="9">
        <v>0</v>
      </c>
      <c r="M1035" s="2">
        <v>484</v>
      </c>
    </row>
    <row r="1036" spans="2:13" ht="12.75" hidden="1">
      <c r="B1036" s="9">
        <v>0</v>
      </c>
      <c r="M1036" s="2">
        <v>484</v>
      </c>
    </row>
    <row r="1037" spans="2:13" ht="12.75" hidden="1">
      <c r="B1037" s="9">
        <v>0</v>
      </c>
      <c r="M1037" s="2">
        <v>484</v>
      </c>
    </row>
    <row r="1038" spans="2:13" ht="12.75" hidden="1">
      <c r="B1038" s="9">
        <v>0</v>
      </c>
      <c r="M1038" s="2">
        <v>484</v>
      </c>
    </row>
    <row r="1039" spans="2:13" ht="12.75" hidden="1">
      <c r="B1039" s="9">
        <v>0</v>
      </c>
      <c r="M1039" s="2">
        <v>484</v>
      </c>
    </row>
    <row r="1040" spans="2:13" ht="12.75" hidden="1">
      <c r="B1040" s="9">
        <v>0</v>
      </c>
      <c r="M1040" s="2">
        <v>484</v>
      </c>
    </row>
    <row r="1041" spans="2:13" ht="12.75" hidden="1">
      <c r="B1041" s="9">
        <v>0</v>
      </c>
      <c r="M1041" s="2">
        <v>484</v>
      </c>
    </row>
    <row r="1042" spans="2:13" ht="12.75" hidden="1">
      <c r="B1042" s="9">
        <v>0</v>
      </c>
      <c r="M1042" s="2">
        <v>484</v>
      </c>
    </row>
    <row r="1043" ht="12.75" hidden="1">
      <c r="M1043" s="2">
        <v>484</v>
      </c>
    </row>
    <row r="1044" spans="2:13" ht="13.5" hidden="1" thickBot="1">
      <c r="B1044" s="13"/>
      <c r="M1044" s="2">
        <v>484</v>
      </c>
    </row>
    <row r="1045" spans="2:13" ht="13.5" hidden="1" thickBot="1">
      <c r="B1045" s="14"/>
      <c r="M1045" s="2">
        <v>484</v>
      </c>
    </row>
    <row r="1046" spans="2:13" ht="12.75">
      <c r="B1046" s="37"/>
      <c r="C1046" s="19"/>
      <c r="D1046" s="19"/>
      <c r="E1046" s="143"/>
      <c r="F1046" s="38"/>
      <c r="H1046" s="7">
        <f aca="true" t="shared" si="71" ref="H1046:H1059">H1045-B1046</f>
        <v>0</v>
      </c>
      <c r="I1046" s="29">
        <f aca="true" t="shared" si="72" ref="I1046:I1059">+B1046/M1046</f>
        <v>0</v>
      </c>
      <c r="M1046" s="2">
        <v>484</v>
      </c>
    </row>
    <row r="1047" spans="4:13" ht="12.75">
      <c r="D1047" s="19"/>
      <c r="H1047" s="7">
        <f t="shared" si="71"/>
        <v>0</v>
      </c>
      <c r="I1047" s="29">
        <f t="shared" si="72"/>
        <v>0</v>
      </c>
      <c r="M1047" s="2">
        <v>484</v>
      </c>
    </row>
    <row r="1048" spans="2:13" ht="12.75">
      <c r="B1048" s="37"/>
      <c r="D1048" s="19"/>
      <c r="G1048" s="39"/>
      <c r="H1048" s="7">
        <f t="shared" si="71"/>
        <v>0</v>
      </c>
      <c r="I1048" s="29">
        <f t="shared" si="72"/>
        <v>0</v>
      </c>
      <c r="M1048" s="2">
        <v>484</v>
      </c>
    </row>
    <row r="1049" spans="2:13" ht="12.75">
      <c r="B1049" s="40"/>
      <c r="C1049" s="41"/>
      <c r="D1049" s="19"/>
      <c r="E1049" s="99"/>
      <c r="G1049" s="39"/>
      <c r="H1049" s="7">
        <f t="shared" si="71"/>
        <v>0</v>
      </c>
      <c r="I1049" s="29">
        <f t="shared" si="72"/>
        <v>0</v>
      </c>
      <c r="M1049" s="2">
        <v>484</v>
      </c>
    </row>
    <row r="1050" spans="1:13" s="53" customFormat="1" ht="12.75">
      <c r="A1050" s="52"/>
      <c r="B1050" s="401">
        <f>+B1058</f>
        <v>80000</v>
      </c>
      <c r="C1050" s="52" t="s">
        <v>421</v>
      </c>
      <c r="D1050" s="52" t="s">
        <v>1090</v>
      </c>
      <c r="E1050" s="136" t="s">
        <v>329</v>
      </c>
      <c r="F1050" s="135" t="s">
        <v>330</v>
      </c>
      <c r="G1050" s="136" t="s">
        <v>331</v>
      </c>
      <c r="H1050" s="60"/>
      <c r="I1050" s="137">
        <v>0</v>
      </c>
      <c r="M1050" s="2">
        <v>484</v>
      </c>
    </row>
    <row r="1051" spans="2:13" ht="12.75">
      <c r="B1051" s="246"/>
      <c r="C1051" s="41"/>
      <c r="D1051" s="19"/>
      <c r="E1051" s="143"/>
      <c r="G1051" s="38"/>
      <c r="H1051" s="7">
        <f t="shared" si="71"/>
        <v>0</v>
      </c>
      <c r="I1051" s="29">
        <f t="shared" si="72"/>
        <v>0</v>
      </c>
      <c r="M1051" s="2">
        <v>484</v>
      </c>
    </row>
    <row r="1052" spans="1:13" s="22" customFormat="1" ht="12.75">
      <c r="A1052" s="19"/>
      <c r="B1052" s="246"/>
      <c r="C1052" s="41"/>
      <c r="D1052" s="19"/>
      <c r="E1052" s="143"/>
      <c r="F1052" s="34"/>
      <c r="G1052" s="38"/>
      <c r="H1052" s="7">
        <f t="shared" si="71"/>
        <v>0</v>
      </c>
      <c r="I1052" s="29">
        <f t="shared" si="72"/>
        <v>0</v>
      </c>
      <c r="K1052"/>
      <c r="M1052" s="2">
        <v>484</v>
      </c>
    </row>
    <row r="1053" spans="1:13" s="75" customFormat="1" ht="12.75">
      <c r="A1053" s="41"/>
      <c r="B1053" s="246">
        <v>15000</v>
      </c>
      <c r="C1053" s="41" t="s">
        <v>580</v>
      </c>
      <c r="D1053" s="41" t="s">
        <v>296</v>
      </c>
      <c r="E1053" s="99" t="s">
        <v>575</v>
      </c>
      <c r="F1053" s="39" t="s">
        <v>638</v>
      </c>
      <c r="G1053" s="39" t="s">
        <v>47</v>
      </c>
      <c r="H1053" s="7">
        <f>H1052-B1053</f>
        <v>-15000</v>
      </c>
      <c r="I1053" s="29">
        <f>+B1053/M1053</f>
        <v>30.99173553719008</v>
      </c>
      <c r="K1053" s="59" t="s">
        <v>639</v>
      </c>
      <c r="L1053" s="75">
        <v>8</v>
      </c>
      <c r="M1053" s="2">
        <v>484</v>
      </c>
    </row>
    <row r="1054" spans="1:13" s="75" customFormat="1" ht="12.75">
      <c r="A1054" s="41"/>
      <c r="B1054" s="246">
        <v>15000</v>
      </c>
      <c r="C1054" s="41" t="s">
        <v>580</v>
      </c>
      <c r="D1054" s="41" t="s">
        <v>296</v>
      </c>
      <c r="E1054" s="99" t="s">
        <v>575</v>
      </c>
      <c r="F1054" s="39" t="s">
        <v>640</v>
      </c>
      <c r="G1054" s="39" t="s">
        <v>47</v>
      </c>
      <c r="H1054" s="7">
        <f>H1053-B1054</f>
        <v>-30000</v>
      </c>
      <c r="I1054" s="29">
        <f>+B1054/M1054</f>
        <v>30.99173553719008</v>
      </c>
      <c r="K1054" s="59" t="s">
        <v>639</v>
      </c>
      <c r="L1054" s="75">
        <v>8</v>
      </c>
      <c r="M1054" s="2">
        <v>484</v>
      </c>
    </row>
    <row r="1055" spans="1:13" s="75" customFormat="1" ht="12.75">
      <c r="A1055" s="41"/>
      <c r="B1055" s="246">
        <v>20000</v>
      </c>
      <c r="C1055" s="41" t="s">
        <v>574</v>
      </c>
      <c r="D1055" s="41" t="s">
        <v>296</v>
      </c>
      <c r="E1055" s="99" t="s">
        <v>575</v>
      </c>
      <c r="F1055" s="39" t="s">
        <v>641</v>
      </c>
      <c r="G1055" s="39" t="s">
        <v>47</v>
      </c>
      <c r="H1055" s="7">
        <f>H1054-B1055</f>
        <v>-50000</v>
      </c>
      <c r="I1055" s="29">
        <f>+B1055/M1055</f>
        <v>41.32231404958678</v>
      </c>
      <c r="J1055" s="41"/>
      <c r="K1055" s="59" t="s">
        <v>639</v>
      </c>
      <c r="L1055" s="75">
        <v>8</v>
      </c>
      <c r="M1055" s="2">
        <v>484</v>
      </c>
    </row>
    <row r="1056" spans="1:13" s="75" customFormat="1" ht="12.75">
      <c r="A1056" s="41"/>
      <c r="B1056" s="246">
        <v>15000</v>
      </c>
      <c r="C1056" s="41" t="s">
        <v>574</v>
      </c>
      <c r="D1056" s="41" t="s">
        <v>296</v>
      </c>
      <c r="E1056" s="99" t="s">
        <v>575</v>
      </c>
      <c r="F1056" s="39" t="s">
        <v>642</v>
      </c>
      <c r="G1056" s="39" t="s">
        <v>47</v>
      </c>
      <c r="H1056" s="7">
        <f>H1055-B1056</f>
        <v>-65000</v>
      </c>
      <c r="I1056" s="29">
        <f>+B1056/M1056</f>
        <v>30.99173553719008</v>
      </c>
      <c r="K1056" s="59" t="s">
        <v>639</v>
      </c>
      <c r="L1056" s="75">
        <v>8</v>
      </c>
      <c r="M1056" s="2">
        <v>484</v>
      </c>
    </row>
    <row r="1057" spans="1:13" s="75" customFormat="1" ht="12.75">
      <c r="A1057" s="41"/>
      <c r="B1057" s="246">
        <v>15000</v>
      </c>
      <c r="C1057" s="41" t="s">
        <v>574</v>
      </c>
      <c r="D1057" s="41" t="s">
        <v>296</v>
      </c>
      <c r="E1057" s="99" t="s">
        <v>575</v>
      </c>
      <c r="F1057" s="39" t="s">
        <v>643</v>
      </c>
      <c r="G1057" s="39" t="s">
        <v>47</v>
      </c>
      <c r="H1057" s="7">
        <f>H1056-B1057</f>
        <v>-80000</v>
      </c>
      <c r="I1057" s="29">
        <f>+B1057/M1057</f>
        <v>30.99173553719008</v>
      </c>
      <c r="K1057" s="59" t="s">
        <v>639</v>
      </c>
      <c r="L1057" s="75">
        <v>8</v>
      </c>
      <c r="M1057" s="2">
        <v>484</v>
      </c>
    </row>
    <row r="1058" spans="1:13" s="57" customFormat="1" ht="12.75">
      <c r="A1058" s="18"/>
      <c r="B1058" s="364">
        <f>SUM(B1053:B1057)</f>
        <v>80000</v>
      </c>
      <c r="C1058" s="66"/>
      <c r="D1058" s="66"/>
      <c r="E1058" s="146" t="s">
        <v>575</v>
      </c>
      <c r="F1058" s="72"/>
      <c r="G1058" s="25"/>
      <c r="H1058" s="60">
        <v>0</v>
      </c>
      <c r="I1058" s="55">
        <f t="shared" si="72"/>
        <v>165.28925619834712</v>
      </c>
      <c r="M1058" s="2">
        <v>484</v>
      </c>
    </row>
    <row r="1059" spans="2:13" ht="12.75">
      <c r="B1059" s="358"/>
      <c r="C1059" s="41"/>
      <c r="D1059" s="19"/>
      <c r="F1059" s="56"/>
      <c r="H1059" s="7">
        <f t="shared" si="71"/>
        <v>0</v>
      </c>
      <c r="I1059" s="29">
        <f t="shared" si="72"/>
        <v>0</v>
      </c>
      <c r="M1059" s="2">
        <v>484</v>
      </c>
    </row>
    <row r="1060" spans="2:13" ht="12.75">
      <c r="B1060" s="358"/>
      <c r="C1060" s="41"/>
      <c r="D1060" s="19"/>
      <c r="F1060" s="56"/>
      <c r="H1060" s="7">
        <f>H1059-B1060</f>
        <v>0</v>
      </c>
      <c r="I1060" s="29">
        <f>+B1060/M1060</f>
        <v>0</v>
      </c>
      <c r="M1060" s="2">
        <v>484</v>
      </c>
    </row>
    <row r="1061" spans="2:13" ht="12.75">
      <c r="B1061" s="358"/>
      <c r="C1061" s="41"/>
      <c r="D1061" s="19"/>
      <c r="F1061" s="56"/>
      <c r="H1061" s="7">
        <f>H1060-B1061</f>
        <v>0</v>
      </c>
      <c r="I1061" s="29">
        <f>+B1061/M1061</f>
        <v>0</v>
      </c>
      <c r="M1061" s="2">
        <v>484</v>
      </c>
    </row>
    <row r="1062" spans="1:13" s="59" customFormat="1" ht="12.75">
      <c r="A1062" s="58"/>
      <c r="B1062" s="358">
        <v>5000</v>
      </c>
      <c r="C1062" s="41" t="s">
        <v>586</v>
      </c>
      <c r="D1062" s="41" t="s">
        <v>296</v>
      </c>
      <c r="E1062" s="103" t="s">
        <v>572</v>
      </c>
      <c r="F1062" s="56" t="s">
        <v>587</v>
      </c>
      <c r="G1062" s="56" t="s">
        <v>22</v>
      </c>
      <c r="H1062" s="7">
        <f aca="true" t="shared" si="73" ref="H1062:H1070">H1061-B1062</f>
        <v>-5000</v>
      </c>
      <c r="I1062" s="29">
        <f aca="true" t="shared" si="74" ref="I1062:I1070">+B1062/M1062</f>
        <v>10.330578512396695</v>
      </c>
      <c r="K1062" t="s">
        <v>582</v>
      </c>
      <c r="L1062"/>
      <c r="M1062" s="2">
        <v>484</v>
      </c>
    </row>
    <row r="1063" spans="1:13" s="59" customFormat="1" ht="12.75">
      <c r="A1063" s="58"/>
      <c r="B1063" s="358">
        <v>5000</v>
      </c>
      <c r="C1063" s="41" t="s">
        <v>586</v>
      </c>
      <c r="D1063" s="41" t="s">
        <v>296</v>
      </c>
      <c r="E1063" s="103" t="s">
        <v>572</v>
      </c>
      <c r="F1063" s="56" t="s">
        <v>588</v>
      </c>
      <c r="G1063" s="56" t="s">
        <v>29</v>
      </c>
      <c r="H1063" s="7">
        <f t="shared" si="73"/>
        <v>-10000</v>
      </c>
      <c r="I1063" s="29">
        <f t="shared" si="74"/>
        <v>10.330578512396695</v>
      </c>
      <c r="K1063" t="s">
        <v>582</v>
      </c>
      <c r="L1063"/>
      <c r="M1063" s="2">
        <v>484</v>
      </c>
    </row>
    <row r="1064" spans="1:13" s="59" customFormat="1" ht="12.75">
      <c r="A1064" s="58"/>
      <c r="B1064" s="358">
        <v>5000</v>
      </c>
      <c r="C1064" s="41" t="s">
        <v>586</v>
      </c>
      <c r="D1064" s="41" t="s">
        <v>296</v>
      </c>
      <c r="E1064" s="103" t="s">
        <v>572</v>
      </c>
      <c r="F1064" s="56" t="s">
        <v>589</v>
      </c>
      <c r="G1064" s="56" t="s">
        <v>33</v>
      </c>
      <c r="H1064" s="7">
        <f t="shared" si="73"/>
        <v>-15000</v>
      </c>
      <c r="I1064" s="29">
        <f t="shared" si="74"/>
        <v>10.330578512396695</v>
      </c>
      <c r="K1064" t="s">
        <v>582</v>
      </c>
      <c r="L1064"/>
      <c r="M1064" s="2">
        <v>484</v>
      </c>
    </row>
    <row r="1065" spans="1:13" s="75" customFormat="1" ht="12.75">
      <c r="A1065" s="41"/>
      <c r="B1065" s="246">
        <v>5000</v>
      </c>
      <c r="C1065" s="41" t="s">
        <v>586</v>
      </c>
      <c r="D1065" s="41" t="s">
        <v>296</v>
      </c>
      <c r="E1065" s="99" t="s">
        <v>572</v>
      </c>
      <c r="F1065" s="39" t="s">
        <v>644</v>
      </c>
      <c r="G1065" s="39" t="s">
        <v>49</v>
      </c>
      <c r="H1065" s="7">
        <f t="shared" si="73"/>
        <v>-20000</v>
      </c>
      <c r="I1065" s="29">
        <f t="shared" si="74"/>
        <v>10.330578512396695</v>
      </c>
      <c r="K1065" s="59" t="s">
        <v>639</v>
      </c>
      <c r="M1065" s="2">
        <v>484</v>
      </c>
    </row>
    <row r="1066" spans="1:13" s="75" customFormat="1" ht="12.75">
      <c r="A1066" s="41"/>
      <c r="B1066" s="246">
        <v>5000</v>
      </c>
      <c r="C1066" s="41" t="s">
        <v>586</v>
      </c>
      <c r="D1066" s="41" t="s">
        <v>296</v>
      </c>
      <c r="E1066" s="99" t="s">
        <v>572</v>
      </c>
      <c r="F1066" s="39" t="s">
        <v>645</v>
      </c>
      <c r="G1066" s="39" t="s">
        <v>51</v>
      </c>
      <c r="H1066" s="7">
        <f t="shared" si="73"/>
        <v>-25000</v>
      </c>
      <c r="I1066" s="29">
        <f t="shared" si="74"/>
        <v>10.330578512396695</v>
      </c>
      <c r="K1066" s="59" t="s">
        <v>639</v>
      </c>
      <c r="M1066" s="2">
        <v>484</v>
      </c>
    </row>
    <row r="1067" spans="1:13" s="75" customFormat="1" ht="12.75">
      <c r="A1067" s="41"/>
      <c r="B1067" s="246">
        <v>5000</v>
      </c>
      <c r="C1067" s="41" t="s">
        <v>586</v>
      </c>
      <c r="D1067" s="41" t="s">
        <v>296</v>
      </c>
      <c r="E1067" s="99" t="s">
        <v>572</v>
      </c>
      <c r="F1067" s="39" t="s">
        <v>634</v>
      </c>
      <c r="G1067" s="39" t="s">
        <v>47</v>
      </c>
      <c r="H1067" s="7">
        <f t="shared" si="73"/>
        <v>-30000</v>
      </c>
      <c r="I1067" s="29">
        <f t="shared" si="74"/>
        <v>10.330578512396695</v>
      </c>
      <c r="K1067" t="s">
        <v>630</v>
      </c>
      <c r="L1067"/>
      <c r="M1067" s="2">
        <v>484</v>
      </c>
    </row>
    <row r="1068" spans="1:13" s="75" customFormat="1" ht="12.75">
      <c r="A1068" s="41"/>
      <c r="B1068" s="246">
        <v>5000</v>
      </c>
      <c r="C1068" s="41" t="s">
        <v>586</v>
      </c>
      <c r="D1068" s="41" t="s">
        <v>296</v>
      </c>
      <c r="E1068" s="99" t="s">
        <v>572</v>
      </c>
      <c r="F1068" s="39" t="s">
        <v>635</v>
      </c>
      <c r="G1068" s="39" t="s">
        <v>47</v>
      </c>
      <c r="H1068" s="7">
        <f t="shared" si="73"/>
        <v>-35000</v>
      </c>
      <c r="I1068" s="29">
        <f t="shared" si="74"/>
        <v>10.330578512396695</v>
      </c>
      <c r="K1068" t="s">
        <v>630</v>
      </c>
      <c r="L1068"/>
      <c r="M1068" s="2">
        <v>484</v>
      </c>
    </row>
    <row r="1069" spans="1:13" s="75" customFormat="1" ht="12.75">
      <c r="A1069" s="41"/>
      <c r="B1069" s="246">
        <v>5000</v>
      </c>
      <c r="C1069" s="41" t="s">
        <v>586</v>
      </c>
      <c r="D1069" s="41" t="s">
        <v>296</v>
      </c>
      <c r="E1069" s="99" t="s">
        <v>572</v>
      </c>
      <c r="F1069" s="39" t="s">
        <v>636</v>
      </c>
      <c r="G1069" s="39" t="s">
        <v>49</v>
      </c>
      <c r="H1069" s="7">
        <f t="shared" si="73"/>
        <v>-40000</v>
      </c>
      <c r="I1069" s="29">
        <f t="shared" si="74"/>
        <v>10.330578512396695</v>
      </c>
      <c r="K1069" t="s">
        <v>630</v>
      </c>
      <c r="L1069"/>
      <c r="M1069" s="2">
        <v>484</v>
      </c>
    </row>
    <row r="1070" spans="1:13" s="75" customFormat="1" ht="12.75">
      <c r="A1070" s="41"/>
      <c r="B1070" s="246">
        <v>5000</v>
      </c>
      <c r="C1070" s="41" t="s">
        <v>586</v>
      </c>
      <c r="D1070" s="41" t="s">
        <v>296</v>
      </c>
      <c r="E1070" s="99" t="s">
        <v>572</v>
      </c>
      <c r="F1070" s="39" t="s">
        <v>637</v>
      </c>
      <c r="G1070" s="39" t="s">
        <v>49</v>
      </c>
      <c r="H1070" s="7">
        <f t="shared" si="73"/>
        <v>-45000</v>
      </c>
      <c r="I1070" s="29">
        <f t="shared" si="74"/>
        <v>10.330578512396695</v>
      </c>
      <c r="K1070" t="s">
        <v>630</v>
      </c>
      <c r="L1070"/>
      <c r="M1070" s="2">
        <v>484</v>
      </c>
    </row>
    <row r="1071" spans="1:13" s="57" customFormat="1" ht="12.75">
      <c r="A1071" s="18"/>
      <c r="B1071" s="364">
        <f>SUM(B1062:B1070)</f>
        <v>45000</v>
      </c>
      <c r="C1071" s="66"/>
      <c r="D1071" s="18"/>
      <c r="E1071" s="146" t="s">
        <v>572</v>
      </c>
      <c r="F1071" s="25"/>
      <c r="G1071" s="25"/>
      <c r="H1071" s="60">
        <v>0</v>
      </c>
      <c r="I1071" s="55">
        <f aca="true" t="shared" si="75" ref="I1071:I1083">+B1071/M1071</f>
        <v>92.97520661157024</v>
      </c>
      <c r="M1071" s="2">
        <v>484</v>
      </c>
    </row>
    <row r="1072" spans="2:13" ht="12.75">
      <c r="B1072" s="358"/>
      <c r="C1072" s="41"/>
      <c r="D1072" s="19"/>
      <c r="H1072" s="7">
        <f>H1071-B1072</f>
        <v>0</v>
      </c>
      <c r="I1072" s="29">
        <f t="shared" si="75"/>
        <v>0</v>
      </c>
      <c r="M1072" s="2">
        <v>484</v>
      </c>
    </row>
    <row r="1073" spans="2:13" ht="12.75">
      <c r="B1073" s="358"/>
      <c r="C1073" s="41"/>
      <c r="D1073" s="19"/>
      <c r="H1073" s="7">
        <f>H1072-B1073</f>
        <v>0</v>
      </c>
      <c r="I1073" s="29">
        <f t="shared" si="75"/>
        <v>0</v>
      </c>
      <c r="M1073" s="2">
        <v>484</v>
      </c>
    </row>
    <row r="1074" spans="2:13" ht="12.75">
      <c r="B1074" s="358"/>
      <c r="D1074" s="19"/>
      <c r="H1074" s="7">
        <v>0</v>
      </c>
      <c r="I1074" s="29">
        <f t="shared" si="75"/>
        <v>0</v>
      </c>
      <c r="M1074" s="2">
        <v>484</v>
      </c>
    </row>
    <row r="1075" spans="1:13" ht="12.75">
      <c r="A1075" s="41"/>
      <c r="B1075" s="246">
        <v>180000</v>
      </c>
      <c r="C1075" s="41" t="s">
        <v>309</v>
      </c>
      <c r="D1075" s="143" t="s">
        <v>296</v>
      </c>
      <c r="E1075" s="99"/>
      <c r="F1075" s="99" t="s">
        <v>98</v>
      </c>
      <c r="G1075" s="99" t="s">
        <v>134</v>
      </c>
      <c r="H1075" s="40">
        <f>H1074-B1075</f>
        <v>-180000</v>
      </c>
      <c r="I1075" s="81">
        <f t="shared" si="75"/>
        <v>371.900826446281</v>
      </c>
      <c r="J1075" s="75"/>
      <c r="K1075" s="75"/>
      <c r="L1075" s="75"/>
      <c r="M1075" s="2">
        <v>484</v>
      </c>
    </row>
    <row r="1076" spans="1:13" ht="12.75">
      <c r="A1076" s="18"/>
      <c r="B1076" s="364">
        <f>SUM(B1075:B1075)</f>
        <v>180000</v>
      </c>
      <c r="C1076" s="18" t="s">
        <v>99</v>
      </c>
      <c r="D1076" s="18"/>
      <c r="E1076" s="146"/>
      <c r="F1076" s="25"/>
      <c r="G1076" s="25"/>
      <c r="H1076" s="60">
        <v>0</v>
      </c>
      <c r="I1076" s="55">
        <f t="shared" si="75"/>
        <v>371.900826446281</v>
      </c>
      <c r="J1076" s="57"/>
      <c r="K1076" s="57"/>
      <c r="L1076" s="57"/>
      <c r="M1076" s="2">
        <v>484</v>
      </c>
    </row>
    <row r="1077" spans="4:13" ht="12.75">
      <c r="D1077" s="19"/>
      <c r="H1077" s="7">
        <f>H1076-B1077</f>
        <v>0</v>
      </c>
      <c r="I1077" s="29">
        <f t="shared" si="75"/>
        <v>0</v>
      </c>
      <c r="M1077" s="2">
        <v>484</v>
      </c>
    </row>
    <row r="1078" spans="2:13" ht="12.75">
      <c r="B1078" s="37"/>
      <c r="C1078" s="19"/>
      <c r="D1078" s="19"/>
      <c r="E1078" s="143"/>
      <c r="F1078" s="38"/>
      <c r="H1078" s="7">
        <f>H1077-B1078</f>
        <v>0</v>
      </c>
      <c r="I1078" s="29">
        <f t="shared" si="75"/>
        <v>0</v>
      </c>
      <c r="M1078" s="2">
        <v>484</v>
      </c>
    </row>
    <row r="1079" spans="2:13" ht="12.75">
      <c r="B1079" s="37"/>
      <c r="C1079" s="19"/>
      <c r="D1079" s="19"/>
      <c r="E1079" s="143"/>
      <c r="F1079" s="38"/>
      <c r="H1079" s="7">
        <f>H1078-B1079</f>
        <v>0</v>
      </c>
      <c r="I1079" s="29">
        <f t="shared" si="75"/>
        <v>0</v>
      </c>
      <c r="M1079" s="2">
        <v>484</v>
      </c>
    </row>
    <row r="1080" spans="2:13" ht="12.75">
      <c r="B1080" s="37"/>
      <c r="D1080" s="19"/>
      <c r="E1080" s="1"/>
      <c r="G1080" s="39"/>
      <c r="H1080" s="7">
        <f>H1079-B1080</f>
        <v>0</v>
      </c>
      <c r="I1080" s="29">
        <f t="shared" si="75"/>
        <v>0</v>
      </c>
      <c r="M1080" s="2">
        <v>484</v>
      </c>
    </row>
    <row r="1081" spans="1:13" ht="13.5" thickBot="1">
      <c r="A1081" s="44"/>
      <c r="B1081" s="45">
        <f>+B1205+B1211+B1272+B1407+B1446+B1512+B1530+B1535+B1686+B1641+B1656+B1660</f>
        <v>5211233</v>
      </c>
      <c r="C1081" s="44"/>
      <c r="D1081" s="164" t="s">
        <v>297</v>
      </c>
      <c r="E1081" s="47"/>
      <c r="F1081" s="47"/>
      <c r="G1081" s="48"/>
      <c r="H1081" s="49"/>
      <c r="I1081" s="50">
        <f t="shared" si="75"/>
        <v>10767.010330578512</v>
      </c>
      <c r="J1081" s="51"/>
      <c r="K1081" s="51"/>
      <c r="L1081" s="51"/>
      <c r="M1081" s="2">
        <v>484</v>
      </c>
    </row>
    <row r="1082" spans="2:13" ht="12.75">
      <c r="B1082" s="86"/>
      <c r="C1082" s="41"/>
      <c r="D1082" s="19"/>
      <c r="E1082" s="82"/>
      <c r="G1082" s="87"/>
      <c r="H1082" s="7">
        <f>H1081-B1082</f>
        <v>0</v>
      </c>
      <c r="I1082" s="29">
        <f t="shared" si="75"/>
        <v>0</v>
      </c>
      <c r="M1082" s="2">
        <v>484</v>
      </c>
    </row>
    <row r="1083" spans="2:13" ht="12.75">
      <c r="B1083" s="37"/>
      <c r="C1083" s="41"/>
      <c r="D1083" s="19"/>
      <c r="E1083" s="19"/>
      <c r="G1083" s="38"/>
      <c r="H1083" s="7">
        <f>H1082-B1083</f>
        <v>0</v>
      </c>
      <c r="I1083" s="29">
        <f t="shared" si="75"/>
        <v>0</v>
      </c>
      <c r="M1083" s="2">
        <v>484</v>
      </c>
    </row>
    <row r="1084" spans="1:13" s="22" customFormat="1" ht="12.75">
      <c r="A1084" s="1"/>
      <c r="B1084" s="273">
        <v>5000</v>
      </c>
      <c r="C1084" s="1" t="s">
        <v>85</v>
      </c>
      <c r="D1084" s="19" t="s">
        <v>297</v>
      </c>
      <c r="E1084" s="1" t="s">
        <v>646</v>
      </c>
      <c r="F1084" s="34" t="s">
        <v>647</v>
      </c>
      <c r="G1084" s="39" t="s">
        <v>84</v>
      </c>
      <c r="H1084" s="7">
        <f aca="true" t="shared" si="76" ref="H1084:H1089">H1083-B1084</f>
        <v>-5000</v>
      </c>
      <c r="I1084" s="29">
        <f aca="true" t="shared" si="77" ref="I1084:I1089">+B1084/M1084</f>
        <v>10.330578512396695</v>
      </c>
      <c r="J1084"/>
      <c r="K1084" t="s">
        <v>85</v>
      </c>
      <c r="L1084"/>
      <c r="M1084" s="2">
        <v>484</v>
      </c>
    </row>
    <row r="1085" spans="2:13" ht="12.75">
      <c r="B1085" s="266">
        <v>5000</v>
      </c>
      <c r="C1085" s="1" t="s">
        <v>85</v>
      </c>
      <c r="D1085" s="19" t="s">
        <v>297</v>
      </c>
      <c r="E1085" s="1" t="s">
        <v>646</v>
      </c>
      <c r="F1085" s="34" t="s">
        <v>648</v>
      </c>
      <c r="G1085" s="34" t="s">
        <v>89</v>
      </c>
      <c r="H1085" s="7">
        <f t="shared" si="76"/>
        <v>-10000</v>
      </c>
      <c r="I1085" s="29">
        <f t="shared" si="77"/>
        <v>10.330578512396695</v>
      </c>
      <c r="K1085" t="s">
        <v>85</v>
      </c>
      <c r="M1085" s="2">
        <v>484</v>
      </c>
    </row>
    <row r="1086" spans="2:13" ht="12.75">
      <c r="B1086" s="266">
        <v>5000</v>
      </c>
      <c r="C1086" s="1" t="s">
        <v>85</v>
      </c>
      <c r="D1086" s="19" t="s">
        <v>297</v>
      </c>
      <c r="E1086" s="1" t="s">
        <v>646</v>
      </c>
      <c r="F1086" s="34" t="s">
        <v>649</v>
      </c>
      <c r="G1086" s="34" t="s">
        <v>91</v>
      </c>
      <c r="H1086" s="7">
        <f t="shared" si="76"/>
        <v>-15000</v>
      </c>
      <c r="I1086" s="29">
        <f t="shared" si="77"/>
        <v>10.330578512396695</v>
      </c>
      <c r="K1086" t="s">
        <v>85</v>
      </c>
      <c r="M1086" s="2">
        <v>484</v>
      </c>
    </row>
    <row r="1087" spans="2:13" ht="12.75">
      <c r="B1087" s="266">
        <v>5000</v>
      </c>
      <c r="C1087" s="1" t="s">
        <v>85</v>
      </c>
      <c r="D1087" s="19" t="s">
        <v>297</v>
      </c>
      <c r="E1087" s="1" t="s">
        <v>646</v>
      </c>
      <c r="F1087" s="34" t="s">
        <v>650</v>
      </c>
      <c r="G1087" s="34" t="s">
        <v>93</v>
      </c>
      <c r="H1087" s="7">
        <f t="shared" si="76"/>
        <v>-20000</v>
      </c>
      <c r="I1087" s="29">
        <f t="shared" si="77"/>
        <v>10.330578512396695</v>
      </c>
      <c r="K1087" t="s">
        <v>85</v>
      </c>
      <c r="M1087" s="2">
        <v>484</v>
      </c>
    </row>
    <row r="1088" spans="2:14" ht="12.75">
      <c r="B1088" s="266">
        <v>5000</v>
      </c>
      <c r="C1088" s="1" t="s">
        <v>85</v>
      </c>
      <c r="D1088" s="1" t="s">
        <v>297</v>
      </c>
      <c r="E1088" s="1" t="s">
        <v>646</v>
      </c>
      <c r="F1088" s="34" t="s">
        <v>651</v>
      </c>
      <c r="G1088" s="34" t="s">
        <v>22</v>
      </c>
      <c r="H1088" s="7">
        <f t="shared" si="76"/>
        <v>-25000</v>
      </c>
      <c r="I1088" s="29">
        <f t="shared" si="77"/>
        <v>10.330578512396695</v>
      </c>
      <c r="K1088" t="s">
        <v>85</v>
      </c>
      <c r="M1088" s="2">
        <v>484</v>
      </c>
      <c r="N1088" s="88"/>
    </row>
    <row r="1089" spans="2:13" ht="12.75">
      <c r="B1089" s="266">
        <v>2500</v>
      </c>
      <c r="C1089" s="1" t="s">
        <v>85</v>
      </c>
      <c r="D1089" s="1" t="s">
        <v>297</v>
      </c>
      <c r="E1089" s="1" t="s">
        <v>646</v>
      </c>
      <c r="F1089" s="34" t="s">
        <v>652</v>
      </c>
      <c r="G1089" s="34" t="s">
        <v>25</v>
      </c>
      <c r="H1089" s="7">
        <f t="shared" si="76"/>
        <v>-27500</v>
      </c>
      <c r="I1089" s="29">
        <f t="shared" si="77"/>
        <v>5.1652892561983474</v>
      </c>
      <c r="K1089" t="s">
        <v>85</v>
      </c>
      <c r="M1089" s="2">
        <v>484</v>
      </c>
    </row>
    <row r="1090" spans="2:13" ht="12.75">
      <c r="B1090" s="266">
        <v>5000</v>
      </c>
      <c r="C1090" s="1" t="s">
        <v>85</v>
      </c>
      <c r="D1090" s="1" t="s">
        <v>297</v>
      </c>
      <c r="E1090" s="1" t="s">
        <v>646</v>
      </c>
      <c r="F1090" s="34" t="s">
        <v>653</v>
      </c>
      <c r="G1090" s="34" t="s">
        <v>29</v>
      </c>
      <c r="H1090" s="7">
        <f aca="true" t="shared" si="78" ref="H1090:H1100">H1089-B1090</f>
        <v>-32500</v>
      </c>
      <c r="I1090" s="29">
        <f aca="true" t="shared" si="79" ref="I1090:I1100">+B1090/M1090</f>
        <v>10.330578512396695</v>
      </c>
      <c r="K1090" t="s">
        <v>85</v>
      </c>
      <c r="M1090" s="2">
        <v>484</v>
      </c>
    </row>
    <row r="1091" spans="2:13" ht="12.75">
      <c r="B1091" s="266">
        <v>10000</v>
      </c>
      <c r="C1091" s="1" t="s">
        <v>85</v>
      </c>
      <c r="D1091" s="1" t="s">
        <v>297</v>
      </c>
      <c r="E1091" s="1" t="s">
        <v>646</v>
      </c>
      <c r="F1091" s="34" t="s">
        <v>1091</v>
      </c>
      <c r="G1091" s="34" t="s">
        <v>29</v>
      </c>
      <c r="H1091" s="7">
        <f t="shared" si="78"/>
        <v>-42500</v>
      </c>
      <c r="I1091" s="29">
        <f t="shared" si="79"/>
        <v>20.66115702479339</v>
      </c>
      <c r="K1091" t="s">
        <v>85</v>
      </c>
      <c r="M1091" s="2">
        <v>484</v>
      </c>
    </row>
    <row r="1092" spans="2:13" ht="12.75">
      <c r="B1092" s="266">
        <v>5000</v>
      </c>
      <c r="C1092" s="1" t="s">
        <v>85</v>
      </c>
      <c r="D1092" s="1" t="s">
        <v>297</v>
      </c>
      <c r="E1092" s="1" t="s">
        <v>646</v>
      </c>
      <c r="F1092" s="73" t="s">
        <v>654</v>
      </c>
      <c r="G1092" s="34" t="s">
        <v>31</v>
      </c>
      <c r="H1092" s="7">
        <f t="shared" si="78"/>
        <v>-47500</v>
      </c>
      <c r="I1092" s="29">
        <f t="shared" si="79"/>
        <v>10.330578512396695</v>
      </c>
      <c r="K1092" t="s">
        <v>85</v>
      </c>
      <c r="M1092" s="2">
        <v>484</v>
      </c>
    </row>
    <row r="1093" spans="2:13" ht="12.75">
      <c r="B1093" s="266">
        <v>5000</v>
      </c>
      <c r="C1093" s="1" t="s">
        <v>85</v>
      </c>
      <c r="D1093" s="1" t="s">
        <v>297</v>
      </c>
      <c r="E1093" s="1" t="s">
        <v>646</v>
      </c>
      <c r="F1093" s="73" t="s">
        <v>655</v>
      </c>
      <c r="G1093" s="34" t="s">
        <v>33</v>
      </c>
      <c r="H1093" s="7">
        <f t="shared" si="78"/>
        <v>-52500</v>
      </c>
      <c r="I1093" s="29">
        <f t="shared" si="79"/>
        <v>10.330578512396695</v>
      </c>
      <c r="K1093" t="s">
        <v>85</v>
      </c>
      <c r="M1093" s="2">
        <v>484</v>
      </c>
    </row>
    <row r="1094" spans="2:13" ht="12.75">
      <c r="B1094" s="266">
        <v>5000</v>
      </c>
      <c r="C1094" s="1" t="s">
        <v>85</v>
      </c>
      <c r="D1094" s="1" t="s">
        <v>297</v>
      </c>
      <c r="E1094" s="1" t="s">
        <v>646</v>
      </c>
      <c r="F1094" s="73" t="s">
        <v>656</v>
      </c>
      <c r="G1094" s="34" t="s">
        <v>35</v>
      </c>
      <c r="H1094" s="7">
        <f t="shared" si="78"/>
        <v>-57500</v>
      </c>
      <c r="I1094" s="29">
        <f t="shared" si="79"/>
        <v>10.330578512396695</v>
      </c>
      <c r="K1094" t="s">
        <v>85</v>
      </c>
      <c r="M1094" s="2">
        <v>484</v>
      </c>
    </row>
    <row r="1095" spans="2:13" ht="12.75">
      <c r="B1095" s="266">
        <v>5000</v>
      </c>
      <c r="C1095" s="1" t="s">
        <v>85</v>
      </c>
      <c r="D1095" s="1" t="s">
        <v>297</v>
      </c>
      <c r="E1095" s="1" t="s">
        <v>646</v>
      </c>
      <c r="F1095" s="73" t="s">
        <v>657</v>
      </c>
      <c r="G1095" s="34" t="s">
        <v>37</v>
      </c>
      <c r="H1095" s="7">
        <f t="shared" si="78"/>
        <v>-62500</v>
      </c>
      <c r="I1095" s="29">
        <f t="shared" si="79"/>
        <v>10.330578512396695</v>
      </c>
      <c r="K1095" t="s">
        <v>85</v>
      </c>
      <c r="M1095" s="2">
        <v>484</v>
      </c>
    </row>
    <row r="1096" spans="2:13" ht="12.75">
      <c r="B1096" s="266">
        <v>5000</v>
      </c>
      <c r="C1096" s="1" t="s">
        <v>85</v>
      </c>
      <c r="D1096" s="1" t="s">
        <v>297</v>
      </c>
      <c r="E1096" s="1" t="s">
        <v>646</v>
      </c>
      <c r="F1096" s="73" t="s">
        <v>658</v>
      </c>
      <c r="G1096" s="34" t="s">
        <v>43</v>
      </c>
      <c r="H1096" s="7">
        <f t="shared" si="78"/>
        <v>-67500</v>
      </c>
      <c r="I1096" s="29">
        <f t="shared" si="79"/>
        <v>10.330578512396695</v>
      </c>
      <c r="K1096" t="s">
        <v>85</v>
      </c>
      <c r="M1096" s="2">
        <v>484</v>
      </c>
    </row>
    <row r="1097" spans="2:13" ht="12.75">
      <c r="B1097" s="266">
        <v>5000</v>
      </c>
      <c r="C1097" s="1" t="s">
        <v>85</v>
      </c>
      <c r="D1097" s="1" t="s">
        <v>297</v>
      </c>
      <c r="E1097" s="1" t="s">
        <v>646</v>
      </c>
      <c r="F1097" s="73" t="s">
        <v>659</v>
      </c>
      <c r="G1097" s="34" t="s">
        <v>45</v>
      </c>
      <c r="H1097" s="7">
        <f t="shared" si="78"/>
        <v>-72500</v>
      </c>
      <c r="I1097" s="29">
        <f t="shared" si="79"/>
        <v>10.330578512396695</v>
      </c>
      <c r="K1097" t="s">
        <v>85</v>
      </c>
      <c r="M1097" s="2">
        <v>484</v>
      </c>
    </row>
    <row r="1098" spans="2:13" ht="12.75">
      <c r="B1098" s="266">
        <v>5000</v>
      </c>
      <c r="C1098" s="1" t="s">
        <v>85</v>
      </c>
      <c r="D1098" s="1" t="s">
        <v>297</v>
      </c>
      <c r="E1098" s="1" t="s">
        <v>646</v>
      </c>
      <c r="F1098" s="73" t="s">
        <v>660</v>
      </c>
      <c r="G1098" s="34" t="s">
        <v>47</v>
      </c>
      <c r="H1098" s="7">
        <f t="shared" si="78"/>
        <v>-77500</v>
      </c>
      <c r="I1098" s="29">
        <f t="shared" si="79"/>
        <v>10.330578512396695</v>
      </c>
      <c r="K1098" t="s">
        <v>85</v>
      </c>
      <c r="M1098" s="2">
        <v>484</v>
      </c>
    </row>
    <row r="1099" spans="2:13" ht="12.75">
      <c r="B1099" s="266">
        <v>5000</v>
      </c>
      <c r="C1099" s="1" t="s">
        <v>85</v>
      </c>
      <c r="D1099" s="1" t="s">
        <v>297</v>
      </c>
      <c r="E1099" s="1" t="s">
        <v>646</v>
      </c>
      <c r="F1099" s="73" t="s">
        <v>661</v>
      </c>
      <c r="G1099" s="34" t="s">
        <v>66</v>
      </c>
      <c r="H1099" s="7">
        <f t="shared" si="78"/>
        <v>-82500</v>
      </c>
      <c r="I1099" s="29">
        <f t="shared" si="79"/>
        <v>10.330578512396695</v>
      </c>
      <c r="K1099" t="s">
        <v>85</v>
      </c>
      <c r="M1099" s="2">
        <v>484</v>
      </c>
    </row>
    <row r="1100" spans="2:13" ht="12.75">
      <c r="B1100" s="266">
        <v>5000</v>
      </c>
      <c r="C1100" s="1" t="s">
        <v>85</v>
      </c>
      <c r="D1100" s="1" t="s">
        <v>297</v>
      </c>
      <c r="E1100" s="1" t="s">
        <v>646</v>
      </c>
      <c r="F1100" s="73" t="s">
        <v>662</v>
      </c>
      <c r="G1100" s="34" t="s">
        <v>67</v>
      </c>
      <c r="H1100" s="7">
        <f t="shared" si="78"/>
        <v>-87500</v>
      </c>
      <c r="I1100" s="29">
        <f t="shared" si="79"/>
        <v>10.330578512396695</v>
      </c>
      <c r="K1100" t="s">
        <v>85</v>
      </c>
      <c r="M1100" s="2">
        <v>484</v>
      </c>
    </row>
    <row r="1101" spans="2:13" ht="12.75">
      <c r="B1101" s="266">
        <v>5000</v>
      </c>
      <c r="C1101" s="1" t="s">
        <v>85</v>
      </c>
      <c r="D1101" s="1" t="s">
        <v>297</v>
      </c>
      <c r="E1101" s="1" t="s">
        <v>646</v>
      </c>
      <c r="F1101" s="73" t="s">
        <v>663</v>
      </c>
      <c r="G1101" s="34" t="s">
        <v>68</v>
      </c>
      <c r="H1101" s="7">
        <f aca="true" t="shared" si="80" ref="H1101:H1160">H1100-B1101</f>
        <v>-92500</v>
      </c>
      <c r="I1101" s="29">
        <f aca="true" t="shared" si="81" ref="I1101:I1160">+B1101/M1101</f>
        <v>10.330578512396695</v>
      </c>
      <c r="K1101" t="s">
        <v>85</v>
      </c>
      <c r="M1101" s="2">
        <v>484</v>
      </c>
    </row>
    <row r="1102" spans="2:13" ht="12.75">
      <c r="B1102" s="266">
        <v>5000</v>
      </c>
      <c r="C1102" s="1" t="s">
        <v>85</v>
      </c>
      <c r="D1102" s="1" t="s">
        <v>297</v>
      </c>
      <c r="E1102" s="1" t="s">
        <v>646</v>
      </c>
      <c r="F1102" s="73" t="s">
        <v>664</v>
      </c>
      <c r="G1102" s="34" t="s">
        <v>69</v>
      </c>
      <c r="H1102" s="7">
        <f t="shared" si="80"/>
        <v>-97500</v>
      </c>
      <c r="I1102" s="29">
        <f t="shared" si="81"/>
        <v>10.330578512396695</v>
      </c>
      <c r="K1102" t="s">
        <v>85</v>
      </c>
      <c r="M1102" s="2">
        <v>484</v>
      </c>
    </row>
    <row r="1103" spans="2:13" ht="12.75">
      <c r="B1103" s="266">
        <v>5000</v>
      </c>
      <c r="C1103" s="1" t="s">
        <v>85</v>
      </c>
      <c r="D1103" s="1" t="s">
        <v>297</v>
      </c>
      <c r="E1103" s="1" t="s">
        <v>646</v>
      </c>
      <c r="F1103" s="73" t="s">
        <v>665</v>
      </c>
      <c r="G1103" s="34" t="s">
        <v>70</v>
      </c>
      <c r="H1103" s="7">
        <f t="shared" si="80"/>
        <v>-102500</v>
      </c>
      <c r="I1103" s="29">
        <f t="shared" si="81"/>
        <v>10.330578512396695</v>
      </c>
      <c r="K1103" t="s">
        <v>85</v>
      </c>
      <c r="M1103" s="2">
        <v>484</v>
      </c>
    </row>
    <row r="1104" spans="2:13" ht="12.75">
      <c r="B1104" s="266">
        <v>5000</v>
      </c>
      <c r="C1104" s="1" t="s">
        <v>85</v>
      </c>
      <c r="D1104" s="1" t="s">
        <v>297</v>
      </c>
      <c r="E1104" s="1" t="s">
        <v>646</v>
      </c>
      <c r="F1104" s="73" t="s">
        <v>666</v>
      </c>
      <c r="G1104" s="34" t="s">
        <v>71</v>
      </c>
      <c r="H1104" s="7">
        <f t="shared" si="80"/>
        <v>-107500</v>
      </c>
      <c r="I1104" s="29">
        <f t="shared" si="81"/>
        <v>10.330578512396695</v>
      </c>
      <c r="K1104" t="s">
        <v>85</v>
      </c>
      <c r="M1104" s="2">
        <v>484</v>
      </c>
    </row>
    <row r="1105" spans="2:13" ht="12.75">
      <c r="B1105" s="266">
        <v>5000</v>
      </c>
      <c r="C1105" s="1" t="s">
        <v>85</v>
      </c>
      <c r="D1105" s="1" t="s">
        <v>297</v>
      </c>
      <c r="E1105" s="1" t="s">
        <v>646</v>
      </c>
      <c r="F1105" s="73" t="s">
        <v>667</v>
      </c>
      <c r="G1105" s="34" t="s">
        <v>59</v>
      </c>
      <c r="H1105" s="7">
        <f t="shared" si="80"/>
        <v>-112500</v>
      </c>
      <c r="I1105" s="29">
        <f t="shared" si="81"/>
        <v>10.330578512396695</v>
      </c>
      <c r="K1105" t="s">
        <v>85</v>
      </c>
      <c r="M1105" s="2">
        <v>484</v>
      </c>
    </row>
    <row r="1106" spans="2:13" ht="12.75">
      <c r="B1106" s="273">
        <v>2500</v>
      </c>
      <c r="C1106" s="1" t="s">
        <v>85</v>
      </c>
      <c r="D1106" s="19" t="s">
        <v>297</v>
      </c>
      <c r="E1106" s="1" t="s">
        <v>598</v>
      </c>
      <c r="F1106" s="34" t="s">
        <v>668</v>
      </c>
      <c r="G1106" s="39" t="s">
        <v>84</v>
      </c>
      <c r="H1106" s="7">
        <f t="shared" si="80"/>
        <v>-115000</v>
      </c>
      <c r="I1106" s="29">
        <f t="shared" si="81"/>
        <v>5.1652892561983474</v>
      </c>
      <c r="K1106" t="s">
        <v>85</v>
      </c>
      <c r="M1106" s="2">
        <v>484</v>
      </c>
    </row>
    <row r="1107" spans="2:13" ht="12.75">
      <c r="B1107" s="266">
        <v>2500</v>
      </c>
      <c r="C1107" s="1" t="s">
        <v>85</v>
      </c>
      <c r="D1107" s="19" t="s">
        <v>297</v>
      </c>
      <c r="E1107" s="1" t="s">
        <v>598</v>
      </c>
      <c r="F1107" s="34" t="s">
        <v>669</v>
      </c>
      <c r="G1107" s="34" t="s">
        <v>89</v>
      </c>
      <c r="H1107" s="7">
        <f t="shared" si="80"/>
        <v>-117500</v>
      </c>
      <c r="I1107" s="29">
        <f t="shared" si="81"/>
        <v>5.1652892561983474</v>
      </c>
      <c r="K1107" t="s">
        <v>85</v>
      </c>
      <c r="M1107" s="2">
        <v>484</v>
      </c>
    </row>
    <row r="1108" spans="2:13" ht="12.75">
      <c r="B1108" s="266">
        <v>2500</v>
      </c>
      <c r="C1108" s="1" t="s">
        <v>85</v>
      </c>
      <c r="D1108" s="19" t="s">
        <v>297</v>
      </c>
      <c r="E1108" s="1" t="s">
        <v>598</v>
      </c>
      <c r="F1108" s="34" t="s">
        <v>670</v>
      </c>
      <c r="G1108" s="34" t="s">
        <v>91</v>
      </c>
      <c r="H1108" s="7">
        <f t="shared" si="80"/>
        <v>-120000</v>
      </c>
      <c r="I1108" s="29">
        <f t="shared" si="81"/>
        <v>5.1652892561983474</v>
      </c>
      <c r="K1108" t="s">
        <v>85</v>
      </c>
      <c r="M1108" s="2">
        <v>484</v>
      </c>
    </row>
    <row r="1109" spans="2:13" ht="12.75">
      <c r="B1109" s="266">
        <v>2500</v>
      </c>
      <c r="C1109" s="1" t="s">
        <v>85</v>
      </c>
      <c r="D1109" s="19" t="s">
        <v>297</v>
      </c>
      <c r="E1109" s="1" t="s">
        <v>598</v>
      </c>
      <c r="F1109" s="34" t="s">
        <v>671</v>
      </c>
      <c r="G1109" s="34" t="s">
        <v>93</v>
      </c>
      <c r="H1109" s="7">
        <f t="shared" si="80"/>
        <v>-122500</v>
      </c>
      <c r="I1109" s="29">
        <f t="shared" si="81"/>
        <v>5.1652892561983474</v>
      </c>
      <c r="K1109" t="s">
        <v>85</v>
      </c>
      <c r="M1109" s="2">
        <v>484</v>
      </c>
    </row>
    <row r="1110" spans="2:13" ht="12.75">
      <c r="B1110" s="266">
        <v>2500</v>
      </c>
      <c r="C1110" s="1" t="s">
        <v>85</v>
      </c>
      <c r="D1110" s="1" t="s">
        <v>297</v>
      </c>
      <c r="E1110" s="1" t="s">
        <v>598</v>
      </c>
      <c r="F1110" s="34" t="s">
        <v>672</v>
      </c>
      <c r="G1110" s="34" t="s">
        <v>22</v>
      </c>
      <c r="H1110" s="7">
        <f t="shared" si="80"/>
        <v>-125000</v>
      </c>
      <c r="I1110" s="29">
        <f t="shared" si="81"/>
        <v>5.1652892561983474</v>
      </c>
      <c r="K1110" t="s">
        <v>85</v>
      </c>
      <c r="M1110" s="2">
        <v>484</v>
      </c>
    </row>
    <row r="1111" spans="2:13" ht="12.75">
      <c r="B1111" s="266">
        <v>2500</v>
      </c>
      <c r="C1111" s="1" t="s">
        <v>85</v>
      </c>
      <c r="D1111" s="1" t="s">
        <v>297</v>
      </c>
      <c r="E1111" s="1" t="s">
        <v>598</v>
      </c>
      <c r="F1111" s="34" t="s">
        <v>673</v>
      </c>
      <c r="G1111" s="34" t="s">
        <v>25</v>
      </c>
      <c r="H1111" s="7">
        <f t="shared" si="80"/>
        <v>-127500</v>
      </c>
      <c r="I1111" s="29">
        <f t="shared" si="81"/>
        <v>5.1652892561983474</v>
      </c>
      <c r="K1111" t="s">
        <v>85</v>
      </c>
      <c r="M1111" s="2">
        <v>484</v>
      </c>
    </row>
    <row r="1112" spans="2:13" ht="12.75">
      <c r="B1112" s="266">
        <v>2500</v>
      </c>
      <c r="C1112" s="1" t="s">
        <v>85</v>
      </c>
      <c r="D1112" s="1" t="s">
        <v>297</v>
      </c>
      <c r="E1112" s="1" t="s">
        <v>598</v>
      </c>
      <c r="F1112" s="34" t="s">
        <v>674</v>
      </c>
      <c r="G1112" s="34" t="s">
        <v>29</v>
      </c>
      <c r="H1112" s="7">
        <f t="shared" si="80"/>
        <v>-130000</v>
      </c>
      <c r="I1112" s="29">
        <f t="shared" si="81"/>
        <v>5.1652892561983474</v>
      </c>
      <c r="K1112" t="s">
        <v>85</v>
      </c>
      <c r="M1112" s="2">
        <v>484</v>
      </c>
    </row>
    <row r="1113" spans="2:13" ht="12.75">
      <c r="B1113" s="266">
        <v>2500</v>
      </c>
      <c r="C1113" s="1" t="s">
        <v>85</v>
      </c>
      <c r="D1113" s="1" t="s">
        <v>297</v>
      </c>
      <c r="E1113" s="1" t="s">
        <v>598</v>
      </c>
      <c r="F1113" s="73" t="s">
        <v>675</v>
      </c>
      <c r="G1113" s="34" t="s">
        <v>31</v>
      </c>
      <c r="H1113" s="7">
        <f t="shared" si="80"/>
        <v>-132500</v>
      </c>
      <c r="I1113" s="29">
        <f t="shared" si="81"/>
        <v>5.1652892561983474</v>
      </c>
      <c r="K1113" t="s">
        <v>85</v>
      </c>
      <c r="M1113" s="2">
        <v>484</v>
      </c>
    </row>
    <row r="1114" spans="2:13" ht="12.75">
      <c r="B1114" s="266">
        <v>10000</v>
      </c>
      <c r="C1114" s="1" t="s">
        <v>85</v>
      </c>
      <c r="D1114" s="1" t="s">
        <v>297</v>
      </c>
      <c r="E1114" s="1" t="s">
        <v>598</v>
      </c>
      <c r="F1114" s="73" t="s">
        <v>676</v>
      </c>
      <c r="G1114" s="34" t="s">
        <v>31</v>
      </c>
      <c r="H1114" s="7">
        <f t="shared" si="80"/>
        <v>-142500</v>
      </c>
      <c r="I1114" s="29">
        <f t="shared" si="81"/>
        <v>20.66115702479339</v>
      </c>
      <c r="K1114" t="s">
        <v>85</v>
      </c>
      <c r="M1114" s="2">
        <v>484</v>
      </c>
    </row>
    <row r="1115" spans="2:13" ht="12.75">
      <c r="B1115" s="266">
        <v>2500</v>
      </c>
      <c r="C1115" s="1" t="s">
        <v>85</v>
      </c>
      <c r="D1115" s="1" t="s">
        <v>297</v>
      </c>
      <c r="E1115" s="1" t="s">
        <v>598</v>
      </c>
      <c r="F1115" s="73" t="s">
        <v>677</v>
      </c>
      <c r="G1115" s="34" t="s">
        <v>33</v>
      </c>
      <c r="H1115" s="7">
        <f t="shared" si="80"/>
        <v>-145000</v>
      </c>
      <c r="I1115" s="29">
        <f t="shared" si="81"/>
        <v>5.1652892561983474</v>
      </c>
      <c r="K1115" t="s">
        <v>85</v>
      </c>
      <c r="M1115" s="2">
        <v>484</v>
      </c>
    </row>
    <row r="1116" spans="2:13" ht="12.75">
      <c r="B1116" s="266">
        <v>2500</v>
      </c>
      <c r="C1116" s="1" t="s">
        <v>85</v>
      </c>
      <c r="D1116" s="1" t="s">
        <v>297</v>
      </c>
      <c r="E1116" s="1" t="s">
        <v>598</v>
      </c>
      <c r="F1116" s="73" t="s">
        <v>678</v>
      </c>
      <c r="G1116" s="34" t="s">
        <v>35</v>
      </c>
      <c r="H1116" s="7">
        <f t="shared" si="80"/>
        <v>-147500</v>
      </c>
      <c r="I1116" s="29">
        <f t="shared" si="81"/>
        <v>5.1652892561983474</v>
      </c>
      <c r="K1116" t="s">
        <v>85</v>
      </c>
      <c r="M1116" s="2">
        <v>484</v>
      </c>
    </row>
    <row r="1117" spans="2:13" ht="12.75">
      <c r="B1117" s="266">
        <v>2500</v>
      </c>
      <c r="C1117" s="1" t="s">
        <v>85</v>
      </c>
      <c r="D1117" s="1" t="s">
        <v>297</v>
      </c>
      <c r="E1117" s="1" t="s">
        <v>598</v>
      </c>
      <c r="F1117" s="73" t="s">
        <v>679</v>
      </c>
      <c r="G1117" s="34" t="s">
        <v>37</v>
      </c>
      <c r="H1117" s="7">
        <f t="shared" si="80"/>
        <v>-150000</v>
      </c>
      <c r="I1117" s="29">
        <f t="shared" si="81"/>
        <v>5.1652892561983474</v>
      </c>
      <c r="K1117" t="s">
        <v>85</v>
      </c>
      <c r="M1117" s="2">
        <v>484</v>
      </c>
    </row>
    <row r="1118" spans="2:13" ht="12.75">
      <c r="B1118" s="266">
        <v>2500</v>
      </c>
      <c r="C1118" s="1" t="s">
        <v>85</v>
      </c>
      <c r="D1118" s="1" t="s">
        <v>297</v>
      </c>
      <c r="E1118" s="1" t="s">
        <v>598</v>
      </c>
      <c r="F1118" s="73" t="s">
        <v>680</v>
      </c>
      <c r="G1118" s="34" t="s">
        <v>41</v>
      </c>
      <c r="H1118" s="7">
        <f t="shared" si="80"/>
        <v>-152500</v>
      </c>
      <c r="I1118" s="29">
        <f t="shared" si="81"/>
        <v>5.1652892561983474</v>
      </c>
      <c r="K1118" t="s">
        <v>85</v>
      </c>
      <c r="M1118" s="2">
        <v>484</v>
      </c>
    </row>
    <row r="1119" spans="2:13" ht="12.75">
      <c r="B1119" s="266">
        <v>2500</v>
      </c>
      <c r="C1119" s="1" t="s">
        <v>85</v>
      </c>
      <c r="D1119" s="1" t="s">
        <v>297</v>
      </c>
      <c r="E1119" s="1" t="s">
        <v>598</v>
      </c>
      <c r="F1119" s="73" t="s">
        <v>681</v>
      </c>
      <c r="G1119" s="34" t="s">
        <v>43</v>
      </c>
      <c r="H1119" s="7">
        <f t="shared" si="80"/>
        <v>-155000</v>
      </c>
      <c r="I1119" s="29">
        <f t="shared" si="81"/>
        <v>5.1652892561983474</v>
      </c>
      <c r="K1119" t="s">
        <v>85</v>
      </c>
      <c r="M1119" s="2">
        <v>484</v>
      </c>
    </row>
    <row r="1120" spans="2:13" ht="12.75">
      <c r="B1120" s="266">
        <v>2500</v>
      </c>
      <c r="C1120" s="1" t="s">
        <v>85</v>
      </c>
      <c r="D1120" s="1" t="s">
        <v>297</v>
      </c>
      <c r="E1120" s="1" t="s">
        <v>598</v>
      </c>
      <c r="F1120" s="73" t="s">
        <v>682</v>
      </c>
      <c r="G1120" s="34" t="s">
        <v>47</v>
      </c>
      <c r="H1120" s="7">
        <f t="shared" si="80"/>
        <v>-157500</v>
      </c>
      <c r="I1120" s="29">
        <f t="shared" si="81"/>
        <v>5.1652892561983474</v>
      </c>
      <c r="K1120" t="s">
        <v>85</v>
      </c>
      <c r="M1120" s="2">
        <v>484</v>
      </c>
    </row>
    <row r="1121" spans="2:13" ht="12.75">
      <c r="B1121" s="266">
        <v>2500</v>
      </c>
      <c r="C1121" s="1" t="s">
        <v>85</v>
      </c>
      <c r="D1121" s="1" t="s">
        <v>297</v>
      </c>
      <c r="E1121" s="1" t="s">
        <v>598</v>
      </c>
      <c r="F1121" s="73" t="s">
        <v>683</v>
      </c>
      <c r="G1121" s="34" t="s">
        <v>49</v>
      </c>
      <c r="H1121" s="7">
        <f t="shared" si="80"/>
        <v>-160000</v>
      </c>
      <c r="I1121" s="29">
        <f t="shared" si="81"/>
        <v>5.1652892561983474</v>
      </c>
      <c r="K1121" t="s">
        <v>85</v>
      </c>
      <c r="M1121" s="2">
        <v>484</v>
      </c>
    </row>
    <row r="1122" spans="2:13" ht="12.75">
      <c r="B1122" s="266">
        <v>2500</v>
      </c>
      <c r="C1122" s="1" t="s">
        <v>85</v>
      </c>
      <c r="D1122" s="1" t="s">
        <v>297</v>
      </c>
      <c r="E1122" s="1" t="s">
        <v>598</v>
      </c>
      <c r="F1122" s="73" t="s">
        <v>684</v>
      </c>
      <c r="G1122" s="34" t="s">
        <v>51</v>
      </c>
      <c r="H1122" s="7">
        <f t="shared" si="80"/>
        <v>-162500</v>
      </c>
      <c r="I1122" s="29">
        <f t="shared" si="81"/>
        <v>5.1652892561983474</v>
      </c>
      <c r="K1122" t="s">
        <v>85</v>
      </c>
      <c r="M1122" s="2">
        <v>484</v>
      </c>
    </row>
    <row r="1123" spans="2:13" ht="12.75">
      <c r="B1123" s="266">
        <v>2500</v>
      </c>
      <c r="C1123" s="1" t="s">
        <v>85</v>
      </c>
      <c r="D1123" s="1" t="s">
        <v>297</v>
      </c>
      <c r="E1123" s="1" t="s">
        <v>598</v>
      </c>
      <c r="F1123" s="73" t="s">
        <v>685</v>
      </c>
      <c r="G1123" s="34" t="s">
        <v>53</v>
      </c>
      <c r="H1123" s="7">
        <f t="shared" si="80"/>
        <v>-165000</v>
      </c>
      <c r="I1123" s="29">
        <f t="shared" si="81"/>
        <v>5.1652892561983474</v>
      </c>
      <c r="K1123" t="s">
        <v>85</v>
      </c>
      <c r="M1123" s="2">
        <v>484</v>
      </c>
    </row>
    <row r="1124" spans="2:13" ht="12.75">
      <c r="B1124" s="266">
        <v>2500</v>
      </c>
      <c r="C1124" s="1" t="s">
        <v>85</v>
      </c>
      <c r="D1124" s="1" t="s">
        <v>297</v>
      </c>
      <c r="E1124" s="1" t="s">
        <v>598</v>
      </c>
      <c r="F1124" s="73" t="s">
        <v>686</v>
      </c>
      <c r="G1124" s="34" t="s">
        <v>66</v>
      </c>
      <c r="H1124" s="7">
        <f t="shared" si="80"/>
        <v>-167500</v>
      </c>
      <c r="I1124" s="29">
        <f t="shared" si="81"/>
        <v>5.1652892561983474</v>
      </c>
      <c r="K1124" t="s">
        <v>85</v>
      </c>
      <c r="M1124" s="2">
        <v>484</v>
      </c>
    </row>
    <row r="1125" spans="2:13" ht="12.75">
      <c r="B1125" s="266">
        <v>2500</v>
      </c>
      <c r="C1125" s="1" t="s">
        <v>85</v>
      </c>
      <c r="D1125" s="1" t="s">
        <v>297</v>
      </c>
      <c r="E1125" s="1" t="s">
        <v>598</v>
      </c>
      <c r="F1125" s="73" t="s">
        <v>687</v>
      </c>
      <c r="G1125" s="34" t="s">
        <v>67</v>
      </c>
      <c r="H1125" s="7">
        <f t="shared" si="80"/>
        <v>-170000</v>
      </c>
      <c r="I1125" s="29">
        <f t="shared" si="81"/>
        <v>5.1652892561983474</v>
      </c>
      <c r="K1125" t="s">
        <v>85</v>
      </c>
      <c r="M1125" s="2">
        <v>484</v>
      </c>
    </row>
    <row r="1126" spans="2:13" ht="12.75">
      <c r="B1126" s="266">
        <v>2500</v>
      </c>
      <c r="C1126" s="1" t="s">
        <v>85</v>
      </c>
      <c r="D1126" s="1" t="s">
        <v>297</v>
      </c>
      <c r="E1126" s="1" t="s">
        <v>598</v>
      </c>
      <c r="F1126" s="73" t="s">
        <v>688</v>
      </c>
      <c r="G1126" s="34" t="s">
        <v>68</v>
      </c>
      <c r="H1126" s="7">
        <f t="shared" si="80"/>
        <v>-172500</v>
      </c>
      <c r="I1126" s="29">
        <f t="shared" si="81"/>
        <v>5.1652892561983474</v>
      </c>
      <c r="K1126" t="s">
        <v>85</v>
      </c>
      <c r="M1126" s="2">
        <v>484</v>
      </c>
    </row>
    <row r="1127" spans="2:13" ht="12.75">
      <c r="B1127" s="266">
        <v>2500</v>
      </c>
      <c r="C1127" s="1" t="s">
        <v>85</v>
      </c>
      <c r="D1127" s="1" t="s">
        <v>297</v>
      </c>
      <c r="E1127" s="1" t="s">
        <v>598</v>
      </c>
      <c r="F1127" s="73" t="s">
        <v>689</v>
      </c>
      <c r="G1127" s="34" t="s">
        <v>69</v>
      </c>
      <c r="H1127" s="7">
        <f t="shared" si="80"/>
        <v>-175000</v>
      </c>
      <c r="I1127" s="29">
        <f t="shared" si="81"/>
        <v>5.1652892561983474</v>
      </c>
      <c r="K1127" t="s">
        <v>85</v>
      </c>
      <c r="M1127" s="2">
        <v>484</v>
      </c>
    </row>
    <row r="1128" spans="2:13" ht="12.75">
      <c r="B1128" s="266">
        <v>2500</v>
      </c>
      <c r="C1128" s="1" t="s">
        <v>85</v>
      </c>
      <c r="D1128" s="1" t="s">
        <v>297</v>
      </c>
      <c r="E1128" s="1" t="s">
        <v>598</v>
      </c>
      <c r="F1128" s="73" t="s">
        <v>690</v>
      </c>
      <c r="G1128" s="34" t="s">
        <v>70</v>
      </c>
      <c r="H1128" s="7">
        <f t="shared" si="80"/>
        <v>-177500</v>
      </c>
      <c r="I1128" s="29">
        <f t="shared" si="81"/>
        <v>5.1652892561983474</v>
      </c>
      <c r="K1128" t="s">
        <v>85</v>
      </c>
      <c r="M1128" s="2">
        <v>484</v>
      </c>
    </row>
    <row r="1129" spans="2:13" ht="12.75">
      <c r="B1129" s="266">
        <v>2500</v>
      </c>
      <c r="C1129" s="1" t="s">
        <v>85</v>
      </c>
      <c r="D1129" s="1" t="s">
        <v>297</v>
      </c>
      <c r="E1129" s="1" t="s">
        <v>598</v>
      </c>
      <c r="F1129" s="73" t="s">
        <v>691</v>
      </c>
      <c r="G1129" s="34" t="s">
        <v>71</v>
      </c>
      <c r="H1129" s="7">
        <f t="shared" si="80"/>
        <v>-180000</v>
      </c>
      <c r="I1129" s="29">
        <f t="shared" si="81"/>
        <v>5.1652892561983474</v>
      </c>
      <c r="K1129" t="s">
        <v>85</v>
      </c>
      <c r="M1129" s="2">
        <v>484</v>
      </c>
    </row>
    <row r="1130" spans="2:13" ht="12.75">
      <c r="B1130" s="266">
        <v>2500</v>
      </c>
      <c r="C1130" s="1" t="s">
        <v>85</v>
      </c>
      <c r="D1130" s="1" t="s">
        <v>297</v>
      </c>
      <c r="E1130" s="1" t="s">
        <v>598</v>
      </c>
      <c r="F1130" s="73" t="s">
        <v>692</v>
      </c>
      <c r="G1130" s="34" t="s">
        <v>59</v>
      </c>
      <c r="H1130" s="7">
        <f t="shared" si="80"/>
        <v>-182500</v>
      </c>
      <c r="I1130" s="29">
        <f t="shared" si="81"/>
        <v>5.1652892561983474</v>
      </c>
      <c r="K1130" t="s">
        <v>85</v>
      </c>
      <c r="M1130" s="2">
        <v>484</v>
      </c>
    </row>
    <row r="1131" spans="2:13" ht="12.75">
      <c r="B1131" s="273">
        <v>2500</v>
      </c>
      <c r="C1131" s="1" t="s">
        <v>85</v>
      </c>
      <c r="D1131" s="19" t="s">
        <v>297</v>
      </c>
      <c r="E1131" s="90" t="s">
        <v>693</v>
      </c>
      <c r="F1131" s="34" t="s">
        <v>694</v>
      </c>
      <c r="G1131" s="39" t="s">
        <v>84</v>
      </c>
      <c r="H1131" s="7">
        <f t="shared" si="80"/>
        <v>-185000</v>
      </c>
      <c r="I1131" s="29">
        <f t="shared" si="81"/>
        <v>5.1652892561983474</v>
      </c>
      <c r="J1131" s="91"/>
      <c r="K1131" t="s">
        <v>85</v>
      </c>
      <c r="L1131" s="91"/>
      <c r="M1131" s="2">
        <v>484</v>
      </c>
    </row>
    <row r="1132" spans="2:13" ht="12.75">
      <c r="B1132" s="266">
        <v>2500</v>
      </c>
      <c r="C1132" s="1" t="s">
        <v>85</v>
      </c>
      <c r="D1132" s="19" t="s">
        <v>297</v>
      </c>
      <c r="E1132" s="1" t="s">
        <v>693</v>
      </c>
      <c r="F1132" s="34" t="s">
        <v>695</v>
      </c>
      <c r="G1132" s="34" t="s">
        <v>89</v>
      </c>
      <c r="H1132" s="7">
        <f t="shared" si="80"/>
        <v>-187500</v>
      </c>
      <c r="I1132" s="29">
        <f t="shared" si="81"/>
        <v>5.1652892561983474</v>
      </c>
      <c r="K1132" t="s">
        <v>85</v>
      </c>
      <c r="M1132" s="2">
        <v>484</v>
      </c>
    </row>
    <row r="1133" spans="1:13" s="89" customFormat="1" ht="12.75">
      <c r="A1133" s="1"/>
      <c r="B1133" s="266">
        <v>2500</v>
      </c>
      <c r="C1133" s="1" t="s">
        <v>85</v>
      </c>
      <c r="D1133" s="19" t="s">
        <v>297</v>
      </c>
      <c r="E1133" s="1" t="s">
        <v>693</v>
      </c>
      <c r="F1133" s="34" t="s">
        <v>696</v>
      </c>
      <c r="G1133" s="34" t="s">
        <v>91</v>
      </c>
      <c r="H1133" s="7">
        <f t="shared" si="80"/>
        <v>-190000</v>
      </c>
      <c r="I1133" s="29">
        <f t="shared" si="81"/>
        <v>5.1652892561983474</v>
      </c>
      <c r="J1133"/>
      <c r="K1133" t="s">
        <v>85</v>
      </c>
      <c r="L1133"/>
      <c r="M1133" s="2">
        <v>484</v>
      </c>
    </row>
    <row r="1134" spans="2:13" ht="12.75">
      <c r="B1134" s="266">
        <v>2500</v>
      </c>
      <c r="C1134" s="1" t="s">
        <v>85</v>
      </c>
      <c r="D1134" s="19" t="s">
        <v>297</v>
      </c>
      <c r="E1134" s="1" t="s">
        <v>693</v>
      </c>
      <c r="F1134" s="34" t="s">
        <v>697</v>
      </c>
      <c r="G1134" s="34" t="s">
        <v>93</v>
      </c>
      <c r="H1134" s="7">
        <f t="shared" si="80"/>
        <v>-192500</v>
      </c>
      <c r="I1134" s="29">
        <f t="shared" si="81"/>
        <v>5.1652892561983474</v>
      </c>
      <c r="K1134" t="s">
        <v>85</v>
      </c>
      <c r="M1134" s="2">
        <v>484</v>
      </c>
    </row>
    <row r="1135" spans="2:13" ht="12.75">
      <c r="B1135" s="266">
        <v>2500</v>
      </c>
      <c r="C1135" s="1" t="s">
        <v>85</v>
      </c>
      <c r="D1135" s="1" t="s">
        <v>297</v>
      </c>
      <c r="E1135" s="1" t="s">
        <v>693</v>
      </c>
      <c r="F1135" s="34" t="s">
        <v>698</v>
      </c>
      <c r="G1135" s="34" t="s">
        <v>22</v>
      </c>
      <c r="H1135" s="7">
        <f aca="true" t="shared" si="82" ref="H1135:H1141">H1134-B1135</f>
        <v>-195000</v>
      </c>
      <c r="I1135" s="29">
        <f aca="true" t="shared" si="83" ref="I1135:I1141">+B1135/M1135</f>
        <v>5.1652892561983474</v>
      </c>
      <c r="K1135" t="s">
        <v>85</v>
      </c>
      <c r="M1135" s="2">
        <v>484</v>
      </c>
    </row>
    <row r="1136" spans="2:13" ht="12.75">
      <c r="B1136" s="266">
        <v>2500</v>
      </c>
      <c r="C1136" s="1" t="s">
        <v>85</v>
      </c>
      <c r="D1136" s="1" t="s">
        <v>297</v>
      </c>
      <c r="E1136" s="1" t="s">
        <v>693</v>
      </c>
      <c r="F1136" s="34" t="s">
        <v>699</v>
      </c>
      <c r="G1136" s="34" t="s">
        <v>25</v>
      </c>
      <c r="H1136" s="7">
        <f t="shared" si="82"/>
        <v>-197500</v>
      </c>
      <c r="I1136" s="29">
        <f t="shared" si="83"/>
        <v>5.1652892561983474</v>
      </c>
      <c r="K1136" t="s">
        <v>85</v>
      </c>
      <c r="M1136" s="2">
        <v>484</v>
      </c>
    </row>
    <row r="1137" spans="2:13" ht="12.75">
      <c r="B1137" s="266">
        <v>2500</v>
      </c>
      <c r="C1137" s="1" t="s">
        <v>85</v>
      </c>
      <c r="D1137" s="1" t="s">
        <v>297</v>
      </c>
      <c r="E1137" s="1" t="s">
        <v>693</v>
      </c>
      <c r="F1137" s="34" t="s">
        <v>700</v>
      </c>
      <c r="G1137" s="34" t="s">
        <v>29</v>
      </c>
      <c r="H1137" s="7">
        <f t="shared" si="82"/>
        <v>-200000</v>
      </c>
      <c r="I1137" s="29">
        <f t="shared" si="83"/>
        <v>5.1652892561983474</v>
      </c>
      <c r="K1137" t="s">
        <v>85</v>
      </c>
      <c r="M1137" s="2">
        <v>484</v>
      </c>
    </row>
    <row r="1138" spans="2:13" ht="12.75">
      <c r="B1138" s="266">
        <v>10000</v>
      </c>
      <c r="C1138" s="1" t="s">
        <v>85</v>
      </c>
      <c r="D1138" s="1" t="s">
        <v>297</v>
      </c>
      <c r="E1138" s="1" t="s">
        <v>646</v>
      </c>
      <c r="F1138" s="34" t="s">
        <v>1091</v>
      </c>
      <c r="G1138" s="34" t="s">
        <v>29</v>
      </c>
      <c r="H1138" s="7">
        <f t="shared" si="82"/>
        <v>-210000</v>
      </c>
      <c r="I1138" s="29">
        <f t="shared" si="83"/>
        <v>20.66115702479339</v>
      </c>
      <c r="K1138" t="s">
        <v>85</v>
      </c>
      <c r="M1138" s="2">
        <v>484</v>
      </c>
    </row>
    <row r="1139" spans="2:13" ht="12.75">
      <c r="B1139" s="266">
        <v>2500</v>
      </c>
      <c r="C1139" s="1" t="s">
        <v>85</v>
      </c>
      <c r="D1139" s="1" t="s">
        <v>297</v>
      </c>
      <c r="E1139" s="1" t="s">
        <v>693</v>
      </c>
      <c r="F1139" s="73" t="s">
        <v>701</v>
      </c>
      <c r="G1139" s="34" t="s">
        <v>31</v>
      </c>
      <c r="H1139" s="7">
        <f t="shared" si="82"/>
        <v>-212500</v>
      </c>
      <c r="I1139" s="29">
        <f t="shared" si="83"/>
        <v>5.1652892561983474</v>
      </c>
      <c r="K1139" t="s">
        <v>85</v>
      </c>
      <c r="M1139" s="2">
        <v>484</v>
      </c>
    </row>
    <row r="1140" spans="2:13" ht="12.75">
      <c r="B1140" s="266">
        <v>2500</v>
      </c>
      <c r="C1140" s="1" t="s">
        <v>85</v>
      </c>
      <c r="D1140" s="1" t="s">
        <v>297</v>
      </c>
      <c r="E1140" s="1" t="s">
        <v>693</v>
      </c>
      <c r="F1140" s="73" t="s">
        <v>702</v>
      </c>
      <c r="G1140" s="34" t="s">
        <v>33</v>
      </c>
      <c r="H1140" s="7">
        <f t="shared" si="82"/>
        <v>-215000</v>
      </c>
      <c r="I1140" s="29">
        <f t="shared" si="83"/>
        <v>5.1652892561983474</v>
      </c>
      <c r="K1140" t="s">
        <v>85</v>
      </c>
      <c r="M1140" s="2">
        <v>484</v>
      </c>
    </row>
    <row r="1141" spans="2:13" ht="12.75">
      <c r="B1141" s="266">
        <v>2500</v>
      </c>
      <c r="C1141" s="1" t="s">
        <v>85</v>
      </c>
      <c r="D1141" s="1" t="s">
        <v>297</v>
      </c>
      <c r="E1141" s="1" t="s">
        <v>693</v>
      </c>
      <c r="F1141" s="73" t="s">
        <v>703</v>
      </c>
      <c r="G1141" s="34" t="s">
        <v>35</v>
      </c>
      <c r="H1141" s="7">
        <f t="shared" si="82"/>
        <v>-217500</v>
      </c>
      <c r="I1141" s="29">
        <f t="shared" si="83"/>
        <v>5.1652892561983474</v>
      </c>
      <c r="K1141" t="s">
        <v>85</v>
      </c>
      <c r="M1141" s="2">
        <v>484</v>
      </c>
    </row>
    <row r="1142" spans="2:13" ht="12.75">
      <c r="B1142" s="266">
        <v>2500</v>
      </c>
      <c r="C1142" s="1" t="s">
        <v>85</v>
      </c>
      <c r="D1142" s="1" t="s">
        <v>297</v>
      </c>
      <c r="E1142" s="1" t="s">
        <v>693</v>
      </c>
      <c r="F1142" s="73" t="s">
        <v>704</v>
      </c>
      <c r="G1142" s="34" t="s">
        <v>37</v>
      </c>
      <c r="H1142" s="7">
        <f t="shared" si="80"/>
        <v>-220000</v>
      </c>
      <c r="I1142" s="29">
        <f t="shared" si="81"/>
        <v>5.1652892561983474</v>
      </c>
      <c r="K1142" t="s">
        <v>85</v>
      </c>
      <c r="M1142" s="2">
        <v>484</v>
      </c>
    </row>
    <row r="1143" spans="2:13" ht="12.75">
      <c r="B1143" s="266">
        <v>2500</v>
      </c>
      <c r="C1143" s="1" t="s">
        <v>85</v>
      </c>
      <c r="D1143" s="1" t="s">
        <v>297</v>
      </c>
      <c r="E1143" s="1" t="s">
        <v>693</v>
      </c>
      <c r="F1143" s="73" t="s">
        <v>705</v>
      </c>
      <c r="G1143" s="34" t="s">
        <v>43</v>
      </c>
      <c r="H1143" s="7">
        <f t="shared" si="80"/>
        <v>-222500</v>
      </c>
      <c r="I1143" s="29">
        <f t="shared" si="81"/>
        <v>5.1652892561983474</v>
      </c>
      <c r="K1143" t="s">
        <v>85</v>
      </c>
      <c r="M1143" s="2">
        <v>484</v>
      </c>
    </row>
    <row r="1144" spans="2:13" ht="12.75">
      <c r="B1144" s="266">
        <v>5000</v>
      </c>
      <c r="C1144" s="1" t="s">
        <v>85</v>
      </c>
      <c r="D1144" s="1" t="s">
        <v>297</v>
      </c>
      <c r="E1144" s="1" t="s">
        <v>693</v>
      </c>
      <c r="F1144" s="73" t="s">
        <v>706</v>
      </c>
      <c r="G1144" s="34" t="s">
        <v>45</v>
      </c>
      <c r="H1144" s="7">
        <f t="shared" si="80"/>
        <v>-227500</v>
      </c>
      <c r="I1144" s="29">
        <f t="shared" si="81"/>
        <v>10.330578512396695</v>
      </c>
      <c r="K1144" t="s">
        <v>85</v>
      </c>
      <c r="M1144" s="2">
        <v>484</v>
      </c>
    </row>
    <row r="1145" spans="2:13" ht="12.75">
      <c r="B1145" s="266">
        <v>5000</v>
      </c>
      <c r="C1145" s="1" t="s">
        <v>85</v>
      </c>
      <c r="D1145" s="1" t="s">
        <v>297</v>
      </c>
      <c r="E1145" s="1" t="s">
        <v>693</v>
      </c>
      <c r="F1145" s="73" t="s">
        <v>707</v>
      </c>
      <c r="G1145" s="34" t="s">
        <v>47</v>
      </c>
      <c r="H1145" s="7">
        <f t="shared" si="80"/>
        <v>-232500</v>
      </c>
      <c r="I1145" s="29">
        <f t="shared" si="81"/>
        <v>10.330578512396695</v>
      </c>
      <c r="K1145" t="s">
        <v>85</v>
      </c>
      <c r="M1145" s="2">
        <v>484</v>
      </c>
    </row>
    <row r="1146" spans="2:13" ht="12.75">
      <c r="B1146" s="266">
        <v>2500</v>
      </c>
      <c r="C1146" s="1" t="s">
        <v>85</v>
      </c>
      <c r="D1146" s="1" t="s">
        <v>297</v>
      </c>
      <c r="E1146" s="1" t="s">
        <v>693</v>
      </c>
      <c r="F1146" s="73" t="s">
        <v>708</v>
      </c>
      <c r="G1146" s="34" t="s">
        <v>49</v>
      </c>
      <c r="H1146" s="7">
        <f t="shared" si="80"/>
        <v>-235000</v>
      </c>
      <c r="I1146" s="29">
        <f t="shared" si="81"/>
        <v>5.1652892561983474</v>
      </c>
      <c r="K1146" t="s">
        <v>85</v>
      </c>
      <c r="M1146" s="2">
        <v>484</v>
      </c>
    </row>
    <row r="1147" spans="2:13" ht="12.75">
      <c r="B1147" s="266">
        <v>2500</v>
      </c>
      <c r="C1147" s="1" t="s">
        <v>85</v>
      </c>
      <c r="D1147" s="1" t="s">
        <v>297</v>
      </c>
      <c r="E1147" s="1" t="s">
        <v>693</v>
      </c>
      <c r="F1147" s="73" t="s">
        <v>709</v>
      </c>
      <c r="G1147" s="34" t="s">
        <v>51</v>
      </c>
      <c r="H1147" s="7">
        <f t="shared" si="80"/>
        <v>-237500</v>
      </c>
      <c r="I1147" s="29">
        <f t="shared" si="81"/>
        <v>5.1652892561983474</v>
      </c>
      <c r="K1147" t="s">
        <v>85</v>
      </c>
      <c r="M1147" s="2">
        <v>484</v>
      </c>
    </row>
    <row r="1148" spans="2:13" ht="12.75">
      <c r="B1148" s="266">
        <v>2500</v>
      </c>
      <c r="C1148" s="1" t="s">
        <v>85</v>
      </c>
      <c r="D1148" s="1" t="s">
        <v>297</v>
      </c>
      <c r="E1148" s="1" t="s">
        <v>693</v>
      </c>
      <c r="F1148" s="73" t="s">
        <v>710</v>
      </c>
      <c r="G1148" s="34" t="s">
        <v>53</v>
      </c>
      <c r="H1148" s="7">
        <f t="shared" si="80"/>
        <v>-240000</v>
      </c>
      <c r="I1148" s="29">
        <f t="shared" si="81"/>
        <v>5.1652892561983474</v>
      </c>
      <c r="K1148" t="s">
        <v>85</v>
      </c>
      <c r="M1148" s="2">
        <v>484</v>
      </c>
    </row>
    <row r="1149" spans="2:13" ht="12.75">
      <c r="B1149" s="266">
        <v>2500</v>
      </c>
      <c r="C1149" s="1" t="s">
        <v>85</v>
      </c>
      <c r="D1149" s="1" t="s">
        <v>297</v>
      </c>
      <c r="E1149" s="1" t="s">
        <v>693</v>
      </c>
      <c r="F1149" s="73" t="s">
        <v>711</v>
      </c>
      <c r="G1149" s="34" t="s">
        <v>66</v>
      </c>
      <c r="H1149" s="7">
        <f t="shared" si="80"/>
        <v>-242500</v>
      </c>
      <c r="I1149" s="29">
        <f t="shared" si="81"/>
        <v>5.1652892561983474</v>
      </c>
      <c r="K1149" t="s">
        <v>85</v>
      </c>
      <c r="M1149" s="2">
        <v>484</v>
      </c>
    </row>
    <row r="1150" spans="2:13" ht="12.75">
      <c r="B1150" s="266">
        <v>2500</v>
      </c>
      <c r="C1150" s="1" t="s">
        <v>85</v>
      </c>
      <c r="D1150" s="1" t="s">
        <v>297</v>
      </c>
      <c r="E1150" s="1" t="s">
        <v>693</v>
      </c>
      <c r="F1150" s="73" t="s">
        <v>712</v>
      </c>
      <c r="G1150" s="34" t="s">
        <v>67</v>
      </c>
      <c r="H1150" s="7">
        <f t="shared" si="80"/>
        <v>-245000</v>
      </c>
      <c r="I1150" s="29">
        <f t="shared" si="81"/>
        <v>5.1652892561983474</v>
      </c>
      <c r="K1150" t="s">
        <v>85</v>
      </c>
      <c r="M1150" s="2">
        <v>484</v>
      </c>
    </row>
    <row r="1151" spans="2:13" ht="12.75">
      <c r="B1151" s="266">
        <v>2500</v>
      </c>
      <c r="C1151" s="1" t="s">
        <v>85</v>
      </c>
      <c r="D1151" s="1" t="s">
        <v>297</v>
      </c>
      <c r="E1151" s="1" t="s">
        <v>693</v>
      </c>
      <c r="F1151" s="73" t="s">
        <v>713</v>
      </c>
      <c r="G1151" s="34" t="s">
        <v>68</v>
      </c>
      <c r="H1151" s="7">
        <f t="shared" si="80"/>
        <v>-247500</v>
      </c>
      <c r="I1151" s="29">
        <f t="shared" si="81"/>
        <v>5.1652892561983474</v>
      </c>
      <c r="K1151" t="s">
        <v>85</v>
      </c>
      <c r="M1151" s="2">
        <v>484</v>
      </c>
    </row>
    <row r="1152" spans="2:13" ht="12.75">
      <c r="B1152" s="266">
        <v>2500</v>
      </c>
      <c r="C1152" s="1" t="s">
        <v>85</v>
      </c>
      <c r="D1152" s="1" t="s">
        <v>297</v>
      </c>
      <c r="E1152" s="1" t="s">
        <v>693</v>
      </c>
      <c r="F1152" s="73" t="s">
        <v>714</v>
      </c>
      <c r="G1152" s="34" t="s">
        <v>69</v>
      </c>
      <c r="H1152" s="7">
        <f t="shared" si="80"/>
        <v>-250000</v>
      </c>
      <c r="I1152" s="29">
        <f t="shared" si="81"/>
        <v>5.1652892561983474</v>
      </c>
      <c r="K1152" t="s">
        <v>85</v>
      </c>
      <c r="M1152" s="2">
        <v>484</v>
      </c>
    </row>
    <row r="1153" spans="2:13" ht="12.75">
      <c r="B1153" s="266">
        <v>2500</v>
      </c>
      <c r="C1153" s="1" t="s">
        <v>85</v>
      </c>
      <c r="D1153" s="1" t="s">
        <v>297</v>
      </c>
      <c r="E1153" s="1" t="s">
        <v>693</v>
      </c>
      <c r="F1153" s="73" t="s">
        <v>715</v>
      </c>
      <c r="G1153" s="34" t="s">
        <v>70</v>
      </c>
      <c r="H1153" s="7">
        <f t="shared" si="80"/>
        <v>-252500</v>
      </c>
      <c r="I1153" s="29">
        <f t="shared" si="81"/>
        <v>5.1652892561983474</v>
      </c>
      <c r="K1153" t="s">
        <v>85</v>
      </c>
      <c r="M1153" s="2">
        <v>484</v>
      </c>
    </row>
    <row r="1154" spans="2:13" ht="12.75">
      <c r="B1154" s="266">
        <v>2500</v>
      </c>
      <c r="C1154" s="1" t="s">
        <v>85</v>
      </c>
      <c r="D1154" s="1" t="s">
        <v>297</v>
      </c>
      <c r="E1154" s="1" t="s">
        <v>693</v>
      </c>
      <c r="F1154" s="73" t="s">
        <v>716</v>
      </c>
      <c r="G1154" s="34" t="s">
        <v>71</v>
      </c>
      <c r="H1154" s="7">
        <f t="shared" si="80"/>
        <v>-255000</v>
      </c>
      <c r="I1154" s="29">
        <f t="shared" si="81"/>
        <v>5.1652892561983474</v>
      </c>
      <c r="K1154" t="s">
        <v>85</v>
      </c>
      <c r="M1154" s="2">
        <v>484</v>
      </c>
    </row>
    <row r="1155" spans="2:13" ht="12.75">
      <c r="B1155" s="266">
        <v>2500</v>
      </c>
      <c r="C1155" s="1" t="s">
        <v>85</v>
      </c>
      <c r="D1155" s="1" t="s">
        <v>297</v>
      </c>
      <c r="E1155" s="1" t="s">
        <v>693</v>
      </c>
      <c r="F1155" s="73" t="s">
        <v>717</v>
      </c>
      <c r="G1155" s="34" t="s">
        <v>59</v>
      </c>
      <c r="H1155" s="7">
        <f t="shared" si="80"/>
        <v>-257500</v>
      </c>
      <c r="I1155" s="29">
        <f t="shared" si="81"/>
        <v>5.1652892561983474</v>
      </c>
      <c r="K1155" t="s">
        <v>85</v>
      </c>
      <c r="M1155" s="2">
        <v>484</v>
      </c>
    </row>
    <row r="1156" spans="2:13" ht="12.75">
      <c r="B1156" s="273">
        <v>2500</v>
      </c>
      <c r="C1156" s="1" t="s">
        <v>85</v>
      </c>
      <c r="D1156" s="19" t="s">
        <v>297</v>
      </c>
      <c r="E1156" s="1" t="s">
        <v>718</v>
      </c>
      <c r="F1156" s="34" t="s">
        <v>719</v>
      </c>
      <c r="G1156" s="39" t="s">
        <v>84</v>
      </c>
      <c r="H1156" s="7">
        <f t="shared" si="80"/>
        <v>-260000</v>
      </c>
      <c r="I1156" s="29">
        <f t="shared" si="81"/>
        <v>5.1652892561983474</v>
      </c>
      <c r="K1156" t="s">
        <v>85</v>
      </c>
      <c r="M1156" s="2">
        <v>484</v>
      </c>
    </row>
    <row r="1157" spans="2:13" ht="12.75">
      <c r="B1157" s="266">
        <v>2500</v>
      </c>
      <c r="C1157" s="1" t="s">
        <v>85</v>
      </c>
      <c r="D1157" s="19" t="s">
        <v>297</v>
      </c>
      <c r="E1157" s="1" t="s">
        <v>718</v>
      </c>
      <c r="F1157" s="34" t="s">
        <v>720</v>
      </c>
      <c r="G1157" s="34" t="s">
        <v>89</v>
      </c>
      <c r="H1157" s="7">
        <f t="shared" si="80"/>
        <v>-262500</v>
      </c>
      <c r="I1157" s="29">
        <f t="shared" si="81"/>
        <v>5.1652892561983474</v>
      </c>
      <c r="K1157" t="s">
        <v>85</v>
      </c>
      <c r="M1157" s="2">
        <v>484</v>
      </c>
    </row>
    <row r="1158" spans="2:13" ht="12.75">
      <c r="B1158" s="266">
        <v>2500</v>
      </c>
      <c r="C1158" s="1" t="s">
        <v>85</v>
      </c>
      <c r="D1158" s="19" t="s">
        <v>297</v>
      </c>
      <c r="E1158" s="1" t="s">
        <v>718</v>
      </c>
      <c r="F1158" s="34" t="s">
        <v>721</v>
      </c>
      <c r="G1158" s="34" t="s">
        <v>91</v>
      </c>
      <c r="H1158" s="7">
        <f t="shared" si="80"/>
        <v>-265000</v>
      </c>
      <c r="I1158" s="29">
        <f t="shared" si="81"/>
        <v>5.1652892561983474</v>
      </c>
      <c r="K1158" t="s">
        <v>85</v>
      </c>
      <c r="M1158" s="2">
        <v>484</v>
      </c>
    </row>
    <row r="1159" spans="2:13" ht="12.75">
      <c r="B1159" s="266">
        <v>2500</v>
      </c>
      <c r="C1159" s="1" t="s">
        <v>85</v>
      </c>
      <c r="D1159" s="19" t="s">
        <v>297</v>
      </c>
      <c r="E1159" s="1" t="s">
        <v>718</v>
      </c>
      <c r="F1159" s="34" t="s">
        <v>722</v>
      </c>
      <c r="G1159" s="34" t="s">
        <v>93</v>
      </c>
      <c r="H1159" s="7">
        <f t="shared" si="80"/>
        <v>-267500</v>
      </c>
      <c r="I1159" s="29">
        <f t="shared" si="81"/>
        <v>5.1652892561983474</v>
      </c>
      <c r="K1159" t="s">
        <v>85</v>
      </c>
      <c r="M1159" s="2">
        <v>484</v>
      </c>
    </row>
    <row r="1160" spans="2:13" ht="12.75">
      <c r="B1160" s="266">
        <v>5000</v>
      </c>
      <c r="C1160" s="1" t="s">
        <v>85</v>
      </c>
      <c r="D1160" s="1" t="s">
        <v>297</v>
      </c>
      <c r="E1160" s="1" t="s">
        <v>718</v>
      </c>
      <c r="F1160" s="34" t="s">
        <v>723</v>
      </c>
      <c r="G1160" s="34" t="s">
        <v>22</v>
      </c>
      <c r="H1160" s="7">
        <f t="shared" si="80"/>
        <v>-272500</v>
      </c>
      <c r="I1160" s="29">
        <f t="shared" si="81"/>
        <v>10.330578512396695</v>
      </c>
      <c r="K1160" t="s">
        <v>85</v>
      </c>
      <c r="M1160" s="2">
        <v>484</v>
      </c>
    </row>
    <row r="1161" spans="2:13" ht="12.75">
      <c r="B1161" s="266">
        <v>2500</v>
      </c>
      <c r="C1161" s="1" t="s">
        <v>85</v>
      </c>
      <c r="D1161" s="1" t="s">
        <v>297</v>
      </c>
      <c r="E1161" s="1" t="s">
        <v>718</v>
      </c>
      <c r="F1161" s="34" t="s">
        <v>724</v>
      </c>
      <c r="G1161" s="34" t="s">
        <v>25</v>
      </c>
      <c r="H1161" s="7">
        <f aca="true" t="shared" si="84" ref="H1161:H1169">H1160-B1161</f>
        <v>-275000</v>
      </c>
      <c r="I1161" s="29">
        <f aca="true" t="shared" si="85" ref="I1161:I1169">+B1161/M1161</f>
        <v>5.1652892561983474</v>
      </c>
      <c r="K1161" t="s">
        <v>85</v>
      </c>
      <c r="M1161" s="2">
        <v>484</v>
      </c>
    </row>
    <row r="1162" spans="2:13" ht="12.75">
      <c r="B1162" s="266">
        <v>2500</v>
      </c>
      <c r="C1162" s="1" t="s">
        <v>85</v>
      </c>
      <c r="D1162" s="1" t="s">
        <v>297</v>
      </c>
      <c r="E1162" s="1" t="s">
        <v>718</v>
      </c>
      <c r="F1162" s="34" t="s">
        <v>725</v>
      </c>
      <c r="G1162" s="34" t="s">
        <v>29</v>
      </c>
      <c r="H1162" s="7">
        <f t="shared" si="84"/>
        <v>-277500</v>
      </c>
      <c r="I1162" s="29">
        <f t="shared" si="85"/>
        <v>5.1652892561983474</v>
      </c>
      <c r="K1162" t="s">
        <v>85</v>
      </c>
      <c r="M1162" s="2">
        <v>484</v>
      </c>
    </row>
    <row r="1163" spans="2:13" ht="12.75">
      <c r="B1163" s="266">
        <v>2500</v>
      </c>
      <c r="C1163" s="1" t="s">
        <v>85</v>
      </c>
      <c r="D1163" s="1" t="s">
        <v>297</v>
      </c>
      <c r="E1163" s="1" t="s">
        <v>718</v>
      </c>
      <c r="F1163" s="73" t="s">
        <v>726</v>
      </c>
      <c r="G1163" s="34" t="s">
        <v>31</v>
      </c>
      <c r="H1163" s="7">
        <f t="shared" si="84"/>
        <v>-280000</v>
      </c>
      <c r="I1163" s="29">
        <f t="shared" si="85"/>
        <v>5.1652892561983474</v>
      </c>
      <c r="K1163" t="s">
        <v>85</v>
      </c>
      <c r="M1163" s="2">
        <v>484</v>
      </c>
    </row>
    <row r="1164" spans="2:13" ht="12.75">
      <c r="B1164" s="266">
        <v>2500</v>
      </c>
      <c r="C1164" s="1" t="s">
        <v>85</v>
      </c>
      <c r="D1164" s="1" t="s">
        <v>297</v>
      </c>
      <c r="E1164" s="1" t="s">
        <v>718</v>
      </c>
      <c r="F1164" s="73" t="s">
        <v>727</v>
      </c>
      <c r="G1164" s="34" t="s">
        <v>33</v>
      </c>
      <c r="H1164" s="7">
        <f t="shared" si="84"/>
        <v>-282500</v>
      </c>
      <c r="I1164" s="29">
        <f t="shared" si="85"/>
        <v>5.1652892561983474</v>
      </c>
      <c r="K1164" t="s">
        <v>85</v>
      </c>
      <c r="M1164" s="2">
        <v>484</v>
      </c>
    </row>
    <row r="1165" spans="2:13" ht="12.75">
      <c r="B1165" s="266">
        <v>2500</v>
      </c>
      <c r="C1165" s="1" t="s">
        <v>85</v>
      </c>
      <c r="D1165" s="1" t="s">
        <v>297</v>
      </c>
      <c r="E1165" s="1" t="s">
        <v>718</v>
      </c>
      <c r="F1165" s="73" t="s">
        <v>728</v>
      </c>
      <c r="G1165" s="34" t="s">
        <v>35</v>
      </c>
      <c r="H1165" s="7">
        <f t="shared" si="84"/>
        <v>-285000</v>
      </c>
      <c r="I1165" s="29">
        <f t="shared" si="85"/>
        <v>5.1652892561983474</v>
      </c>
      <c r="K1165" t="s">
        <v>85</v>
      </c>
      <c r="M1165" s="2">
        <v>484</v>
      </c>
    </row>
    <row r="1166" spans="2:13" ht="12.75">
      <c r="B1166" s="266">
        <v>2500</v>
      </c>
      <c r="C1166" s="1" t="s">
        <v>85</v>
      </c>
      <c r="D1166" s="1" t="s">
        <v>297</v>
      </c>
      <c r="E1166" s="1" t="s">
        <v>718</v>
      </c>
      <c r="F1166" s="73" t="s">
        <v>729</v>
      </c>
      <c r="G1166" s="34" t="s">
        <v>37</v>
      </c>
      <c r="H1166" s="7">
        <f t="shared" si="84"/>
        <v>-287500</v>
      </c>
      <c r="I1166" s="29">
        <f t="shared" si="85"/>
        <v>5.1652892561983474</v>
      </c>
      <c r="K1166" t="s">
        <v>85</v>
      </c>
      <c r="M1166" s="2">
        <v>484</v>
      </c>
    </row>
    <row r="1167" spans="2:13" ht="12.75">
      <c r="B1167" s="266">
        <v>2500</v>
      </c>
      <c r="C1167" s="1" t="s">
        <v>85</v>
      </c>
      <c r="D1167" s="1" t="s">
        <v>297</v>
      </c>
      <c r="E1167" s="1" t="s">
        <v>718</v>
      </c>
      <c r="F1167" s="73" t="s">
        <v>730</v>
      </c>
      <c r="G1167" s="34" t="s">
        <v>43</v>
      </c>
      <c r="H1167" s="7">
        <f t="shared" si="84"/>
        <v>-290000</v>
      </c>
      <c r="I1167" s="29">
        <f t="shared" si="85"/>
        <v>5.1652892561983474</v>
      </c>
      <c r="K1167" t="s">
        <v>85</v>
      </c>
      <c r="M1167" s="2">
        <v>484</v>
      </c>
    </row>
    <row r="1168" spans="2:13" ht="12.75">
      <c r="B1168" s="266">
        <v>2500</v>
      </c>
      <c r="C1168" s="1" t="s">
        <v>85</v>
      </c>
      <c r="D1168" s="1" t="s">
        <v>297</v>
      </c>
      <c r="E1168" s="1" t="s">
        <v>718</v>
      </c>
      <c r="F1168" s="73" t="s">
        <v>731</v>
      </c>
      <c r="G1168" s="34" t="s">
        <v>45</v>
      </c>
      <c r="H1168" s="7">
        <f t="shared" si="84"/>
        <v>-292500</v>
      </c>
      <c r="I1168" s="29">
        <f t="shared" si="85"/>
        <v>5.1652892561983474</v>
      </c>
      <c r="K1168" t="s">
        <v>85</v>
      </c>
      <c r="M1168" s="2">
        <v>484</v>
      </c>
    </row>
    <row r="1169" spans="2:13" ht="12.75">
      <c r="B1169" s="266">
        <v>2500</v>
      </c>
      <c r="C1169" s="1" t="s">
        <v>85</v>
      </c>
      <c r="D1169" s="1" t="s">
        <v>297</v>
      </c>
      <c r="E1169" s="1" t="s">
        <v>718</v>
      </c>
      <c r="F1169" s="73" t="s">
        <v>732</v>
      </c>
      <c r="G1169" s="34" t="s">
        <v>47</v>
      </c>
      <c r="H1169" s="7">
        <f t="shared" si="84"/>
        <v>-295000</v>
      </c>
      <c r="I1169" s="29">
        <f t="shared" si="85"/>
        <v>5.1652892561983474</v>
      </c>
      <c r="K1169" t="s">
        <v>85</v>
      </c>
      <c r="M1169" s="2">
        <v>484</v>
      </c>
    </row>
    <row r="1170" spans="2:13" ht="12.75">
      <c r="B1170" s="266">
        <v>2500</v>
      </c>
      <c r="C1170" s="1" t="s">
        <v>85</v>
      </c>
      <c r="D1170" s="1" t="s">
        <v>297</v>
      </c>
      <c r="E1170" s="1" t="s">
        <v>718</v>
      </c>
      <c r="F1170" s="73" t="s">
        <v>733</v>
      </c>
      <c r="G1170" s="34" t="s">
        <v>49</v>
      </c>
      <c r="H1170" s="7">
        <f aca="true" t="shared" si="86" ref="H1170:H1200">H1169-B1170</f>
        <v>-297500</v>
      </c>
      <c r="I1170" s="29">
        <f aca="true" t="shared" si="87" ref="I1170:I1200">+B1170/M1170</f>
        <v>5.1652892561983474</v>
      </c>
      <c r="K1170" t="s">
        <v>85</v>
      </c>
      <c r="M1170" s="2">
        <v>484</v>
      </c>
    </row>
    <row r="1171" spans="2:13" ht="12.75">
      <c r="B1171" s="266">
        <v>2500</v>
      </c>
      <c r="C1171" s="1" t="s">
        <v>85</v>
      </c>
      <c r="D1171" s="1" t="s">
        <v>297</v>
      </c>
      <c r="E1171" s="1" t="s">
        <v>718</v>
      </c>
      <c r="F1171" s="73" t="s">
        <v>734</v>
      </c>
      <c r="G1171" s="34" t="s">
        <v>51</v>
      </c>
      <c r="H1171" s="7">
        <f t="shared" si="86"/>
        <v>-300000</v>
      </c>
      <c r="I1171" s="29">
        <f t="shared" si="87"/>
        <v>5.1652892561983474</v>
      </c>
      <c r="K1171" t="s">
        <v>85</v>
      </c>
      <c r="M1171" s="2">
        <v>484</v>
      </c>
    </row>
    <row r="1172" spans="2:13" ht="12.75">
      <c r="B1172" s="266">
        <v>2500</v>
      </c>
      <c r="C1172" s="1" t="s">
        <v>85</v>
      </c>
      <c r="D1172" s="1" t="s">
        <v>297</v>
      </c>
      <c r="E1172" s="1" t="s">
        <v>718</v>
      </c>
      <c r="F1172" s="73" t="s">
        <v>735</v>
      </c>
      <c r="G1172" s="34" t="s">
        <v>53</v>
      </c>
      <c r="H1172" s="7">
        <f t="shared" si="86"/>
        <v>-302500</v>
      </c>
      <c r="I1172" s="29">
        <f t="shared" si="87"/>
        <v>5.1652892561983474</v>
      </c>
      <c r="K1172" t="s">
        <v>85</v>
      </c>
      <c r="M1172" s="2">
        <v>484</v>
      </c>
    </row>
    <row r="1173" spans="2:13" ht="12.75">
      <c r="B1173" s="266">
        <v>2500</v>
      </c>
      <c r="C1173" s="1" t="s">
        <v>85</v>
      </c>
      <c r="D1173" s="1" t="s">
        <v>297</v>
      </c>
      <c r="E1173" s="1" t="s">
        <v>718</v>
      </c>
      <c r="F1173" s="73" t="s">
        <v>736</v>
      </c>
      <c r="G1173" s="34" t="s">
        <v>66</v>
      </c>
      <c r="H1173" s="7">
        <f t="shared" si="86"/>
        <v>-305000</v>
      </c>
      <c r="I1173" s="29">
        <f t="shared" si="87"/>
        <v>5.1652892561983474</v>
      </c>
      <c r="K1173" t="s">
        <v>85</v>
      </c>
      <c r="M1173" s="2">
        <v>484</v>
      </c>
    </row>
    <row r="1174" spans="2:13" ht="12.75">
      <c r="B1174" s="266">
        <v>2500</v>
      </c>
      <c r="C1174" s="1" t="s">
        <v>85</v>
      </c>
      <c r="D1174" s="1" t="s">
        <v>297</v>
      </c>
      <c r="E1174" s="1" t="s">
        <v>718</v>
      </c>
      <c r="F1174" s="73" t="s">
        <v>737</v>
      </c>
      <c r="G1174" s="34" t="s">
        <v>67</v>
      </c>
      <c r="H1174" s="7">
        <f t="shared" si="86"/>
        <v>-307500</v>
      </c>
      <c r="I1174" s="29">
        <f t="shared" si="87"/>
        <v>5.1652892561983474</v>
      </c>
      <c r="K1174" t="s">
        <v>85</v>
      </c>
      <c r="M1174" s="2">
        <v>484</v>
      </c>
    </row>
    <row r="1175" spans="2:13" ht="12.75">
      <c r="B1175" s="266">
        <v>2500</v>
      </c>
      <c r="C1175" s="1" t="s">
        <v>85</v>
      </c>
      <c r="D1175" s="1" t="s">
        <v>297</v>
      </c>
      <c r="E1175" s="1" t="s">
        <v>718</v>
      </c>
      <c r="F1175" s="73" t="s">
        <v>738</v>
      </c>
      <c r="G1175" s="34" t="s">
        <v>68</v>
      </c>
      <c r="H1175" s="7">
        <f t="shared" si="86"/>
        <v>-310000</v>
      </c>
      <c r="I1175" s="29">
        <f t="shared" si="87"/>
        <v>5.1652892561983474</v>
      </c>
      <c r="K1175" t="s">
        <v>85</v>
      </c>
      <c r="M1175" s="2">
        <v>484</v>
      </c>
    </row>
    <row r="1176" spans="2:13" ht="12.75">
      <c r="B1176" s="266">
        <v>2500</v>
      </c>
      <c r="C1176" s="1" t="s">
        <v>85</v>
      </c>
      <c r="D1176" s="1" t="s">
        <v>297</v>
      </c>
      <c r="E1176" s="1" t="s">
        <v>718</v>
      </c>
      <c r="F1176" s="73" t="s">
        <v>739</v>
      </c>
      <c r="G1176" s="34" t="s">
        <v>69</v>
      </c>
      <c r="H1176" s="7">
        <f t="shared" si="86"/>
        <v>-312500</v>
      </c>
      <c r="I1176" s="29">
        <f t="shared" si="87"/>
        <v>5.1652892561983474</v>
      </c>
      <c r="K1176" t="s">
        <v>85</v>
      </c>
      <c r="M1176" s="2">
        <v>484</v>
      </c>
    </row>
    <row r="1177" spans="2:13" ht="12.75">
      <c r="B1177" s="266">
        <v>2500</v>
      </c>
      <c r="C1177" s="1" t="s">
        <v>85</v>
      </c>
      <c r="D1177" s="1" t="s">
        <v>297</v>
      </c>
      <c r="E1177" s="1" t="s">
        <v>718</v>
      </c>
      <c r="F1177" s="73" t="s">
        <v>740</v>
      </c>
      <c r="G1177" s="34" t="s">
        <v>70</v>
      </c>
      <c r="H1177" s="7">
        <f t="shared" si="86"/>
        <v>-315000</v>
      </c>
      <c r="I1177" s="29">
        <f t="shared" si="87"/>
        <v>5.1652892561983474</v>
      </c>
      <c r="K1177" t="s">
        <v>85</v>
      </c>
      <c r="M1177" s="2">
        <v>484</v>
      </c>
    </row>
    <row r="1178" spans="2:13" ht="12.75">
      <c r="B1178" s="266">
        <v>2500</v>
      </c>
      <c r="C1178" s="1" t="s">
        <v>85</v>
      </c>
      <c r="D1178" s="1" t="s">
        <v>297</v>
      </c>
      <c r="E1178" s="1" t="s">
        <v>718</v>
      </c>
      <c r="F1178" s="73" t="s">
        <v>741</v>
      </c>
      <c r="G1178" s="34" t="s">
        <v>71</v>
      </c>
      <c r="H1178" s="7">
        <f t="shared" si="86"/>
        <v>-317500</v>
      </c>
      <c r="I1178" s="29">
        <f t="shared" si="87"/>
        <v>5.1652892561983474</v>
      </c>
      <c r="K1178" t="s">
        <v>85</v>
      </c>
      <c r="M1178" s="2">
        <v>484</v>
      </c>
    </row>
    <row r="1179" spans="2:13" ht="12.75">
      <c r="B1179" s="266">
        <v>2500</v>
      </c>
      <c r="C1179" s="1" t="s">
        <v>85</v>
      </c>
      <c r="D1179" s="1" t="s">
        <v>297</v>
      </c>
      <c r="E1179" s="1" t="s">
        <v>718</v>
      </c>
      <c r="F1179" s="73" t="s">
        <v>742</v>
      </c>
      <c r="G1179" s="34" t="s">
        <v>59</v>
      </c>
      <c r="H1179" s="7">
        <f t="shared" si="86"/>
        <v>-320000</v>
      </c>
      <c r="I1179" s="29">
        <f t="shared" si="87"/>
        <v>5.1652892561983474</v>
      </c>
      <c r="K1179" t="s">
        <v>85</v>
      </c>
      <c r="M1179" s="2">
        <v>484</v>
      </c>
    </row>
    <row r="1180" spans="2:13" ht="12.75">
      <c r="B1180" s="273">
        <v>2500</v>
      </c>
      <c r="C1180" s="1" t="s">
        <v>85</v>
      </c>
      <c r="D1180" s="19" t="s">
        <v>297</v>
      </c>
      <c r="E1180" s="1" t="s">
        <v>743</v>
      </c>
      <c r="F1180" s="34" t="s">
        <v>744</v>
      </c>
      <c r="G1180" s="39" t="s">
        <v>84</v>
      </c>
      <c r="H1180" s="7">
        <f t="shared" si="86"/>
        <v>-322500</v>
      </c>
      <c r="I1180" s="29">
        <f t="shared" si="87"/>
        <v>5.1652892561983474</v>
      </c>
      <c r="K1180" t="s">
        <v>85</v>
      </c>
      <c r="M1180" s="2">
        <v>484</v>
      </c>
    </row>
    <row r="1181" spans="2:13" ht="12.75">
      <c r="B1181" s="266">
        <v>5000</v>
      </c>
      <c r="C1181" s="1" t="s">
        <v>85</v>
      </c>
      <c r="D1181" s="19" t="s">
        <v>297</v>
      </c>
      <c r="E1181" s="1" t="s">
        <v>743</v>
      </c>
      <c r="F1181" s="34" t="s">
        <v>745</v>
      </c>
      <c r="G1181" s="34" t="s">
        <v>89</v>
      </c>
      <c r="H1181" s="7">
        <f t="shared" si="86"/>
        <v>-327500</v>
      </c>
      <c r="I1181" s="29">
        <f t="shared" si="87"/>
        <v>10.330578512396695</v>
      </c>
      <c r="K1181" t="s">
        <v>85</v>
      </c>
      <c r="M1181" s="2">
        <v>484</v>
      </c>
    </row>
    <row r="1182" spans="2:13" ht="12.75">
      <c r="B1182" s="266">
        <v>2500</v>
      </c>
      <c r="C1182" s="1" t="s">
        <v>85</v>
      </c>
      <c r="D1182" s="19" t="s">
        <v>297</v>
      </c>
      <c r="E1182" s="1" t="s">
        <v>743</v>
      </c>
      <c r="F1182" s="34" t="s">
        <v>746</v>
      </c>
      <c r="G1182" s="34" t="s">
        <v>91</v>
      </c>
      <c r="H1182" s="7">
        <f t="shared" si="86"/>
        <v>-330000</v>
      </c>
      <c r="I1182" s="29">
        <f t="shared" si="87"/>
        <v>5.1652892561983474</v>
      </c>
      <c r="K1182" t="s">
        <v>85</v>
      </c>
      <c r="M1182" s="2">
        <v>484</v>
      </c>
    </row>
    <row r="1183" spans="2:13" ht="12.75">
      <c r="B1183" s="266">
        <v>2500</v>
      </c>
      <c r="C1183" s="1" t="s">
        <v>85</v>
      </c>
      <c r="D1183" s="19" t="s">
        <v>297</v>
      </c>
      <c r="E1183" s="1" t="s">
        <v>743</v>
      </c>
      <c r="F1183" s="34" t="s">
        <v>747</v>
      </c>
      <c r="G1183" s="34" t="s">
        <v>93</v>
      </c>
      <c r="H1183" s="7">
        <f t="shared" si="86"/>
        <v>-332500</v>
      </c>
      <c r="I1183" s="29">
        <f t="shared" si="87"/>
        <v>5.1652892561983474</v>
      </c>
      <c r="K1183" t="s">
        <v>85</v>
      </c>
      <c r="M1183" s="2">
        <v>484</v>
      </c>
    </row>
    <row r="1184" spans="2:13" ht="12.75">
      <c r="B1184" s="266">
        <v>2500</v>
      </c>
      <c r="C1184" s="1" t="s">
        <v>85</v>
      </c>
      <c r="D1184" s="1" t="s">
        <v>297</v>
      </c>
      <c r="E1184" s="1" t="s">
        <v>743</v>
      </c>
      <c r="F1184" s="34" t="s">
        <v>748</v>
      </c>
      <c r="G1184" s="34" t="s">
        <v>22</v>
      </c>
      <c r="H1184" s="7">
        <f t="shared" si="86"/>
        <v>-335000</v>
      </c>
      <c r="I1184" s="29">
        <f t="shared" si="87"/>
        <v>5.1652892561983474</v>
      </c>
      <c r="K1184" t="s">
        <v>85</v>
      </c>
      <c r="M1184" s="2">
        <v>484</v>
      </c>
    </row>
    <row r="1185" spans="2:13" ht="12.75">
      <c r="B1185" s="266">
        <v>2500</v>
      </c>
      <c r="C1185" s="1" t="s">
        <v>85</v>
      </c>
      <c r="D1185" s="1" t="s">
        <v>297</v>
      </c>
      <c r="E1185" s="1" t="s">
        <v>743</v>
      </c>
      <c r="F1185" s="34" t="s">
        <v>749</v>
      </c>
      <c r="G1185" s="34" t="s">
        <v>25</v>
      </c>
      <c r="H1185" s="7">
        <f t="shared" si="86"/>
        <v>-337500</v>
      </c>
      <c r="I1185" s="29">
        <f t="shared" si="87"/>
        <v>5.1652892561983474</v>
      </c>
      <c r="K1185" t="s">
        <v>85</v>
      </c>
      <c r="M1185" s="2">
        <v>484</v>
      </c>
    </row>
    <row r="1186" spans="2:13" ht="12.75">
      <c r="B1186" s="266">
        <v>2500</v>
      </c>
      <c r="C1186" s="1" t="s">
        <v>85</v>
      </c>
      <c r="D1186" s="1" t="s">
        <v>297</v>
      </c>
      <c r="E1186" s="1" t="s">
        <v>743</v>
      </c>
      <c r="F1186" s="34" t="s">
        <v>750</v>
      </c>
      <c r="G1186" s="34" t="s">
        <v>29</v>
      </c>
      <c r="H1186" s="7">
        <f t="shared" si="86"/>
        <v>-340000</v>
      </c>
      <c r="I1186" s="29">
        <f t="shared" si="87"/>
        <v>5.1652892561983474</v>
      </c>
      <c r="K1186" t="s">
        <v>85</v>
      </c>
      <c r="M1186" s="2">
        <v>484</v>
      </c>
    </row>
    <row r="1187" spans="2:13" ht="12.75">
      <c r="B1187" s="266">
        <v>2500</v>
      </c>
      <c r="C1187" s="1" t="s">
        <v>85</v>
      </c>
      <c r="D1187" s="1" t="s">
        <v>297</v>
      </c>
      <c r="E1187" s="1" t="s">
        <v>743</v>
      </c>
      <c r="F1187" s="73" t="s">
        <v>751</v>
      </c>
      <c r="G1187" s="34" t="s">
        <v>31</v>
      </c>
      <c r="H1187" s="7">
        <f t="shared" si="86"/>
        <v>-342500</v>
      </c>
      <c r="I1187" s="29">
        <f t="shared" si="87"/>
        <v>5.1652892561983474</v>
      </c>
      <c r="K1187" t="s">
        <v>85</v>
      </c>
      <c r="M1187" s="2">
        <v>484</v>
      </c>
    </row>
    <row r="1188" spans="2:13" ht="12.75">
      <c r="B1188" s="266">
        <v>2500</v>
      </c>
      <c r="C1188" s="1" t="s">
        <v>85</v>
      </c>
      <c r="D1188" s="1" t="s">
        <v>297</v>
      </c>
      <c r="E1188" s="1" t="s">
        <v>743</v>
      </c>
      <c r="F1188" s="73" t="s">
        <v>752</v>
      </c>
      <c r="G1188" s="34" t="s">
        <v>33</v>
      </c>
      <c r="H1188" s="7">
        <f t="shared" si="86"/>
        <v>-345000</v>
      </c>
      <c r="I1188" s="29">
        <f t="shared" si="87"/>
        <v>5.1652892561983474</v>
      </c>
      <c r="K1188" t="s">
        <v>85</v>
      </c>
      <c r="M1188" s="2">
        <v>484</v>
      </c>
    </row>
    <row r="1189" spans="2:13" ht="12.75">
      <c r="B1189" s="266">
        <v>2500</v>
      </c>
      <c r="C1189" s="1" t="s">
        <v>85</v>
      </c>
      <c r="D1189" s="1" t="s">
        <v>297</v>
      </c>
      <c r="E1189" s="1" t="s">
        <v>743</v>
      </c>
      <c r="F1189" s="73" t="s">
        <v>753</v>
      </c>
      <c r="G1189" s="34" t="s">
        <v>35</v>
      </c>
      <c r="H1189" s="7">
        <f t="shared" si="86"/>
        <v>-347500</v>
      </c>
      <c r="I1189" s="29">
        <f t="shared" si="87"/>
        <v>5.1652892561983474</v>
      </c>
      <c r="K1189" t="s">
        <v>85</v>
      </c>
      <c r="M1189" s="2">
        <v>484</v>
      </c>
    </row>
    <row r="1190" spans="2:13" ht="12.75">
      <c r="B1190" s="266">
        <v>2500</v>
      </c>
      <c r="C1190" s="1" t="s">
        <v>85</v>
      </c>
      <c r="D1190" s="1" t="s">
        <v>297</v>
      </c>
      <c r="E1190" s="1" t="s">
        <v>743</v>
      </c>
      <c r="F1190" s="73" t="s">
        <v>754</v>
      </c>
      <c r="G1190" s="34" t="s">
        <v>37</v>
      </c>
      <c r="H1190" s="7">
        <f t="shared" si="86"/>
        <v>-350000</v>
      </c>
      <c r="I1190" s="29">
        <f t="shared" si="87"/>
        <v>5.1652892561983474</v>
      </c>
      <c r="K1190" t="s">
        <v>85</v>
      </c>
      <c r="M1190" s="2">
        <v>484</v>
      </c>
    </row>
    <row r="1191" spans="2:13" ht="12.75">
      <c r="B1191" s="266">
        <v>2500</v>
      </c>
      <c r="C1191" s="1" t="s">
        <v>85</v>
      </c>
      <c r="D1191" s="1" t="s">
        <v>297</v>
      </c>
      <c r="E1191" s="1" t="s">
        <v>743</v>
      </c>
      <c r="F1191" s="73" t="s">
        <v>755</v>
      </c>
      <c r="G1191" s="34" t="s">
        <v>43</v>
      </c>
      <c r="H1191" s="7">
        <f t="shared" si="86"/>
        <v>-352500</v>
      </c>
      <c r="I1191" s="29">
        <f t="shared" si="87"/>
        <v>5.1652892561983474</v>
      </c>
      <c r="K1191" t="s">
        <v>85</v>
      </c>
      <c r="M1191" s="2">
        <v>484</v>
      </c>
    </row>
    <row r="1192" spans="2:13" ht="12.75">
      <c r="B1192" s="266">
        <v>2500</v>
      </c>
      <c r="C1192" s="1" t="s">
        <v>85</v>
      </c>
      <c r="D1192" s="1" t="s">
        <v>297</v>
      </c>
      <c r="E1192" s="1" t="s">
        <v>743</v>
      </c>
      <c r="F1192" s="73" t="s">
        <v>756</v>
      </c>
      <c r="G1192" s="34" t="s">
        <v>45</v>
      </c>
      <c r="H1192" s="7">
        <f t="shared" si="86"/>
        <v>-355000</v>
      </c>
      <c r="I1192" s="29">
        <f t="shared" si="87"/>
        <v>5.1652892561983474</v>
      </c>
      <c r="K1192" t="s">
        <v>85</v>
      </c>
      <c r="M1192" s="2">
        <v>484</v>
      </c>
    </row>
    <row r="1193" spans="2:13" ht="12.75">
      <c r="B1193" s="266">
        <v>2500</v>
      </c>
      <c r="C1193" s="1" t="s">
        <v>85</v>
      </c>
      <c r="D1193" s="1" t="s">
        <v>297</v>
      </c>
      <c r="E1193" s="1" t="s">
        <v>743</v>
      </c>
      <c r="F1193" s="73" t="s">
        <v>757</v>
      </c>
      <c r="G1193" s="34" t="s">
        <v>47</v>
      </c>
      <c r="H1193" s="7">
        <f t="shared" si="86"/>
        <v>-357500</v>
      </c>
      <c r="I1193" s="29">
        <f t="shared" si="87"/>
        <v>5.1652892561983474</v>
      </c>
      <c r="K1193" t="s">
        <v>85</v>
      </c>
      <c r="M1193" s="2">
        <v>484</v>
      </c>
    </row>
    <row r="1194" spans="2:13" ht="12.75">
      <c r="B1194" s="266">
        <v>2500</v>
      </c>
      <c r="C1194" s="1" t="s">
        <v>85</v>
      </c>
      <c r="D1194" s="1" t="s">
        <v>297</v>
      </c>
      <c r="E1194" s="1" t="s">
        <v>743</v>
      </c>
      <c r="F1194" s="73" t="s">
        <v>758</v>
      </c>
      <c r="G1194" s="34" t="s">
        <v>49</v>
      </c>
      <c r="H1194" s="7">
        <f t="shared" si="86"/>
        <v>-360000</v>
      </c>
      <c r="I1194" s="29">
        <f t="shared" si="87"/>
        <v>5.1652892561983474</v>
      </c>
      <c r="K1194" t="s">
        <v>85</v>
      </c>
      <c r="M1194" s="2">
        <v>484</v>
      </c>
    </row>
    <row r="1195" spans="2:13" ht="12.75">
      <c r="B1195" s="266">
        <v>2500</v>
      </c>
      <c r="C1195" s="1" t="s">
        <v>85</v>
      </c>
      <c r="D1195" s="1" t="s">
        <v>297</v>
      </c>
      <c r="E1195" s="1" t="s">
        <v>743</v>
      </c>
      <c r="F1195" s="73" t="s">
        <v>759</v>
      </c>
      <c r="G1195" s="34" t="s">
        <v>51</v>
      </c>
      <c r="H1195" s="7">
        <f t="shared" si="86"/>
        <v>-362500</v>
      </c>
      <c r="I1195" s="29">
        <f t="shared" si="87"/>
        <v>5.1652892561983474</v>
      </c>
      <c r="K1195" t="s">
        <v>85</v>
      </c>
      <c r="M1195" s="2">
        <v>484</v>
      </c>
    </row>
    <row r="1196" spans="2:13" ht="12.75">
      <c r="B1196" s="266">
        <v>2500</v>
      </c>
      <c r="C1196" s="1" t="s">
        <v>85</v>
      </c>
      <c r="D1196" s="1" t="s">
        <v>297</v>
      </c>
      <c r="E1196" s="1" t="s">
        <v>743</v>
      </c>
      <c r="F1196" s="73" t="s">
        <v>760</v>
      </c>
      <c r="G1196" s="34" t="s">
        <v>53</v>
      </c>
      <c r="H1196" s="7">
        <f t="shared" si="86"/>
        <v>-365000</v>
      </c>
      <c r="I1196" s="29">
        <f t="shared" si="87"/>
        <v>5.1652892561983474</v>
      </c>
      <c r="K1196" t="s">
        <v>85</v>
      </c>
      <c r="M1196" s="2">
        <v>484</v>
      </c>
    </row>
    <row r="1197" spans="2:13" ht="12.75">
      <c r="B1197" s="266">
        <v>2500</v>
      </c>
      <c r="C1197" s="1" t="s">
        <v>85</v>
      </c>
      <c r="D1197" s="1" t="s">
        <v>297</v>
      </c>
      <c r="E1197" s="1" t="s">
        <v>743</v>
      </c>
      <c r="F1197" s="73" t="s">
        <v>761</v>
      </c>
      <c r="G1197" s="34" t="s">
        <v>66</v>
      </c>
      <c r="H1197" s="7">
        <f t="shared" si="86"/>
        <v>-367500</v>
      </c>
      <c r="I1197" s="29">
        <f t="shared" si="87"/>
        <v>5.1652892561983474</v>
      </c>
      <c r="K1197" t="s">
        <v>85</v>
      </c>
      <c r="M1197" s="2">
        <v>484</v>
      </c>
    </row>
    <row r="1198" spans="2:13" ht="12.75">
      <c r="B1198" s="266">
        <v>2500</v>
      </c>
      <c r="C1198" s="1" t="s">
        <v>85</v>
      </c>
      <c r="D1198" s="1" t="s">
        <v>297</v>
      </c>
      <c r="E1198" s="1" t="s">
        <v>743</v>
      </c>
      <c r="F1198" s="73" t="s">
        <v>762</v>
      </c>
      <c r="G1198" s="34" t="s">
        <v>67</v>
      </c>
      <c r="H1198" s="7">
        <f t="shared" si="86"/>
        <v>-370000</v>
      </c>
      <c r="I1198" s="29">
        <f t="shared" si="87"/>
        <v>5.1652892561983474</v>
      </c>
      <c r="K1198" t="s">
        <v>85</v>
      </c>
      <c r="M1198" s="2">
        <v>484</v>
      </c>
    </row>
    <row r="1199" spans="2:13" ht="12.75">
      <c r="B1199" s="266">
        <v>2500</v>
      </c>
      <c r="C1199" s="1" t="s">
        <v>85</v>
      </c>
      <c r="D1199" s="1" t="s">
        <v>297</v>
      </c>
      <c r="E1199" s="1" t="s">
        <v>743</v>
      </c>
      <c r="F1199" s="73" t="s">
        <v>763</v>
      </c>
      <c r="G1199" s="34" t="s">
        <v>68</v>
      </c>
      <c r="H1199" s="7">
        <f t="shared" si="86"/>
        <v>-372500</v>
      </c>
      <c r="I1199" s="29">
        <f t="shared" si="87"/>
        <v>5.1652892561983474</v>
      </c>
      <c r="K1199" t="s">
        <v>85</v>
      </c>
      <c r="M1199" s="2">
        <v>484</v>
      </c>
    </row>
    <row r="1200" spans="2:13" ht="12.75">
      <c r="B1200" s="266">
        <v>2500</v>
      </c>
      <c r="C1200" s="1" t="s">
        <v>85</v>
      </c>
      <c r="D1200" s="1" t="s">
        <v>297</v>
      </c>
      <c r="E1200" s="1" t="s">
        <v>743</v>
      </c>
      <c r="F1200" s="73" t="s">
        <v>764</v>
      </c>
      <c r="G1200" s="34" t="s">
        <v>69</v>
      </c>
      <c r="H1200" s="7">
        <f t="shared" si="86"/>
        <v>-375000</v>
      </c>
      <c r="I1200" s="29">
        <f t="shared" si="87"/>
        <v>5.1652892561983474</v>
      </c>
      <c r="K1200" t="s">
        <v>85</v>
      </c>
      <c r="M1200" s="2">
        <v>484</v>
      </c>
    </row>
    <row r="1201" spans="2:13" ht="12.75">
      <c r="B1201" s="266">
        <v>2500</v>
      </c>
      <c r="C1201" s="1" t="s">
        <v>85</v>
      </c>
      <c r="D1201" s="1" t="s">
        <v>297</v>
      </c>
      <c r="E1201" s="1" t="s">
        <v>743</v>
      </c>
      <c r="F1201" s="73" t="s">
        <v>765</v>
      </c>
      <c r="G1201" s="34" t="s">
        <v>70</v>
      </c>
      <c r="H1201" s="7">
        <f>H1200-B1201</f>
        <v>-377500</v>
      </c>
      <c r="I1201" s="29">
        <f>+B1201/M1201</f>
        <v>5.1652892561983474</v>
      </c>
      <c r="K1201" t="s">
        <v>85</v>
      </c>
      <c r="M1201" s="2">
        <v>484</v>
      </c>
    </row>
    <row r="1202" spans="2:13" ht="12.75">
      <c r="B1202" s="266">
        <v>2500</v>
      </c>
      <c r="C1202" s="1" t="s">
        <v>85</v>
      </c>
      <c r="D1202" s="1" t="s">
        <v>297</v>
      </c>
      <c r="E1202" s="1" t="s">
        <v>743</v>
      </c>
      <c r="F1202" s="73" t="s">
        <v>766</v>
      </c>
      <c r="G1202" s="34" t="s">
        <v>71</v>
      </c>
      <c r="H1202" s="7">
        <f>H1201-B1202</f>
        <v>-380000</v>
      </c>
      <c r="I1202" s="29">
        <f>+B1202/M1202</f>
        <v>5.1652892561983474</v>
      </c>
      <c r="K1202" t="s">
        <v>85</v>
      </c>
      <c r="M1202" s="2">
        <v>484</v>
      </c>
    </row>
    <row r="1203" spans="2:13" ht="12.75">
      <c r="B1203" s="266">
        <v>2500</v>
      </c>
      <c r="C1203" s="1" t="s">
        <v>85</v>
      </c>
      <c r="D1203" s="1" t="s">
        <v>297</v>
      </c>
      <c r="E1203" s="1" t="s">
        <v>743</v>
      </c>
      <c r="F1203" s="73" t="s">
        <v>767</v>
      </c>
      <c r="G1203" s="34" t="s">
        <v>59</v>
      </c>
      <c r="H1203" s="7">
        <f>H1202-B1203</f>
        <v>-382500</v>
      </c>
      <c r="I1203" s="29">
        <f>+B1203/M1203</f>
        <v>5.1652892561983474</v>
      </c>
      <c r="K1203" t="s">
        <v>85</v>
      </c>
      <c r="M1203" s="2">
        <v>484</v>
      </c>
    </row>
    <row r="1204" spans="2:13" ht="12.75">
      <c r="B1204" s="266">
        <v>2500</v>
      </c>
      <c r="C1204" s="1" t="s">
        <v>85</v>
      </c>
      <c r="D1204" s="19" t="s">
        <v>297</v>
      </c>
      <c r="E1204" s="1" t="s">
        <v>768</v>
      </c>
      <c r="F1204" s="34" t="s">
        <v>769</v>
      </c>
      <c r="G1204" s="34" t="s">
        <v>89</v>
      </c>
      <c r="H1204" s="7">
        <f>H1203-B1204</f>
        <v>-385000</v>
      </c>
      <c r="I1204" s="29">
        <f>+B1204/M1204</f>
        <v>5.1652892561983474</v>
      </c>
      <c r="K1204" t="s">
        <v>85</v>
      </c>
      <c r="M1204" s="2">
        <v>484</v>
      </c>
    </row>
    <row r="1205" spans="1:13" s="57" customFormat="1" ht="12.75">
      <c r="A1205" s="18"/>
      <c r="B1205" s="398">
        <f>SUM(B1084:B1204)</f>
        <v>385000</v>
      </c>
      <c r="C1205" s="18" t="s">
        <v>85</v>
      </c>
      <c r="D1205" s="18"/>
      <c r="E1205" s="18"/>
      <c r="F1205" s="25"/>
      <c r="G1205" s="25"/>
      <c r="H1205" s="60">
        <v>0</v>
      </c>
      <c r="I1205" s="55">
        <f aca="true" t="shared" si="88" ref="I1205:I1212">+B1205/M1205</f>
        <v>795.4545454545455</v>
      </c>
      <c r="M1205" s="2">
        <v>484</v>
      </c>
    </row>
    <row r="1206" spans="2:13" ht="12.75">
      <c r="B1206" s="9"/>
      <c r="E1206" s="1"/>
      <c r="H1206" s="7">
        <f>H1205-B1206</f>
        <v>0</v>
      </c>
      <c r="I1206" s="29">
        <f t="shared" si="88"/>
        <v>0</v>
      </c>
      <c r="M1206" s="2">
        <v>484</v>
      </c>
    </row>
    <row r="1207" spans="2:13" ht="12.75">
      <c r="B1207" s="9"/>
      <c r="E1207" s="1"/>
      <c r="H1207" s="7">
        <f>H1206-B1207</f>
        <v>0</v>
      </c>
      <c r="I1207" s="29">
        <f>+B1207/M1207</f>
        <v>0</v>
      </c>
      <c r="M1207" s="2">
        <v>484</v>
      </c>
    </row>
    <row r="1208" spans="2:13" ht="12.75">
      <c r="B1208" s="407">
        <v>1500</v>
      </c>
      <c r="C1208" s="1" t="s">
        <v>771</v>
      </c>
      <c r="D1208" s="19" t="s">
        <v>297</v>
      </c>
      <c r="E1208" s="1" t="s">
        <v>104</v>
      </c>
      <c r="F1208" s="34" t="s">
        <v>772</v>
      </c>
      <c r="G1208" s="34" t="s">
        <v>25</v>
      </c>
      <c r="H1208" s="7">
        <f>H1207-B1208</f>
        <v>-1500</v>
      </c>
      <c r="I1208" s="29">
        <f>+B1208/M1208</f>
        <v>3.0991735537190084</v>
      </c>
      <c r="K1208" t="s">
        <v>582</v>
      </c>
      <c r="M1208" s="2">
        <v>484</v>
      </c>
    </row>
    <row r="1209" spans="1:13" s="59" customFormat="1" ht="12.75">
      <c r="A1209" s="58"/>
      <c r="B1209" s="408">
        <v>800</v>
      </c>
      <c r="C1209" s="41" t="s">
        <v>773</v>
      </c>
      <c r="D1209" s="41" t="s">
        <v>297</v>
      </c>
      <c r="E1209" s="41" t="s">
        <v>104</v>
      </c>
      <c r="F1209" s="39" t="s">
        <v>774</v>
      </c>
      <c r="G1209" s="56" t="s">
        <v>47</v>
      </c>
      <c r="H1209" s="7">
        <f>H1208-B1209</f>
        <v>-2300</v>
      </c>
      <c r="I1209" s="29">
        <f>+B1209/M1209</f>
        <v>1.6528925619834711</v>
      </c>
      <c r="K1209" s="59" t="s">
        <v>582</v>
      </c>
      <c r="M1209" s="2">
        <v>484</v>
      </c>
    </row>
    <row r="1210" spans="1:13" s="59" customFormat="1" ht="12.75">
      <c r="A1210" s="58"/>
      <c r="B1210" s="408">
        <v>1500</v>
      </c>
      <c r="C1210" s="58" t="s">
        <v>771</v>
      </c>
      <c r="D1210" s="41" t="s">
        <v>297</v>
      </c>
      <c r="E1210" s="41" t="s">
        <v>104</v>
      </c>
      <c r="F1210" s="39" t="s">
        <v>775</v>
      </c>
      <c r="G1210" s="56" t="s">
        <v>53</v>
      </c>
      <c r="H1210" s="7">
        <f>H1209-B1210</f>
        <v>-3800</v>
      </c>
      <c r="I1210" s="29">
        <f>+B1210/M1210</f>
        <v>3.0991735537190084</v>
      </c>
      <c r="K1210" s="59" t="s">
        <v>582</v>
      </c>
      <c r="M1210" s="2">
        <v>484</v>
      </c>
    </row>
    <row r="1211" spans="1:13" s="80" customFormat="1" ht="12.75">
      <c r="A1211" s="66"/>
      <c r="B1211" s="409">
        <f>SUM(B1208:B1210)</f>
        <v>3800</v>
      </c>
      <c r="C1211" s="66" t="s">
        <v>131</v>
      </c>
      <c r="D1211" s="72"/>
      <c r="E1211" s="66"/>
      <c r="F1211" s="72"/>
      <c r="G1211" s="72"/>
      <c r="H1211" s="62">
        <v>0</v>
      </c>
      <c r="I1211" s="79">
        <f t="shared" si="88"/>
        <v>7.851239669421488</v>
      </c>
      <c r="M1211" s="2">
        <v>484</v>
      </c>
    </row>
    <row r="1212" spans="1:13" s="59" customFormat="1" ht="12.75">
      <c r="A1212" s="58"/>
      <c r="B1212" s="43"/>
      <c r="C1212" s="58"/>
      <c r="D1212" s="56"/>
      <c r="E1212" s="58"/>
      <c r="F1212" s="56"/>
      <c r="G1212" s="56"/>
      <c r="H1212" s="43">
        <f>H1211-B1212</f>
        <v>0</v>
      </c>
      <c r="I1212" s="74">
        <f t="shared" si="88"/>
        <v>0</v>
      </c>
      <c r="M1212" s="2">
        <v>484</v>
      </c>
    </row>
    <row r="1213" spans="1:13" s="59" customFormat="1" ht="12.75">
      <c r="A1213" s="58"/>
      <c r="B1213" s="43"/>
      <c r="C1213" s="58"/>
      <c r="D1213" s="56"/>
      <c r="E1213" s="58"/>
      <c r="F1213" s="56"/>
      <c r="G1213" s="56"/>
      <c r="H1213" s="43">
        <f>H1212-B1213</f>
        <v>0</v>
      </c>
      <c r="I1213" s="74">
        <f>+B1213/M1213</f>
        <v>0</v>
      </c>
      <c r="M1213" s="2">
        <v>484</v>
      </c>
    </row>
    <row r="1214" spans="1:13" s="75" customFormat="1" ht="12.75">
      <c r="A1214" s="41"/>
      <c r="B1214" s="273">
        <v>3000</v>
      </c>
      <c r="C1214" s="41" t="s">
        <v>545</v>
      </c>
      <c r="D1214" s="41" t="s">
        <v>297</v>
      </c>
      <c r="E1214" s="41" t="s">
        <v>317</v>
      </c>
      <c r="F1214" s="39" t="s">
        <v>107</v>
      </c>
      <c r="G1214" s="39" t="s">
        <v>68</v>
      </c>
      <c r="H1214" s="43">
        <f aca="true" t="shared" si="89" ref="H1214:H1273">H1213-B1214</f>
        <v>-3000</v>
      </c>
      <c r="I1214" s="74">
        <f aca="true" t="shared" si="90" ref="I1214:I1273">+B1214/M1214</f>
        <v>6.198347107438017</v>
      </c>
      <c r="K1214" s="59" t="s">
        <v>106</v>
      </c>
      <c r="M1214" s="2">
        <v>484</v>
      </c>
    </row>
    <row r="1215" spans="1:13" s="75" customFormat="1" ht="12.75">
      <c r="A1215" s="41"/>
      <c r="B1215" s="273">
        <v>2500</v>
      </c>
      <c r="C1215" s="41" t="s">
        <v>776</v>
      </c>
      <c r="D1215" s="41" t="s">
        <v>297</v>
      </c>
      <c r="E1215" s="41" t="s">
        <v>317</v>
      </c>
      <c r="F1215" s="39" t="s">
        <v>777</v>
      </c>
      <c r="G1215" s="39" t="s">
        <v>43</v>
      </c>
      <c r="H1215" s="43">
        <f t="shared" si="89"/>
        <v>-5500</v>
      </c>
      <c r="I1215" s="74">
        <f t="shared" si="90"/>
        <v>5.1652892561983474</v>
      </c>
      <c r="K1215" s="59" t="s">
        <v>639</v>
      </c>
      <c r="M1215" s="2">
        <v>484</v>
      </c>
    </row>
    <row r="1216" spans="1:13" s="75" customFormat="1" ht="12.75">
      <c r="A1216" s="41"/>
      <c r="B1216" s="273">
        <v>2500</v>
      </c>
      <c r="C1216" s="41" t="s">
        <v>778</v>
      </c>
      <c r="D1216" s="41" t="s">
        <v>297</v>
      </c>
      <c r="E1216" s="41" t="s">
        <v>317</v>
      </c>
      <c r="F1216" s="39" t="s">
        <v>779</v>
      </c>
      <c r="G1216" s="39" t="s">
        <v>45</v>
      </c>
      <c r="H1216" s="43">
        <f t="shared" si="89"/>
        <v>-8000</v>
      </c>
      <c r="I1216" s="74">
        <f t="shared" si="90"/>
        <v>5.1652892561983474</v>
      </c>
      <c r="K1216" s="59" t="s">
        <v>639</v>
      </c>
      <c r="M1216" s="2">
        <v>484</v>
      </c>
    </row>
    <row r="1217" spans="1:13" s="75" customFormat="1" ht="12.75">
      <c r="A1217" s="41"/>
      <c r="B1217" s="273">
        <v>4000</v>
      </c>
      <c r="C1217" s="41" t="s">
        <v>780</v>
      </c>
      <c r="D1217" s="41" t="s">
        <v>297</v>
      </c>
      <c r="E1217" s="41" t="s">
        <v>317</v>
      </c>
      <c r="F1217" s="39" t="s">
        <v>781</v>
      </c>
      <c r="G1217" s="39" t="s">
        <v>67</v>
      </c>
      <c r="H1217" s="43">
        <f t="shared" si="89"/>
        <v>-12000</v>
      </c>
      <c r="I1217" s="74">
        <f t="shared" si="90"/>
        <v>8.264462809917354</v>
      </c>
      <c r="K1217" s="59" t="s">
        <v>639</v>
      </c>
      <c r="M1217" s="2">
        <v>484</v>
      </c>
    </row>
    <row r="1218" spans="1:13" s="75" customFormat="1" ht="12.75">
      <c r="A1218" s="41"/>
      <c r="B1218" s="273">
        <v>4000</v>
      </c>
      <c r="C1218" s="41" t="s">
        <v>782</v>
      </c>
      <c r="D1218" s="41" t="s">
        <v>297</v>
      </c>
      <c r="E1218" s="41" t="s">
        <v>317</v>
      </c>
      <c r="F1218" s="39" t="s">
        <v>783</v>
      </c>
      <c r="G1218" s="39" t="s">
        <v>68</v>
      </c>
      <c r="H1218" s="43">
        <f t="shared" si="89"/>
        <v>-16000</v>
      </c>
      <c r="I1218" s="74">
        <f t="shared" si="90"/>
        <v>8.264462809917354</v>
      </c>
      <c r="K1218" s="59" t="s">
        <v>639</v>
      </c>
      <c r="M1218" s="2">
        <v>484</v>
      </c>
    </row>
    <row r="1219" spans="2:13" ht="12.75">
      <c r="B1219" s="266">
        <v>6000</v>
      </c>
      <c r="C1219" s="1" t="s">
        <v>784</v>
      </c>
      <c r="D1219" s="19" t="s">
        <v>297</v>
      </c>
      <c r="E1219" s="1" t="s">
        <v>317</v>
      </c>
      <c r="F1219" s="34" t="s">
        <v>785</v>
      </c>
      <c r="G1219" s="34" t="s">
        <v>84</v>
      </c>
      <c r="H1219" s="43">
        <f t="shared" si="89"/>
        <v>-22000</v>
      </c>
      <c r="I1219" s="74">
        <f t="shared" si="90"/>
        <v>12.396694214876034</v>
      </c>
      <c r="K1219" t="s">
        <v>630</v>
      </c>
      <c r="M1219" s="2">
        <v>484</v>
      </c>
    </row>
    <row r="1220" spans="1:13" s="59" customFormat="1" ht="12.75">
      <c r="A1220" s="58"/>
      <c r="B1220" s="273">
        <v>10000</v>
      </c>
      <c r="C1220" s="58" t="s">
        <v>786</v>
      </c>
      <c r="D1220" s="41" t="s">
        <v>297</v>
      </c>
      <c r="E1220" s="58" t="s">
        <v>317</v>
      </c>
      <c r="F1220" s="56" t="s">
        <v>787</v>
      </c>
      <c r="G1220" s="39" t="s">
        <v>89</v>
      </c>
      <c r="H1220" s="43">
        <f t="shared" si="89"/>
        <v>-32000</v>
      </c>
      <c r="I1220" s="74">
        <f t="shared" si="90"/>
        <v>20.66115702479339</v>
      </c>
      <c r="K1220" t="s">
        <v>630</v>
      </c>
      <c r="M1220" s="2">
        <v>484</v>
      </c>
    </row>
    <row r="1221" spans="1:13" s="59" customFormat="1" ht="12.75">
      <c r="A1221" s="58"/>
      <c r="B1221" s="266">
        <v>10000</v>
      </c>
      <c r="C1221" s="41" t="s">
        <v>788</v>
      </c>
      <c r="D1221" s="41" t="s">
        <v>297</v>
      </c>
      <c r="E1221" s="58" t="s">
        <v>317</v>
      </c>
      <c r="F1221" s="56" t="s">
        <v>789</v>
      </c>
      <c r="G1221" s="56" t="s">
        <v>91</v>
      </c>
      <c r="H1221" s="43">
        <f t="shared" si="89"/>
        <v>-42000</v>
      </c>
      <c r="I1221" s="74">
        <f t="shared" si="90"/>
        <v>20.66115702479339</v>
      </c>
      <c r="K1221" t="s">
        <v>630</v>
      </c>
      <c r="M1221" s="2">
        <v>484</v>
      </c>
    </row>
    <row r="1222" spans="1:13" s="75" customFormat="1" ht="12.75">
      <c r="A1222" s="41"/>
      <c r="B1222" s="273">
        <v>6000</v>
      </c>
      <c r="C1222" s="41" t="s">
        <v>790</v>
      </c>
      <c r="D1222" s="41" t="s">
        <v>297</v>
      </c>
      <c r="E1222" s="41" t="s">
        <v>317</v>
      </c>
      <c r="F1222" s="39" t="s">
        <v>791</v>
      </c>
      <c r="G1222" s="39" t="s">
        <v>93</v>
      </c>
      <c r="H1222" s="43">
        <f t="shared" si="89"/>
        <v>-48000</v>
      </c>
      <c r="I1222" s="74">
        <f t="shared" si="90"/>
        <v>12.396694214876034</v>
      </c>
      <c r="K1222" t="s">
        <v>630</v>
      </c>
      <c r="M1222" s="2">
        <v>484</v>
      </c>
    </row>
    <row r="1223" spans="1:13" s="75" customFormat="1" ht="12.75">
      <c r="A1223" s="41"/>
      <c r="B1223" s="273">
        <v>500</v>
      </c>
      <c r="C1223" s="41" t="s">
        <v>792</v>
      </c>
      <c r="D1223" s="41" t="s">
        <v>297</v>
      </c>
      <c r="E1223" s="41" t="s">
        <v>317</v>
      </c>
      <c r="F1223" s="39" t="s">
        <v>793</v>
      </c>
      <c r="G1223" s="39" t="s">
        <v>31</v>
      </c>
      <c r="H1223" s="43">
        <f t="shared" si="89"/>
        <v>-48500</v>
      </c>
      <c r="I1223" s="74">
        <f t="shared" si="90"/>
        <v>1.0330578512396693</v>
      </c>
      <c r="K1223" t="s">
        <v>630</v>
      </c>
      <c r="M1223" s="2">
        <v>484</v>
      </c>
    </row>
    <row r="1224" spans="1:13" s="75" customFormat="1" ht="12.75">
      <c r="A1224" s="41"/>
      <c r="B1224" s="273">
        <v>500</v>
      </c>
      <c r="C1224" s="41" t="s">
        <v>794</v>
      </c>
      <c r="D1224" s="41" t="s">
        <v>297</v>
      </c>
      <c r="E1224" s="41" t="s">
        <v>317</v>
      </c>
      <c r="F1224" s="39" t="s">
        <v>793</v>
      </c>
      <c r="G1224" s="39" t="s">
        <v>31</v>
      </c>
      <c r="H1224" s="43">
        <f t="shared" si="89"/>
        <v>-49000</v>
      </c>
      <c r="I1224" s="74">
        <f t="shared" si="90"/>
        <v>1.0330578512396693</v>
      </c>
      <c r="K1224" t="s">
        <v>630</v>
      </c>
      <c r="M1224" s="2">
        <v>484</v>
      </c>
    </row>
    <row r="1225" spans="1:13" s="75" customFormat="1" ht="12.75">
      <c r="A1225" s="41"/>
      <c r="B1225" s="273">
        <v>6000</v>
      </c>
      <c r="C1225" s="41" t="s">
        <v>784</v>
      </c>
      <c r="D1225" s="41" t="s">
        <v>297</v>
      </c>
      <c r="E1225" s="41" t="s">
        <v>317</v>
      </c>
      <c r="F1225" s="39" t="s">
        <v>795</v>
      </c>
      <c r="G1225" s="39" t="s">
        <v>41</v>
      </c>
      <c r="H1225" s="43">
        <f t="shared" si="89"/>
        <v>-55000</v>
      </c>
      <c r="I1225" s="74">
        <f t="shared" si="90"/>
        <v>12.396694214876034</v>
      </c>
      <c r="K1225" t="s">
        <v>630</v>
      </c>
      <c r="M1225" s="2">
        <v>484</v>
      </c>
    </row>
    <row r="1226" spans="1:13" s="75" customFormat="1" ht="12.75">
      <c r="A1226" s="41"/>
      <c r="B1226" s="273">
        <v>8000</v>
      </c>
      <c r="C1226" s="41" t="s">
        <v>403</v>
      </c>
      <c r="D1226" s="41" t="s">
        <v>297</v>
      </c>
      <c r="E1226" s="41" t="s">
        <v>317</v>
      </c>
      <c r="F1226" s="39" t="s">
        <v>793</v>
      </c>
      <c r="G1226" s="39" t="s">
        <v>43</v>
      </c>
      <c r="H1226" s="43">
        <f t="shared" si="89"/>
        <v>-63000</v>
      </c>
      <c r="I1226" s="74">
        <f t="shared" si="90"/>
        <v>16.52892561983471</v>
      </c>
      <c r="K1226" t="s">
        <v>630</v>
      </c>
      <c r="M1226" s="2">
        <v>484</v>
      </c>
    </row>
    <row r="1227" spans="1:13" s="75" customFormat="1" ht="12.75">
      <c r="A1227" s="41"/>
      <c r="B1227" s="273">
        <v>8000</v>
      </c>
      <c r="C1227" s="41" t="s">
        <v>609</v>
      </c>
      <c r="D1227" s="41" t="s">
        <v>297</v>
      </c>
      <c r="E1227" s="41" t="s">
        <v>317</v>
      </c>
      <c r="F1227" s="39" t="s">
        <v>793</v>
      </c>
      <c r="G1227" s="39" t="s">
        <v>49</v>
      </c>
      <c r="H1227" s="43">
        <f t="shared" si="89"/>
        <v>-71000</v>
      </c>
      <c r="I1227" s="74">
        <f t="shared" si="90"/>
        <v>16.52892561983471</v>
      </c>
      <c r="K1227" t="s">
        <v>630</v>
      </c>
      <c r="M1227" s="2">
        <v>484</v>
      </c>
    </row>
    <row r="1228" spans="1:13" s="75" customFormat="1" ht="12.75">
      <c r="A1228" s="41"/>
      <c r="B1228" s="273">
        <v>6000</v>
      </c>
      <c r="C1228" s="41" t="s">
        <v>790</v>
      </c>
      <c r="D1228" s="41" t="s">
        <v>297</v>
      </c>
      <c r="E1228" s="41" t="s">
        <v>317</v>
      </c>
      <c r="F1228" s="39" t="s">
        <v>796</v>
      </c>
      <c r="G1228" s="39" t="s">
        <v>51</v>
      </c>
      <c r="H1228" s="43">
        <f t="shared" si="89"/>
        <v>-77000</v>
      </c>
      <c r="I1228" s="74">
        <f t="shared" si="90"/>
        <v>12.396694214876034</v>
      </c>
      <c r="K1228" t="s">
        <v>630</v>
      </c>
      <c r="M1228" s="2">
        <v>484</v>
      </c>
    </row>
    <row r="1229" spans="1:13" s="75" customFormat="1" ht="12.75">
      <c r="A1229" s="41"/>
      <c r="B1229" s="273">
        <v>500</v>
      </c>
      <c r="C1229" s="41" t="s">
        <v>792</v>
      </c>
      <c r="D1229" s="41" t="s">
        <v>297</v>
      </c>
      <c r="E1229" s="41" t="s">
        <v>317</v>
      </c>
      <c r="F1229" s="39" t="s">
        <v>793</v>
      </c>
      <c r="G1229" s="39" t="s">
        <v>67</v>
      </c>
      <c r="H1229" s="43">
        <f t="shared" si="89"/>
        <v>-77500</v>
      </c>
      <c r="I1229" s="74">
        <f t="shared" si="90"/>
        <v>1.0330578512396693</v>
      </c>
      <c r="K1229" t="s">
        <v>630</v>
      </c>
      <c r="M1229" s="2">
        <v>484</v>
      </c>
    </row>
    <row r="1230" spans="1:13" s="75" customFormat="1" ht="12.75">
      <c r="A1230" s="41"/>
      <c r="B1230" s="273">
        <v>500</v>
      </c>
      <c r="C1230" s="41" t="s">
        <v>794</v>
      </c>
      <c r="D1230" s="41" t="s">
        <v>297</v>
      </c>
      <c r="E1230" s="41" t="s">
        <v>317</v>
      </c>
      <c r="F1230" s="39" t="s">
        <v>793</v>
      </c>
      <c r="G1230" s="39" t="s">
        <v>67</v>
      </c>
      <c r="H1230" s="43">
        <f t="shared" si="89"/>
        <v>-78000</v>
      </c>
      <c r="I1230" s="74">
        <f t="shared" si="90"/>
        <v>1.0330578512396693</v>
      </c>
      <c r="K1230" t="s">
        <v>630</v>
      </c>
      <c r="M1230" s="2">
        <v>484</v>
      </c>
    </row>
    <row r="1231" spans="2:13" ht="12.75">
      <c r="B1231" s="266">
        <v>2500</v>
      </c>
      <c r="C1231" s="1" t="s">
        <v>1138</v>
      </c>
      <c r="D1231" s="19" t="s">
        <v>297</v>
      </c>
      <c r="E1231" s="1" t="s">
        <v>317</v>
      </c>
      <c r="F1231" s="34" t="s">
        <v>797</v>
      </c>
      <c r="G1231" s="34" t="s">
        <v>84</v>
      </c>
      <c r="H1231" s="43">
        <f t="shared" si="89"/>
        <v>-80500</v>
      </c>
      <c r="I1231" s="74">
        <f t="shared" si="90"/>
        <v>5.1652892561983474</v>
      </c>
      <c r="K1231" s="59" t="s">
        <v>582</v>
      </c>
      <c r="M1231" s="2">
        <v>484</v>
      </c>
    </row>
    <row r="1232" spans="2:13" ht="12.75">
      <c r="B1232" s="266">
        <v>10000</v>
      </c>
      <c r="C1232" s="1" t="s">
        <v>798</v>
      </c>
      <c r="D1232" s="19" t="s">
        <v>297</v>
      </c>
      <c r="E1232" s="1" t="s">
        <v>317</v>
      </c>
      <c r="F1232" s="73" t="s">
        <v>1123</v>
      </c>
      <c r="G1232" s="34" t="s">
        <v>89</v>
      </c>
      <c r="H1232" s="43">
        <f t="shared" si="89"/>
        <v>-90500</v>
      </c>
      <c r="I1232" s="74">
        <f t="shared" si="90"/>
        <v>20.66115702479339</v>
      </c>
      <c r="K1232" s="59" t="s">
        <v>582</v>
      </c>
      <c r="M1232" s="2">
        <v>484</v>
      </c>
    </row>
    <row r="1233" spans="1:13" s="59" customFormat="1" ht="12.75">
      <c r="A1233" s="58"/>
      <c r="B1233" s="273">
        <v>2500</v>
      </c>
      <c r="C1233" s="58" t="s">
        <v>800</v>
      </c>
      <c r="D1233" s="41" t="s">
        <v>297</v>
      </c>
      <c r="E1233" s="58" t="s">
        <v>317</v>
      </c>
      <c r="F1233" s="56" t="s">
        <v>801</v>
      </c>
      <c r="G1233" s="39" t="s">
        <v>89</v>
      </c>
      <c r="H1233" s="43">
        <f t="shared" si="89"/>
        <v>-93000</v>
      </c>
      <c r="I1233" s="74">
        <f t="shared" si="90"/>
        <v>5.1652892561983474</v>
      </c>
      <c r="K1233" s="59" t="s">
        <v>582</v>
      </c>
      <c r="M1233" s="2">
        <v>484</v>
      </c>
    </row>
    <row r="1234" spans="1:13" s="59" customFormat="1" ht="12.75">
      <c r="A1234" s="58"/>
      <c r="B1234" s="273">
        <v>4000</v>
      </c>
      <c r="C1234" s="58" t="s">
        <v>802</v>
      </c>
      <c r="D1234" s="41" t="s">
        <v>297</v>
      </c>
      <c r="E1234" s="58" t="s">
        <v>317</v>
      </c>
      <c r="F1234" s="56" t="s">
        <v>803</v>
      </c>
      <c r="G1234" s="39" t="s">
        <v>91</v>
      </c>
      <c r="H1234" s="43">
        <f t="shared" si="89"/>
        <v>-97000</v>
      </c>
      <c r="I1234" s="74">
        <f t="shared" si="90"/>
        <v>8.264462809917354</v>
      </c>
      <c r="K1234" s="59" t="s">
        <v>582</v>
      </c>
      <c r="M1234" s="2">
        <v>484</v>
      </c>
    </row>
    <row r="1235" spans="1:13" s="59" customFormat="1" ht="12.75">
      <c r="A1235" s="58"/>
      <c r="B1235" s="273">
        <v>2000</v>
      </c>
      <c r="C1235" s="58" t="s">
        <v>804</v>
      </c>
      <c r="D1235" s="41" t="s">
        <v>297</v>
      </c>
      <c r="E1235" s="58" t="s">
        <v>317</v>
      </c>
      <c r="F1235" s="56" t="s">
        <v>805</v>
      </c>
      <c r="G1235" s="39" t="s">
        <v>31</v>
      </c>
      <c r="H1235" s="43">
        <f t="shared" si="89"/>
        <v>-99000</v>
      </c>
      <c r="I1235" s="74">
        <f t="shared" si="90"/>
        <v>4.132231404958677</v>
      </c>
      <c r="K1235" s="59" t="s">
        <v>582</v>
      </c>
      <c r="M1235" s="2">
        <v>484</v>
      </c>
    </row>
    <row r="1236" spans="1:13" s="59" customFormat="1" ht="12.75">
      <c r="A1236" s="58"/>
      <c r="B1236" s="273">
        <v>2000</v>
      </c>
      <c r="C1236" s="58" t="s">
        <v>806</v>
      </c>
      <c r="D1236" s="41" t="s">
        <v>297</v>
      </c>
      <c r="E1236" s="58" t="s">
        <v>317</v>
      </c>
      <c r="F1236" s="56" t="s">
        <v>807</v>
      </c>
      <c r="G1236" s="39" t="s">
        <v>31</v>
      </c>
      <c r="H1236" s="43">
        <f t="shared" si="89"/>
        <v>-101000</v>
      </c>
      <c r="I1236" s="74">
        <f t="shared" si="90"/>
        <v>4.132231404958677</v>
      </c>
      <c r="K1236" t="s">
        <v>582</v>
      </c>
      <c r="M1236" s="2">
        <v>484</v>
      </c>
    </row>
    <row r="1237" spans="1:13" s="59" customFormat="1" ht="12.75">
      <c r="A1237" s="58"/>
      <c r="B1237" s="273">
        <v>4000</v>
      </c>
      <c r="C1237" s="58" t="s">
        <v>808</v>
      </c>
      <c r="D1237" s="41" t="s">
        <v>297</v>
      </c>
      <c r="E1237" s="58" t="s">
        <v>317</v>
      </c>
      <c r="F1237" s="56" t="s">
        <v>809</v>
      </c>
      <c r="G1237" s="39" t="s">
        <v>37</v>
      </c>
      <c r="H1237" s="43">
        <f t="shared" si="89"/>
        <v>-105000</v>
      </c>
      <c r="I1237" s="74">
        <f t="shared" si="90"/>
        <v>8.264462809917354</v>
      </c>
      <c r="K1237" t="s">
        <v>582</v>
      </c>
      <c r="M1237" s="2">
        <v>484</v>
      </c>
    </row>
    <row r="1238" spans="1:13" s="59" customFormat="1" ht="12.75">
      <c r="A1238" s="58"/>
      <c r="B1238" s="273">
        <v>4000</v>
      </c>
      <c r="C1238" s="41" t="s">
        <v>810</v>
      </c>
      <c r="D1238" s="41" t="s">
        <v>297</v>
      </c>
      <c r="E1238" s="41" t="s">
        <v>317</v>
      </c>
      <c r="F1238" s="56" t="s">
        <v>811</v>
      </c>
      <c r="G1238" s="39" t="s">
        <v>49</v>
      </c>
      <c r="H1238" s="43">
        <f t="shared" si="89"/>
        <v>-109000</v>
      </c>
      <c r="I1238" s="74">
        <f t="shared" si="90"/>
        <v>8.264462809917354</v>
      </c>
      <c r="K1238" t="s">
        <v>582</v>
      </c>
      <c r="M1238" s="2">
        <v>484</v>
      </c>
    </row>
    <row r="1239" spans="1:13" s="59" customFormat="1" ht="12.75">
      <c r="A1239" s="58"/>
      <c r="B1239" s="273">
        <v>1000</v>
      </c>
      <c r="C1239" s="41" t="s">
        <v>353</v>
      </c>
      <c r="D1239" s="41" t="s">
        <v>297</v>
      </c>
      <c r="E1239" s="41" t="s">
        <v>317</v>
      </c>
      <c r="F1239" s="56" t="s">
        <v>799</v>
      </c>
      <c r="G1239" s="39" t="s">
        <v>51</v>
      </c>
      <c r="H1239" s="43">
        <f t="shared" si="89"/>
        <v>-110000</v>
      </c>
      <c r="I1239" s="74">
        <f t="shared" si="90"/>
        <v>2.0661157024793386</v>
      </c>
      <c r="K1239" t="s">
        <v>582</v>
      </c>
      <c r="M1239" s="2">
        <v>484</v>
      </c>
    </row>
    <row r="1240" spans="1:13" s="59" customFormat="1" ht="12.75">
      <c r="A1240" s="58"/>
      <c r="B1240" s="273">
        <v>1000</v>
      </c>
      <c r="C1240" s="41" t="s">
        <v>812</v>
      </c>
      <c r="D1240" s="41" t="s">
        <v>297</v>
      </c>
      <c r="E1240" s="41" t="s">
        <v>317</v>
      </c>
      <c r="F1240" s="56" t="s">
        <v>799</v>
      </c>
      <c r="G1240" s="39" t="s">
        <v>51</v>
      </c>
      <c r="H1240" s="43">
        <f t="shared" si="89"/>
        <v>-111000</v>
      </c>
      <c r="I1240" s="74">
        <f t="shared" si="90"/>
        <v>2.0661157024793386</v>
      </c>
      <c r="K1240" t="s">
        <v>582</v>
      </c>
      <c r="M1240" s="2">
        <v>484</v>
      </c>
    </row>
    <row r="1241" spans="1:13" s="75" customFormat="1" ht="12.75">
      <c r="A1241" s="41"/>
      <c r="B1241" s="273">
        <v>4000</v>
      </c>
      <c r="C1241" s="41" t="s">
        <v>813</v>
      </c>
      <c r="D1241" s="41" t="s">
        <v>297</v>
      </c>
      <c r="E1241" s="41" t="s">
        <v>317</v>
      </c>
      <c r="F1241" s="39" t="s">
        <v>814</v>
      </c>
      <c r="G1241" s="39" t="s">
        <v>51</v>
      </c>
      <c r="H1241" s="43">
        <f t="shared" si="89"/>
        <v>-115000</v>
      </c>
      <c r="I1241" s="74">
        <f t="shared" si="90"/>
        <v>8.264462809917354</v>
      </c>
      <c r="K1241" t="s">
        <v>582</v>
      </c>
      <c r="M1241" s="2">
        <v>484</v>
      </c>
    </row>
    <row r="1242" spans="1:13" s="75" customFormat="1" ht="12.75">
      <c r="A1242" s="41"/>
      <c r="B1242" s="273">
        <v>4000</v>
      </c>
      <c r="C1242" s="41" t="s">
        <v>810</v>
      </c>
      <c r="D1242" s="41" t="s">
        <v>297</v>
      </c>
      <c r="E1242" s="41" t="s">
        <v>317</v>
      </c>
      <c r="F1242" s="39" t="s">
        <v>815</v>
      </c>
      <c r="G1242" s="39" t="s">
        <v>66</v>
      </c>
      <c r="H1242" s="43">
        <f t="shared" si="89"/>
        <v>-119000</v>
      </c>
      <c r="I1242" s="74">
        <f t="shared" si="90"/>
        <v>8.264462809917354</v>
      </c>
      <c r="K1242" t="s">
        <v>582</v>
      </c>
      <c r="M1242" s="2">
        <v>484</v>
      </c>
    </row>
    <row r="1243" spans="1:13" s="75" customFormat="1" ht="12.75">
      <c r="A1243" s="41"/>
      <c r="B1243" s="273">
        <v>10000</v>
      </c>
      <c r="C1243" s="41" t="s">
        <v>816</v>
      </c>
      <c r="D1243" s="41" t="s">
        <v>297</v>
      </c>
      <c r="E1243" s="41" t="s">
        <v>317</v>
      </c>
      <c r="F1243" s="39" t="s">
        <v>817</v>
      </c>
      <c r="G1243" s="39" t="s">
        <v>67</v>
      </c>
      <c r="H1243" s="43">
        <f t="shared" si="89"/>
        <v>-129000</v>
      </c>
      <c r="I1243" s="74">
        <f t="shared" si="90"/>
        <v>20.66115702479339</v>
      </c>
      <c r="K1243" t="s">
        <v>582</v>
      </c>
      <c r="M1243" s="2">
        <v>484</v>
      </c>
    </row>
    <row r="1244" spans="1:13" s="75" customFormat="1" ht="12.75">
      <c r="A1244" s="41"/>
      <c r="B1244" s="273">
        <v>1000</v>
      </c>
      <c r="C1244" s="41" t="s">
        <v>818</v>
      </c>
      <c r="D1244" s="41" t="s">
        <v>297</v>
      </c>
      <c r="E1244" s="41" t="s">
        <v>317</v>
      </c>
      <c r="F1244" s="39" t="s">
        <v>799</v>
      </c>
      <c r="G1244" s="39" t="s">
        <v>67</v>
      </c>
      <c r="H1244" s="43">
        <f t="shared" si="89"/>
        <v>-130000</v>
      </c>
      <c r="I1244" s="74">
        <f t="shared" si="90"/>
        <v>2.0661157024793386</v>
      </c>
      <c r="K1244" t="s">
        <v>582</v>
      </c>
      <c r="M1244" s="2">
        <v>484</v>
      </c>
    </row>
    <row r="1245" spans="1:13" s="75" customFormat="1" ht="12.75">
      <c r="A1245" s="41"/>
      <c r="B1245" s="273">
        <v>1000</v>
      </c>
      <c r="C1245" s="41" t="s">
        <v>819</v>
      </c>
      <c r="D1245" s="41" t="s">
        <v>297</v>
      </c>
      <c r="E1245" s="41" t="s">
        <v>317</v>
      </c>
      <c r="F1245" s="39" t="s">
        <v>799</v>
      </c>
      <c r="G1245" s="39" t="s">
        <v>67</v>
      </c>
      <c r="H1245" s="43">
        <f t="shared" si="89"/>
        <v>-131000</v>
      </c>
      <c r="I1245" s="74">
        <f t="shared" si="90"/>
        <v>2.0661157024793386</v>
      </c>
      <c r="K1245" t="s">
        <v>582</v>
      </c>
      <c r="M1245" s="2">
        <v>484</v>
      </c>
    </row>
    <row r="1246" spans="1:13" s="75" customFormat="1" ht="12.75">
      <c r="A1246" s="41"/>
      <c r="B1246" s="273">
        <v>4000</v>
      </c>
      <c r="C1246" s="41" t="s">
        <v>813</v>
      </c>
      <c r="D1246" s="41" t="s">
        <v>297</v>
      </c>
      <c r="E1246" s="41" t="s">
        <v>317</v>
      </c>
      <c r="F1246" s="39" t="s">
        <v>820</v>
      </c>
      <c r="G1246" s="39" t="s">
        <v>67</v>
      </c>
      <c r="H1246" s="43">
        <f t="shared" si="89"/>
        <v>-135000</v>
      </c>
      <c r="I1246" s="74">
        <f t="shared" si="90"/>
        <v>8.264462809917354</v>
      </c>
      <c r="K1246" t="s">
        <v>582</v>
      </c>
      <c r="M1246" s="2">
        <v>484</v>
      </c>
    </row>
    <row r="1247" spans="1:13" s="75" customFormat="1" ht="12.75">
      <c r="A1247" s="41"/>
      <c r="B1247" s="273">
        <v>2500</v>
      </c>
      <c r="C1247" s="41" t="s">
        <v>821</v>
      </c>
      <c r="D1247" s="41" t="s">
        <v>297</v>
      </c>
      <c r="E1247" s="41" t="s">
        <v>317</v>
      </c>
      <c r="F1247" s="39" t="s">
        <v>822</v>
      </c>
      <c r="G1247" s="39" t="s">
        <v>59</v>
      </c>
      <c r="H1247" s="43">
        <f t="shared" si="89"/>
        <v>-137500</v>
      </c>
      <c r="I1247" s="74">
        <f t="shared" si="90"/>
        <v>5.1652892561983474</v>
      </c>
      <c r="K1247" t="s">
        <v>582</v>
      </c>
      <c r="M1247" s="2">
        <v>484</v>
      </c>
    </row>
    <row r="1248" spans="1:13" s="75" customFormat="1" ht="12.75">
      <c r="A1248" s="41"/>
      <c r="B1248" s="273">
        <v>10000</v>
      </c>
      <c r="C1248" s="1" t="s">
        <v>798</v>
      </c>
      <c r="D1248" s="41" t="s">
        <v>297</v>
      </c>
      <c r="E1248" s="41" t="s">
        <v>317</v>
      </c>
      <c r="F1248" s="39" t="s">
        <v>823</v>
      </c>
      <c r="G1248" s="39" t="s">
        <v>824</v>
      </c>
      <c r="H1248" s="43">
        <f t="shared" si="89"/>
        <v>-147500</v>
      </c>
      <c r="I1248" s="74">
        <f t="shared" si="90"/>
        <v>20.66115702479339</v>
      </c>
      <c r="K1248" t="s">
        <v>582</v>
      </c>
      <c r="M1248" s="2">
        <v>484</v>
      </c>
    </row>
    <row r="1249" spans="1:13" s="75" customFormat="1" ht="12.75">
      <c r="A1249" s="41"/>
      <c r="B1249" s="273">
        <v>2000</v>
      </c>
      <c r="C1249" s="41" t="s">
        <v>825</v>
      </c>
      <c r="D1249" s="41" t="s">
        <v>297</v>
      </c>
      <c r="E1249" s="41" t="s">
        <v>317</v>
      </c>
      <c r="F1249" s="39" t="s">
        <v>826</v>
      </c>
      <c r="G1249" s="39" t="s">
        <v>824</v>
      </c>
      <c r="H1249" s="43">
        <f t="shared" si="89"/>
        <v>-149500</v>
      </c>
      <c r="I1249" s="74">
        <f t="shared" si="90"/>
        <v>4.132231404958677</v>
      </c>
      <c r="K1249" t="s">
        <v>582</v>
      </c>
      <c r="M1249" s="2">
        <v>484</v>
      </c>
    </row>
    <row r="1250" spans="1:13" s="75" customFormat="1" ht="12.75">
      <c r="A1250" s="41"/>
      <c r="B1250" s="273">
        <v>4000</v>
      </c>
      <c r="C1250" s="41" t="s">
        <v>827</v>
      </c>
      <c r="D1250" s="41" t="s">
        <v>297</v>
      </c>
      <c r="E1250" s="41" t="s">
        <v>317</v>
      </c>
      <c r="F1250" s="39" t="s">
        <v>828</v>
      </c>
      <c r="G1250" s="39" t="s">
        <v>829</v>
      </c>
      <c r="H1250" s="43">
        <f t="shared" si="89"/>
        <v>-153500</v>
      </c>
      <c r="I1250" s="74">
        <f t="shared" si="90"/>
        <v>8.264462809917354</v>
      </c>
      <c r="K1250" t="s">
        <v>582</v>
      </c>
      <c r="M1250" s="2">
        <v>484</v>
      </c>
    </row>
    <row r="1251" spans="2:13" ht="12.75">
      <c r="B1251" s="273">
        <v>3000</v>
      </c>
      <c r="C1251" s="41" t="s">
        <v>830</v>
      </c>
      <c r="D1251" s="41" t="s">
        <v>297</v>
      </c>
      <c r="E1251" s="41" t="s">
        <v>317</v>
      </c>
      <c r="F1251" s="39" t="s">
        <v>831</v>
      </c>
      <c r="G1251" s="56" t="s">
        <v>84</v>
      </c>
      <c r="H1251" s="43">
        <f t="shared" si="89"/>
        <v>-156500</v>
      </c>
      <c r="I1251" s="74">
        <f t="shared" si="90"/>
        <v>6.198347107438017</v>
      </c>
      <c r="K1251" t="s">
        <v>832</v>
      </c>
      <c r="M1251" s="2">
        <v>484</v>
      </c>
    </row>
    <row r="1252" spans="2:13" ht="12.75">
      <c r="B1252" s="273">
        <v>2000</v>
      </c>
      <c r="C1252" s="41" t="s">
        <v>833</v>
      </c>
      <c r="D1252" s="41" t="s">
        <v>297</v>
      </c>
      <c r="E1252" s="41" t="s">
        <v>317</v>
      </c>
      <c r="F1252" s="39" t="s">
        <v>831</v>
      </c>
      <c r="G1252" s="56" t="s">
        <v>84</v>
      </c>
      <c r="H1252" s="43">
        <f t="shared" si="89"/>
        <v>-158500</v>
      </c>
      <c r="I1252" s="74">
        <f t="shared" si="90"/>
        <v>4.132231404958677</v>
      </c>
      <c r="K1252" t="s">
        <v>832</v>
      </c>
      <c r="M1252" s="2">
        <v>484</v>
      </c>
    </row>
    <row r="1253" spans="2:13" ht="12.75">
      <c r="B1253" s="273">
        <v>0</v>
      </c>
      <c r="C1253" s="41" t="s">
        <v>833</v>
      </c>
      <c r="D1253" s="41" t="s">
        <v>297</v>
      </c>
      <c r="E1253" s="41" t="s">
        <v>317</v>
      </c>
      <c r="F1253" s="39" t="s">
        <v>831</v>
      </c>
      <c r="G1253" s="56" t="s">
        <v>91</v>
      </c>
      <c r="H1253" s="43">
        <f t="shared" si="89"/>
        <v>-158500</v>
      </c>
      <c r="I1253" s="74">
        <f t="shared" si="90"/>
        <v>0</v>
      </c>
      <c r="K1253" t="s">
        <v>832</v>
      </c>
      <c r="M1253" s="2">
        <v>484</v>
      </c>
    </row>
    <row r="1254" spans="2:13" ht="12.75">
      <c r="B1254" s="273">
        <v>10000</v>
      </c>
      <c r="C1254" s="58" t="s">
        <v>834</v>
      </c>
      <c r="D1254" s="41" t="s">
        <v>297</v>
      </c>
      <c r="E1254" s="41" t="s">
        <v>317</v>
      </c>
      <c r="F1254" s="39" t="s">
        <v>831</v>
      </c>
      <c r="G1254" s="56" t="s">
        <v>91</v>
      </c>
      <c r="H1254" s="43">
        <f t="shared" si="89"/>
        <v>-168500</v>
      </c>
      <c r="I1254" s="74">
        <f t="shared" si="90"/>
        <v>20.66115702479339</v>
      </c>
      <c r="K1254" s="59" t="s">
        <v>832</v>
      </c>
      <c r="M1254" s="2">
        <v>484</v>
      </c>
    </row>
    <row r="1255" spans="2:13" ht="12.75">
      <c r="B1255" s="273">
        <v>0</v>
      </c>
      <c r="C1255" s="58" t="s">
        <v>835</v>
      </c>
      <c r="D1255" s="41" t="s">
        <v>297</v>
      </c>
      <c r="E1255" s="41" t="s">
        <v>317</v>
      </c>
      <c r="F1255" s="39" t="s">
        <v>831</v>
      </c>
      <c r="G1255" s="56" t="s">
        <v>91</v>
      </c>
      <c r="H1255" s="43">
        <f t="shared" si="89"/>
        <v>-168500</v>
      </c>
      <c r="I1255" s="74">
        <f t="shared" si="90"/>
        <v>0</v>
      </c>
      <c r="K1255" s="59" t="s">
        <v>832</v>
      </c>
      <c r="M1255" s="2">
        <v>484</v>
      </c>
    </row>
    <row r="1256" spans="2:13" ht="12.75">
      <c r="B1256" s="273">
        <v>2500</v>
      </c>
      <c r="C1256" s="41" t="s">
        <v>471</v>
      </c>
      <c r="D1256" s="41" t="s">
        <v>297</v>
      </c>
      <c r="E1256" s="41" t="s">
        <v>317</v>
      </c>
      <c r="F1256" s="39" t="s">
        <v>831</v>
      </c>
      <c r="G1256" s="56" t="s">
        <v>93</v>
      </c>
      <c r="H1256" s="43">
        <f t="shared" si="89"/>
        <v>-171000</v>
      </c>
      <c r="I1256" s="74">
        <f t="shared" si="90"/>
        <v>5.1652892561983474</v>
      </c>
      <c r="K1256" s="59" t="s">
        <v>832</v>
      </c>
      <c r="M1256" s="2">
        <v>484</v>
      </c>
    </row>
    <row r="1257" spans="2:13" ht="12.75">
      <c r="B1257" s="273">
        <v>4000</v>
      </c>
      <c r="C1257" s="41" t="s">
        <v>351</v>
      </c>
      <c r="D1257" s="19" t="s">
        <v>297</v>
      </c>
      <c r="E1257" s="41" t="s">
        <v>317</v>
      </c>
      <c r="F1257" s="56" t="s">
        <v>831</v>
      </c>
      <c r="G1257" s="39" t="s">
        <v>35</v>
      </c>
      <c r="H1257" s="43">
        <f t="shared" si="89"/>
        <v>-175000</v>
      </c>
      <c r="I1257" s="74">
        <f t="shared" si="90"/>
        <v>8.264462809917354</v>
      </c>
      <c r="K1257" t="s">
        <v>832</v>
      </c>
      <c r="M1257" s="2">
        <v>484</v>
      </c>
    </row>
    <row r="1258" spans="1:13" s="22" customFormat="1" ht="12.75">
      <c r="A1258" s="19"/>
      <c r="B1258" s="273">
        <v>1000</v>
      </c>
      <c r="C1258" s="19" t="s">
        <v>353</v>
      </c>
      <c r="D1258" s="19" t="s">
        <v>297</v>
      </c>
      <c r="E1258" s="19" t="s">
        <v>317</v>
      </c>
      <c r="F1258" s="56" t="s">
        <v>831</v>
      </c>
      <c r="G1258" s="38" t="s">
        <v>35</v>
      </c>
      <c r="H1258" s="43">
        <f t="shared" si="89"/>
        <v>-176000</v>
      </c>
      <c r="I1258" s="74">
        <f t="shared" si="90"/>
        <v>2.0661157024793386</v>
      </c>
      <c r="K1258" s="22" t="s">
        <v>832</v>
      </c>
      <c r="M1258" s="2">
        <v>484</v>
      </c>
    </row>
    <row r="1259" spans="1:13" s="22" customFormat="1" ht="12.75">
      <c r="A1259" s="19"/>
      <c r="B1259" s="273">
        <v>1000</v>
      </c>
      <c r="C1259" s="19" t="s">
        <v>812</v>
      </c>
      <c r="D1259" s="19" t="s">
        <v>297</v>
      </c>
      <c r="E1259" s="19" t="s">
        <v>317</v>
      </c>
      <c r="F1259" s="56" t="s">
        <v>831</v>
      </c>
      <c r="G1259" s="38" t="s">
        <v>37</v>
      </c>
      <c r="H1259" s="43">
        <f t="shared" si="89"/>
        <v>-177000</v>
      </c>
      <c r="I1259" s="74">
        <f t="shared" si="90"/>
        <v>2.0661157024793386</v>
      </c>
      <c r="K1259" s="22" t="s">
        <v>832</v>
      </c>
      <c r="M1259" s="2">
        <v>484</v>
      </c>
    </row>
    <row r="1260" spans="1:13" s="22" customFormat="1" ht="12.75">
      <c r="A1260" s="19"/>
      <c r="B1260" s="273">
        <v>4000</v>
      </c>
      <c r="C1260" s="41" t="s">
        <v>452</v>
      </c>
      <c r="D1260" s="19" t="s">
        <v>297</v>
      </c>
      <c r="E1260" s="19" t="s">
        <v>317</v>
      </c>
      <c r="F1260" s="56" t="s">
        <v>831</v>
      </c>
      <c r="G1260" s="38" t="s">
        <v>37</v>
      </c>
      <c r="H1260" s="43">
        <f t="shared" si="89"/>
        <v>-181000</v>
      </c>
      <c r="I1260" s="74">
        <f t="shared" si="90"/>
        <v>8.264462809917354</v>
      </c>
      <c r="K1260" s="22" t="s">
        <v>832</v>
      </c>
      <c r="M1260" s="2">
        <v>484</v>
      </c>
    </row>
    <row r="1261" spans="1:13" s="22" customFormat="1" ht="12.75">
      <c r="A1261" s="19"/>
      <c r="B1261" s="273">
        <v>6000</v>
      </c>
      <c r="C1261" s="19" t="s">
        <v>784</v>
      </c>
      <c r="D1261" s="19" t="s">
        <v>297</v>
      </c>
      <c r="E1261" s="19" t="s">
        <v>317</v>
      </c>
      <c r="F1261" s="39" t="s">
        <v>831</v>
      </c>
      <c r="G1261" s="34" t="s">
        <v>43</v>
      </c>
      <c r="H1261" s="43">
        <f t="shared" si="89"/>
        <v>-187000</v>
      </c>
      <c r="I1261" s="74">
        <f t="shared" si="90"/>
        <v>12.396694214876034</v>
      </c>
      <c r="K1261" s="22" t="s">
        <v>832</v>
      </c>
      <c r="M1261" s="2">
        <v>484</v>
      </c>
    </row>
    <row r="1262" spans="1:13" s="22" customFormat="1" ht="12.75">
      <c r="A1262" s="19"/>
      <c r="B1262" s="273">
        <v>10000</v>
      </c>
      <c r="C1262" s="41" t="s">
        <v>786</v>
      </c>
      <c r="D1262" s="19" t="s">
        <v>297</v>
      </c>
      <c r="E1262" s="19" t="s">
        <v>317</v>
      </c>
      <c r="F1262" s="39" t="s">
        <v>831</v>
      </c>
      <c r="G1262" s="34" t="s">
        <v>45</v>
      </c>
      <c r="H1262" s="43">
        <f t="shared" si="89"/>
        <v>-197000</v>
      </c>
      <c r="I1262" s="74">
        <f t="shared" si="90"/>
        <v>20.66115702479339</v>
      </c>
      <c r="K1262" s="22" t="s">
        <v>832</v>
      </c>
      <c r="M1262" s="2">
        <v>484</v>
      </c>
    </row>
    <row r="1263" spans="1:13" s="22" customFormat="1" ht="12.75">
      <c r="A1263" s="19"/>
      <c r="B1263" s="273">
        <v>0</v>
      </c>
      <c r="C1263" s="41" t="s">
        <v>836</v>
      </c>
      <c r="D1263" s="19" t="s">
        <v>297</v>
      </c>
      <c r="E1263" s="19" t="s">
        <v>317</v>
      </c>
      <c r="F1263" s="39" t="s">
        <v>831</v>
      </c>
      <c r="G1263" s="34" t="s">
        <v>47</v>
      </c>
      <c r="H1263" s="43">
        <f t="shared" si="89"/>
        <v>-197000</v>
      </c>
      <c r="I1263" s="74">
        <f t="shared" si="90"/>
        <v>0</v>
      </c>
      <c r="K1263" s="22" t="s">
        <v>832</v>
      </c>
      <c r="M1263" s="2">
        <v>484</v>
      </c>
    </row>
    <row r="1264" spans="1:13" s="22" customFormat="1" ht="12.75">
      <c r="A1264" s="19"/>
      <c r="B1264" s="273">
        <v>0</v>
      </c>
      <c r="C1264" s="41" t="s">
        <v>837</v>
      </c>
      <c r="D1264" s="19" t="s">
        <v>297</v>
      </c>
      <c r="E1264" s="19" t="s">
        <v>317</v>
      </c>
      <c r="F1264" s="39" t="s">
        <v>831</v>
      </c>
      <c r="G1264" s="34" t="s">
        <v>49</v>
      </c>
      <c r="H1264" s="43">
        <f t="shared" si="89"/>
        <v>-197000</v>
      </c>
      <c r="I1264" s="74">
        <f t="shared" si="90"/>
        <v>0</v>
      </c>
      <c r="K1264" s="22" t="s">
        <v>832</v>
      </c>
      <c r="M1264" s="2">
        <v>484</v>
      </c>
    </row>
    <row r="1265" spans="1:13" s="22" customFormat="1" ht="12.75">
      <c r="A1265" s="19"/>
      <c r="B1265" s="266">
        <v>10000</v>
      </c>
      <c r="C1265" s="1" t="s">
        <v>838</v>
      </c>
      <c r="D1265" s="19" t="s">
        <v>297</v>
      </c>
      <c r="E1265" s="1" t="s">
        <v>317</v>
      </c>
      <c r="F1265" s="56" t="s">
        <v>1130</v>
      </c>
      <c r="G1265" s="34" t="s">
        <v>49</v>
      </c>
      <c r="H1265" s="43">
        <f t="shared" si="89"/>
        <v>-207000</v>
      </c>
      <c r="I1265" s="74">
        <f t="shared" si="90"/>
        <v>20.66115702479339</v>
      </c>
      <c r="K1265" s="22" t="s">
        <v>832</v>
      </c>
      <c r="M1265" s="2">
        <v>484</v>
      </c>
    </row>
    <row r="1266" spans="1:13" s="22" customFormat="1" ht="12.75">
      <c r="A1266" s="19"/>
      <c r="B1266" s="273">
        <v>6000</v>
      </c>
      <c r="C1266" s="19" t="s">
        <v>790</v>
      </c>
      <c r="D1266" s="19" t="s">
        <v>297</v>
      </c>
      <c r="E1266" s="19" t="s">
        <v>317</v>
      </c>
      <c r="F1266" s="39" t="s">
        <v>1132</v>
      </c>
      <c r="G1266" s="34" t="s">
        <v>51</v>
      </c>
      <c r="H1266" s="43">
        <f t="shared" si="89"/>
        <v>-213000</v>
      </c>
      <c r="I1266" s="74">
        <f t="shared" si="90"/>
        <v>12.396694214876034</v>
      </c>
      <c r="K1266" s="22" t="s">
        <v>832</v>
      </c>
      <c r="M1266" s="2">
        <v>484</v>
      </c>
    </row>
    <row r="1267" spans="1:13" s="22" customFormat="1" ht="12.75">
      <c r="A1267" s="19"/>
      <c r="B1267" s="273">
        <v>3000</v>
      </c>
      <c r="C1267" s="19" t="s">
        <v>830</v>
      </c>
      <c r="D1267" s="19" t="s">
        <v>297</v>
      </c>
      <c r="E1267" s="19" t="s">
        <v>317</v>
      </c>
      <c r="F1267" s="39" t="s">
        <v>831</v>
      </c>
      <c r="G1267" s="34" t="s">
        <v>66</v>
      </c>
      <c r="H1267" s="43">
        <f t="shared" si="89"/>
        <v>-216000</v>
      </c>
      <c r="I1267" s="74">
        <f t="shared" si="90"/>
        <v>6.198347107438017</v>
      </c>
      <c r="K1267" s="22" t="s">
        <v>832</v>
      </c>
      <c r="M1267" s="2">
        <v>484</v>
      </c>
    </row>
    <row r="1268" spans="1:13" s="22" customFormat="1" ht="12.75">
      <c r="A1268" s="19"/>
      <c r="B1268" s="266">
        <v>1000</v>
      </c>
      <c r="C1268" s="1" t="s">
        <v>839</v>
      </c>
      <c r="D1268" s="19" t="s">
        <v>297</v>
      </c>
      <c r="E1268" s="1" t="s">
        <v>317</v>
      </c>
      <c r="F1268" s="56" t="s">
        <v>831</v>
      </c>
      <c r="G1268" s="34" t="s">
        <v>66</v>
      </c>
      <c r="H1268" s="43">
        <f t="shared" si="89"/>
        <v>-217000</v>
      </c>
      <c r="I1268" s="74">
        <f t="shared" si="90"/>
        <v>2.0661157024793386</v>
      </c>
      <c r="K1268" s="22" t="s">
        <v>832</v>
      </c>
      <c r="M1268" s="2">
        <v>484</v>
      </c>
    </row>
    <row r="1269" spans="1:13" s="22" customFormat="1" ht="12.75">
      <c r="A1269" s="19"/>
      <c r="B1269" s="273">
        <v>3000</v>
      </c>
      <c r="C1269" s="1" t="s">
        <v>840</v>
      </c>
      <c r="D1269" s="19" t="s">
        <v>297</v>
      </c>
      <c r="E1269" s="1" t="s">
        <v>317</v>
      </c>
      <c r="F1269" s="56" t="s">
        <v>831</v>
      </c>
      <c r="G1269" s="39" t="s">
        <v>67</v>
      </c>
      <c r="H1269" s="43">
        <f t="shared" si="89"/>
        <v>-220000</v>
      </c>
      <c r="I1269" s="74">
        <f t="shared" si="90"/>
        <v>6.198347107438017</v>
      </c>
      <c r="K1269" s="22" t="s">
        <v>832</v>
      </c>
      <c r="M1269" s="2">
        <v>484</v>
      </c>
    </row>
    <row r="1270" spans="1:13" s="22" customFormat="1" ht="12.75">
      <c r="A1270" s="19"/>
      <c r="B1270" s="273">
        <v>2500</v>
      </c>
      <c r="C1270" s="1" t="s">
        <v>830</v>
      </c>
      <c r="D1270" s="19" t="s">
        <v>297</v>
      </c>
      <c r="E1270" s="1" t="s">
        <v>317</v>
      </c>
      <c r="F1270" s="56" t="s">
        <v>1133</v>
      </c>
      <c r="G1270" s="39" t="s">
        <v>59</v>
      </c>
      <c r="H1270" s="43">
        <f t="shared" si="89"/>
        <v>-222500</v>
      </c>
      <c r="I1270" s="74">
        <f t="shared" si="90"/>
        <v>5.1652892561983474</v>
      </c>
      <c r="K1270" s="22" t="s">
        <v>832</v>
      </c>
      <c r="M1270" s="2">
        <v>484</v>
      </c>
    </row>
    <row r="1271" spans="1:13" s="22" customFormat="1" ht="12.75">
      <c r="A1271" s="19"/>
      <c r="B1271" s="266">
        <v>2500</v>
      </c>
      <c r="C1271" s="1" t="s">
        <v>471</v>
      </c>
      <c r="D1271" s="19" t="s">
        <v>297</v>
      </c>
      <c r="E1271" s="1" t="s">
        <v>317</v>
      </c>
      <c r="F1271" s="34" t="s">
        <v>831</v>
      </c>
      <c r="G1271" s="34" t="s">
        <v>824</v>
      </c>
      <c r="H1271" s="43">
        <f t="shared" si="89"/>
        <v>-225000</v>
      </c>
      <c r="I1271" s="74">
        <f t="shared" si="90"/>
        <v>5.1652892561983474</v>
      </c>
      <c r="K1271" s="22" t="s">
        <v>832</v>
      </c>
      <c r="M1271" s="2">
        <v>484</v>
      </c>
    </row>
    <row r="1272" spans="1:13" s="80" customFormat="1" ht="12.75">
      <c r="A1272" s="66"/>
      <c r="B1272" s="398">
        <f>SUM(B1214:B1271)</f>
        <v>225000</v>
      </c>
      <c r="C1272" s="66" t="s">
        <v>323</v>
      </c>
      <c r="D1272" s="72"/>
      <c r="E1272" s="66"/>
      <c r="F1272" s="72"/>
      <c r="G1272" s="72"/>
      <c r="H1272" s="62">
        <v>0</v>
      </c>
      <c r="I1272" s="79">
        <f t="shared" si="90"/>
        <v>464.87603305785126</v>
      </c>
      <c r="M1272" s="2">
        <v>484</v>
      </c>
    </row>
    <row r="1273" spans="1:13" s="59" customFormat="1" ht="12.75">
      <c r="A1273" s="58"/>
      <c r="B1273" s="43"/>
      <c r="C1273" s="58"/>
      <c r="D1273" s="56"/>
      <c r="E1273" s="58"/>
      <c r="F1273" s="56"/>
      <c r="G1273" s="56"/>
      <c r="H1273" s="43">
        <f t="shared" si="89"/>
        <v>0</v>
      </c>
      <c r="I1273" s="74">
        <f t="shared" si="90"/>
        <v>0</v>
      </c>
      <c r="M1273" s="2">
        <v>484</v>
      </c>
    </row>
    <row r="1274" spans="1:13" s="59" customFormat="1" ht="12.75">
      <c r="A1274" s="58"/>
      <c r="B1274" s="43"/>
      <c r="C1274" s="58"/>
      <c r="D1274" s="56"/>
      <c r="E1274" s="58"/>
      <c r="F1274" s="56"/>
      <c r="G1274" s="56"/>
      <c r="H1274" s="43">
        <f>H1273-B1274</f>
        <v>0</v>
      </c>
      <c r="I1274" s="74">
        <f>+B1274/M1274</f>
        <v>0</v>
      </c>
      <c r="M1274" s="2">
        <v>484</v>
      </c>
    </row>
    <row r="1275" spans="1:13" s="75" customFormat="1" ht="12.75">
      <c r="A1275" s="58"/>
      <c r="B1275" s="273">
        <v>1500</v>
      </c>
      <c r="C1275" s="41" t="s">
        <v>63</v>
      </c>
      <c r="D1275" s="41" t="s">
        <v>297</v>
      </c>
      <c r="E1275" s="41" t="s">
        <v>79</v>
      </c>
      <c r="F1275" s="39" t="s">
        <v>115</v>
      </c>
      <c r="G1275" s="56" t="s">
        <v>84</v>
      </c>
      <c r="H1275" s="43">
        <f aca="true" t="shared" si="91" ref="H1275:H1337">H1274-B1275</f>
        <v>-1500</v>
      </c>
      <c r="I1275" s="74">
        <f aca="true" t="shared" si="92" ref="I1275:I1337">+B1275/M1275</f>
        <v>3.0991735537190084</v>
      </c>
      <c r="J1275" s="59"/>
      <c r="K1275" s="59" t="s">
        <v>106</v>
      </c>
      <c r="L1275" s="59"/>
      <c r="M1275" s="2">
        <v>484</v>
      </c>
    </row>
    <row r="1276" spans="1:13" s="75" customFormat="1" ht="12.75">
      <c r="A1276" s="58"/>
      <c r="B1276" s="273">
        <v>1000</v>
      </c>
      <c r="C1276" s="41" t="s">
        <v>63</v>
      </c>
      <c r="D1276" s="41" t="s">
        <v>297</v>
      </c>
      <c r="E1276" s="41" t="s">
        <v>79</v>
      </c>
      <c r="F1276" s="39" t="s">
        <v>115</v>
      </c>
      <c r="G1276" s="56" t="s">
        <v>89</v>
      </c>
      <c r="H1276" s="43">
        <f t="shared" si="91"/>
        <v>-2500</v>
      </c>
      <c r="I1276" s="74">
        <f t="shared" si="92"/>
        <v>2.0661157024793386</v>
      </c>
      <c r="J1276" s="59"/>
      <c r="K1276" s="59" t="s">
        <v>106</v>
      </c>
      <c r="L1276" s="59"/>
      <c r="M1276" s="2">
        <v>484</v>
      </c>
    </row>
    <row r="1277" spans="1:13" s="75" customFormat="1" ht="12.75">
      <c r="A1277" s="58"/>
      <c r="B1277" s="273">
        <v>1400</v>
      </c>
      <c r="C1277" s="41" t="s">
        <v>63</v>
      </c>
      <c r="D1277" s="41" t="s">
        <v>297</v>
      </c>
      <c r="E1277" s="41" t="s">
        <v>79</v>
      </c>
      <c r="F1277" s="39" t="s">
        <v>115</v>
      </c>
      <c r="G1277" s="56" t="s">
        <v>91</v>
      </c>
      <c r="H1277" s="43">
        <f t="shared" si="91"/>
        <v>-3900</v>
      </c>
      <c r="I1277" s="74">
        <f t="shared" si="92"/>
        <v>2.8925619834710745</v>
      </c>
      <c r="J1277" s="59"/>
      <c r="K1277" s="59" t="s">
        <v>106</v>
      </c>
      <c r="L1277" s="59"/>
      <c r="M1277" s="2">
        <v>484</v>
      </c>
    </row>
    <row r="1278" spans="1:13" s="75" customFormat="1" ht="12.75">
      <c r="A1278" s="58"/>
      <c r="B1278" s="273">
        <v>1000</v>
      </c>
      <c r="C1278" s="41" t="s">
        <v>63</v>
      </c>
      <c r="D1278" s="41" t="s">
        <v>297</v>
      </c>
      <c r="E1278" s="41" t="s">
        <v>79</v>
      </c>
      <c r="F1278" s="39" t="s">
        <v>115</v>
      </c>
      <c r="G1278" s="56" t="s">
        <v>93</v>
      </c>
      <c r="H1278" s="43">
        <f t="shared" si="91"/>
        <v>-4900</v>
      </c>
      <c r="I1278" s="74">
        <f t="shared" si="92"/>
        <v>2.0661157024793386</v>
      </c>
      <c r="J1278" s="59"/>
      <c r="K1278" s="59" t="s">
        <v>106</v>
      </c>
      <c r="L1278" s="59"/>
      <c r="M1278" s="2">
        <v>484</v>
      </c>
    </row>
    <row r="1279" spans="1:13" s="75" customFormat="1" ht="12.75">
      <c r="A1279" s="58"/>
      <c r="B1279" s="273">
        <v>1200</v>
      </c>
      <c r="C1279" s="41" t="s">
        <v>63</v>
      </c>
      <c r="D1279" s="41" t="s">
        <v>297</v>
      </c>
      <c r="E1279" s="41" t="s">
        <v>79</v>
      </c>
      <c r="F1279" s="39" t="s">
        <v>115</v>
      </c>
      <c r="G1279" s="56" t="s">
        <v>22</v>
      </c>
      <c r="H1279" s="43">
        <f t="shared" si="91"/>
        <v>-6100</v>
      </c>
      <c r="I1279" s="74">
        <f t="shared" si="92"/>
        <v>2.479338842975207</v>
      </c>
      <c r="J1279" s="59"/>
      <c r="K1279" s="59" t="s">
        <v>106</v>
      </c>
      <c r="L1279" s="59"/>
      <c r="M1279" s="2">
        <v>484</v>
      </c>
    </row>
    <row r="1280" spans="1:13" s="75" customFormat="1" ht="12.75">
      <c r="A1280" s="58"/>
      <c r="B1280" s="273">
        <v>1000</v>
      </c>
      <c r="C1280" s="41" t="s">
        <v>63</v>
      </c>
      <c r="D1280" s="41" t="s">
        <v>297</v>
      </c>
      <c r="E1280" s="41" t="s">
        <v>79</v>
      </c>
      <c r="F1280" s="39" t="s">
        <v>115</v>
      </c>
      <c r="G1280" s="56" t="s">
        <v>25</v>
      </c>
      <c r="H1280" s="43">
        <f t="shared" si="91"/>
        <v>-7100</v>
      </c>
      <c r="I1280" s="74">
        <f t="shared" si="92"/>
        <v>2.0661157024793386</v>
      </c>
      <c r="J1280" s="59"/>
      <c r="K1280" s="59" t="s">
        <v>106</v>
      </c>
      <c r="L1280" s="59"/>
      <c r="M1280" s="2">
        <v>484</v>
      </c>
    </row>
    <row r="1281" spans="1:13" s="75" customFormat="1" ht="12.75">
      <c r="A1281" s="41"/>
      <c r="B1281" s="273">
        <v>1400</v>
      </c>
      <c r="C1281" s="41" t="s">
        <v>63</v>
      </c>
      <c r="D1281" s="41" t="s">
        <v>297</v>
      </c>
      <c r="E1281" s="41" t="s">
        <v>79</v>
      </c>
      <c r="F1281" s="39" t="s">
        <v>115</v>
      </c>
      <c r="G1281" s="39" t="s">
        <v>29</v>
      </c>
      <c r="H1281" s="43">
        <f t="shared" si="91"/>
        <v>-8500</v>
      </c>
      <c r="I1281" s="74">
        <f t="shared" si="92"/>
        <v>2.8925619834710745</v>
      </c>
      <c r="K1281" s="59" t="s">
        <v>106</v>
      </c>
      <c r="M1281" s="2">
        <v>484</v>
      </c>
    </row>
    <row r="1282" spans="1:13" s="75" customFormat="1" ht="12.75">
      <c r="A1282" s="41"/>
      <c r="B1282" s="273">
        <v>1000</v>
      </c>
      <c r="C1282" s="41" t="s">
        <v>63</v>
      </c>
      <c r="D1282" s="41" t="s">
        <v>297</v>
      </c>
      <c r="E1282" s="41" t="s">
        <v>79</v>
      </c>
      <c r="F1282" s="39" t="s">
        <v>115</v>
      </c>
      <c r="G1282" s="39" t="s">
        <v>31</v>
      </c>
      <c r="H1282" s="43">
        <f t="shared" si="91"/>
        <v>-9500</v>
      </c>
      <c r="I1282" s="74">
        <f t="shared" si="92"/>
        <v>2.0661157024793386</v>
      </c>
      <c r="K1282" s="59" t="s">
        <v>106</v>
      </c>
      <c r="M1282" s="2">
        <v>484</v>
      </c>
    </row>
    <row r="1283" spans="1:13" s="75" customFormat="1" ht="12.75">
      <c r="A1283" s="41"/>
      <c r="B1283" s="273">
        <v>1000</v>
      </c>
      <c r="C1283" s="41" t="s">
        <v>63</v>
      </c>
      <c r="D1283" s="41" t="s">
        <v>297</v>
      </c>
      <c r="E1283" s="41" t="s">
        <v>79</v>
      </c>
      <c r="F1283" s="39" t="s">
        <v>115</v>
      </c>
      <c r="G1283" s="39" t="s">
        <v>33</v>
      </c>
      <c r="H1283" s="43">
        <f t="shared" si="91"/>
        <v>-10500</v>
      </c>
      <c r="I1283" s="74">
        <f t="shared" si="92"/>
        <v>2.0661157024793386</v>
      </c>
      <c r="K1283" s="59" t="s">
        <v>106</v>
      </c>
      <c r="M1283" s="2">
        <v>484</v>
      </c>
    </row>
    <row r="1284" spans="1:13" s="75" customFormat="1" ht="12.75">
      <c r="A1284" s="41"/>
      <c r="B1284" s="273">
        <v>1400</v>
      </c>
      <c r="C1284" s="41" t="s">
        <v>63</v>
      </c>
      <c r="D1284" s="41" t="s">
        <v>297</v>
      </c>
      <c r="E1284" s="41" t="s">
        <v>79</v>
      </c>
      <c r="F1284" s="39" t="s">
        <v>115</v>
      </c>
      <c r="G1284" s="39" t="s">
        <v>35</v>
      </c>
      <c r="H1284" s="43">
        <f t="shared" si="91"/>
        <v>-11900</v>
      </c>
      <c r="I1284" s="74">
        <f t="shared" si="92"/>
        <v>2.8925619834710745</v>
      </c>
      <c r="K1284" s="59" t="s">
        <v>106</v>
      </c>
      <c r="M1284" s="2">
        <v>484</v>
      </c>
    </row>
    <row r="1285" spans="1:13" s="75" customFormat="1" ht="12.75">
      <c r="A1285" s="41"/>
      <c r="B1285" s="273">
        <v>1000</v>
      </c>
      <c r="C1285" s="41" t="s">
        <v>63</v>
      </c>
      <c r="D1285" s="41" t="s">
        <v>297</v>
      </c>
      <c r="E1285" s="41" t="s">
        <v>79</v>
      </c>
      <c r="F1285" s="39" t="s">
        <v>115</v>
      </c>
      <c r="G1285" s="39" t="s">
        <v>37</v>
      </c>
      <c r="H1285" s="43">
        <f t="shared" si="91"/>
        <v>-12900</v>
      </c>
      <c r="I1285" s="74">
        <f t="shared" si="92"/>
        <v>2.0661157024793386</v>
      </c>
      <c r="K1285" s="59" t="s">
        <v>106</v>
      </c>
      <c r="M1285" s="2">
        <v>484</v>
      </c>
    </row>
    <row r="1286" spans="1:13" s="75" customFormat="1" ht="12.75">
      <c r="A1286" s="41"/>
      <c r="B1286" s="273">
        <v>1400</v>
      </c>
      <c r="C1286" s="41" t="s">
        <v>63</v>
      </c>
      <c r="D1286" s="41" t="s">
        <v>297</v>
      </c>
      <c r="E1286" s="41" t="s">
        <v>79</v>
      </c>
      <c r="F1286" s="39" t="s">
        <v>115</v>
      </c>
      <c r="G1286" s="39" t="s">
        <v>43</v>
      </c>
      <c r="H1286" s="43">
        <f t="shared" si="91"/>
        <v>-14300</v>
      </c>
      <c r="I1286" s="74">
        <f t="shared" si="92"/>
        <v>2.8925619834710745</v>
      </c>
      <c r="K1286" s="59" t="s">
        <v>106</v>
      </c>
      <c r="M1286" s="2">
        <v>484</v>
      </c>
    </row>
    <row r="1287" spans="1:13" s="75" customFormat="1" ht="12.75">
      <c r="A1287" s="41"/>
      <c r="B1287" s="273">
        <v>1000</v>
      </c>
      <c r="C1287" s="41" t="s">
        <v>63</v>
      </c>
      <c r="D1287" s="41" t="s">
        <v>297</v>
      </c>
      <c r="E1287" s="41" t="s">
        <v>79</v>
      </c>
      <c r="F1287" s="39" t="s">
        <v>115</v>
      </c>
      <c r="G1287" s="39" t="s">
        <v>45</v>
      </c>
      <c r="H1287" s="43">
        <f t="shared" si="91"/>
        <v>-15300</v>
      </c>
      <c r="I1287" s="74">
        <f t="shared" si="92"/>
        <v>2.0661157024793386</v>
      </c>
      <c r="K1287" s="59" t="s">
        <v>106</v>
      </c>
      <c r="M1287" s="2">
        <v>484</v>
      </c>
    </row>
    <row r="1288" spans="1:13" s="75" customFormat="1" ht="12.75">
      <c r="A1288" s="41"/>
      <c r="B1288" s="273">
        <v>2000</v>
      </c>
      <c r="C1288" s="41" t="s">
        <v>63</v>
      </c>
      <c r="D1288" s="41" t="s">
        <v>297</v>
      </c>
      <c r="E1288" s="41" t="s">
        <v>79</v>
      </c>
      <c r="F1288" s="39" t="s">
        <v>115</v>
      </c>
      <c r="G1288" s="39" t="s">
        <v>66</v>
      </c>
      <c r="H1288" s="40">
        <f t="shared" si="91"/>
        <v>-17300</v>
      </c>
      <c r="I1288" s="81">
        <f t="shared" si="92"/>
        <v>4.132231404958677</v>
      </c>
      <c r="K1288" s="75" t="s">
        <v>106</v>
      </c>
      <c r="M1288" s="42">
        <v>484</v>
      </c>
    </row>
    <row r="1289" spans="1:13" s="75" customFormat="1" ht="12.75">
      <c r="A1289" s="41"/>
      <c r="B1289" s="273">
        <v>2000</v>
      </c>
      <c r="C1289" s="41" t="s">
        <v>63</v>
      </c>
      <c r="D1289" s="41" t="s">
        <v>297</v>
      </c>
      <c r="E1289" s="41" t="s">
        <v>79</v>
      </c>
      <c r="F1289" s="39" t="s">
        <v>115</v>
      </c>
      <c r="G1289" s="39" t="s">
        <v>67</v>
      </c>
      <c r="H1289" s="40">
        <f t="shared" si="91"/>
        <v>-19300</v>
      </c>
      <c r="I1289" s="81">
        <f t="shared" si="92"/>
        <v>4.132231404958677</v>
      </c>
      <c r="K1289" s="75" t="s">
        <v>106</v>
      </c>
      <c r="M1289" s="42">
        <v>484</v>
      </c>
    </row>
    <row r="1290" spans="1:13" s="75" customFormat="1" ht="12.75">
      <c r="A1290" s="41"/>
      <c r="B1290" s="273">
        <v>2000</v>
      </c>
      <c r="C1290" s="41" t="s">
        <v>63</v>
      </c>
      <c r="D1290" s="41" t="s">
        <v>297</v>
      </c>
      <c r="E1290" s="41" t="s">
        <v>79</v>
      </c>
      <c r="F1290" s="39" t="s">
        <v>115</v>
      </c>
      <c r="G1290" s="39" t="s">
        <v>68</v>
      </c>
      <c r="H1290" s="40">
        <f t="shared" si="91"/>
        <v>-21300</v>
      </c>
      <c r="I1290" s="81">
        <f t="shared" si="92"/>
        <v>4.132231404958677</v>
      </c>
      <c r="K1290" s="75" t="s">
        <v>106</v>
      </c>
      <c r="M1290" s="42">
        <v>484</v>
      </c>
    </row>
    <row r="1291" spans="1:13" s="75" customFormat="1" ht="12.75">
      <c r="A1291" s="41"/>
      <c r="B1291" s="273">
        <v>1400</v>
      </c>
      <c r="C1291" s="41" t="s">
        <v>63</v>
      </c>
      <c r="D1291" s="41" t="s">
        <v>297</v>
      </c>
      <c r="E1291" s="41" t="s">
        <v>79</v>
      </c>
      <c r="F1291" s="39" t="s">
        <v>115</v>
      </c>
      <c r="G1291" s="39" t="s">
        <v>69</v>
      </c>
      <c r="H1291" s="43">
        <f t="shared" si="91"/>
        <v>-22700</v>
      </c>
      <c r="I1291" s="74">
        <f t="shared" si="92"/>
        <v>2.8925619834710745</v>
      </c>
      <c r="K1291" s="59" t="s">
        <v>106</v>
      </c>
      <c r="M1291" s="2">
        <v>484</v>
      </c>
    </row>
    <row r="1292" spans="1:13" s="75" customFormat="1" ht="12.75">
      <c r="A1292" s="41"/>
      <c r="B1292" s="273">
        <v>1000</v>
      </c>
      <c r="C1292" s="41" t="s">
        <v>63</v>
      </c>
      <c r="D1292" s="41" t="s">
        <v>297</v>
      </c>
      <c r="E1292" s="41" t="s">
        <v>79</v>
      </c>
      <c r="F1292" s="39" t="s">
        <v>115</v>
      </c>
      <c r="G1292" s="39" t="s">
        <v>70</v>
      </c>
      <c r="H1292" s="43">
        <f t="shared" si="91"/>
        <v>-23700</v>
      </c>
      <c r="I1292" s="74">
        <f t="shared" si="92"/>
        <v>2.0661157024793386</v>
      </c>
      <c r="K1292" s="59" t="s">
        <v>106</v>
      </c>
      <c r="M1292" s="2">
        <v>484</v>
      </c>
    </row>
    <row r="1293" spans="1:13" s="76" customFormat="1" ht="12.75">
      <c r="A1293" s="41"/>
      <c r="B1293" s="273">
        <v>1000</v>
      </c>
      <c r="C1293" s="41" t="s">
        <v>63</v>
      </c>
      <c r="D1293" s="41" t="s">
        <v>297</v>
      </c>
      <c r="E1293" s="41" t="s">
        <v>79</v>
      </c>
      <c r="F1293" s="39" t="s">
        <v>115</v>
      </c>
      <c r="G1293" s="39" t="s">
        <v>71</v>
      </c>
      <c r="H1293" s="43">
        <f t="shared" si="91"/>
        <v>-24700</v>
      </c>
      <c r="I1293" s="74">
        <f t="shared" si="92"/>
        <v>2.0661157024793386</v>
      </c>
      <c r="J1293" s="75"/>
      <c r="K1293" s="59" t="s">
        <v>106</v>
      </c>
      <c r="L1293" s="75"/>
      <c r="M1293" s="2">
        <v>484</v>
      </c>
    </row>
    <row r="1294" spans="1:13" s="75" customFormat="1" ht="12.75">
      <c r="A1294" s="41"/>
      <c r="B1294" s="273">
        <v>1400</v>
      </c>
      <c r="C1294" s="41" t="s">
        <v>63</v>
      </c>
      <c r="D1294" s="41" t="s">
        <v>297</v>
      </c>
      <c r="E1294" s="41" t="s">
        <v>79</v>
      </c>
      <c r="F1294" s="39" t="s">
        <v>115</v>
      </c>
      <c r="G1294" s="39" t="s">
        <v>59</v>
      </c>
      <c r="H1294" s="43">
        <f t="shared" si="91"/>
        <v>-26100</v>
      </c>
      <c r="I1294" s="74">
        <f t="shared" si="92"/>
        <v>2.8925619834710745</v>
      </c>
      <c r="K1294" s="59" t="s">
        <v>106</v>
      </c>
      <c r="M1294" s="2">
        <v>484</v>
      </c>
    </row>
    <row r="1295" spans="1:14" s="75" customFormat="1" ht="12.75">
      <c r="A1295" s="58"/>
      <c r="B1295" s="273">
        <v>1200</v>
      </c>
      <c r="C1295" s="58" t="s">
        <v>63</v>
      </c>
      <c r="D1295" s="41" t="s">
        <v>297</v>
      </c>
      <c r="E1295" s="58" t="s">
        <v>79</v>
      </c>
      <c r="F1295" s="56" t="s">
        <v>841</v>
      </c>
      <c r="G1295" s="39" t="s">
        <v>84</v>
      </c>
      <c r="H1295" s="43">
        <f t="shared" si="91"/>
        <v>-27300</v>
      </c>
      <c r="I1295" s="74">
        <f t="shared" si="92"/>
        <v>2.479338842975207</v>
      </c>
      <c r="J1295" s="59"/>
      <c r="K1295" s="59" t="s">
        <v>639</v>
      </c>
      <c r="L1295" s="59"/>
      <c r="M1295" s="2">
        <v>484</v>
      </c>
      <c r="N1295" s="166"/>
    </row>
    <row r="1296" spans="1:13" s="75" customFormat="1" ht="12.75">
      <c r="A1296" s="58"/>
      <c r="B1296" s="273">
        <v>1400</v>
      </c>
      <c r="C1296" s="58" t="s">
        <v>63</v>
      </c>
      <c r="D1296" s="41" t="s">
        <v>297</v>
      </c>
      <c r="E1296" s="58" t="s">
        <v>79</v>
      </c>
      <c r="F1296" s="56" t="s">
        <v>841</v>
      </c>
      <c r="G1296" s="39" t="s">
        <v>89</v>
      </c>
      <c r="H1296" s="43">
        <f t="shared" si="91"/>
        <v>-28700</v>
      </c>
      <c r="I1296" s="74">
        <f t="shared" si="92"/>
        <v>2.8925619834710745</v>
      </c>
      <c r="J1296" s="59"/>
      <c r="K1296" s="59" t="s">
        <v>639</v>
      </c>
      <c r="L1296" s="59"/>
      <c r="M1296" s="2">
        <v>484</v>
      </c>
    </row>
    <row r="1297" spans="1:13" s="75" customFormat="1" ht="12.75">
      <c r="A1297" s="58"/>
      <c r="B1297" s="273">
        <v>1000</v>
      </c>
      <c r="C1297" s="58" t="s">
        <v>63</v>
      </c>
      <c r="D1297" s="41" t="s">
        <v>297</v>
      </c>
      <c r="E1297" s="58" t="s">
        <v>79</v>
      </c>
      <c r="F1297" s="56" t="s">
        <v>841</v>
      </c>
      <c r="G1297" s="39" t="s">
        <v>91</v>
      </c>
      <c r="H1297" s="43">
        <f t="shared" si="91"/>
        <v>-29700</v>
      </c>
      <c r="I1297" s="74">
        <f t="shared" si="92"/>
        <v>2.0661157024793386</v>
      </c>
      <c r="J1297" s="59"/>
      <c r="K1297" s="59" t="s">
        <v>639</v>
      </c>
      <c r="L1297" s="59"/>
      <c r="M1297" s="2">
        <v>484</v>
      </c>
    </row>
    <row r="1298" spans="1:13" s="75" customFormat="1" ht="12.75">
      <c r="A1298" s="58"/>
      <c r="B1298" s="273">
        <v>1000</v>
      </c>
      <c r="C1298" s="58" t="s">
        <v>63</v>
      </c>
      <c r="D1298" s="41" t="s">
        <v>297</v>
      </c>
      <c r="E1298" s="58" t="s">
        <v>79</v>
      </c>
      <c r="F1298" s="56" t="s">
        <v>841</v>
      </c>
      <c r="G1298" s="39" t="s">
        <v>93</v>
      </c>
      <c r="H1298" s="43">
        <f t="shared" si="91"/>
        <v>-30700</v>
      </c>
      <c r="I1298" s="74">
        <f t="shared" si="92"/>
        <v>2.0661157024793386</v>
      </c>
      <c r="J1298" s="59"/>
      <c r="K1298" s="59" t="s">
        <v>639</v>
      </c>
      <c r="L1298" s="59"/>
      <c r="M1298" s="2">
        <v>484</v>
      </c>
    </row>
    <row r="1299" spans="1:13" s="75" customFormat="1" ht="12.75">
      <c r="A1299" s="58"/>
      <c r="B1299" s="273">
        <v>1400</v>
      </c>
      <c r="C1299" s="41" t="s">
        <v>63</v>
      </c>
      <c r="D1299" s="41" t="s">
        <v>297</v>
      </c>
      <c r="E1299" s="41" t="s">
        <v>79</v>
      </c>
      <c r="F1299" s="56" t="s">
        <v>841</v>
      </c>
      <c r="G1299" s="39" t="s">
        <v>22</v>
      </c>
      <c r="H1299" s="43">
        <f t="shared" si="91"/>
        <v>-32100</v>
      </c>
      <c r="I1299" s="74">
        <f t="shared" si="92"/>
        <v>2.8925619834710745</v>
      </c>
      <c r="J1299" s="59"/>
      <c r="K1299" s="59" t="s">
        <v>639</v>
      </c>
      <c r="L1299" s="59"/>
      <c r="M1299" s="2">
        <v>484</v>
      </c>
    </row>
    <row r="1300" spans="1:13" s="75" customFormat="1" ht="12.75">
      <c r="A1300" s="41"/>
      <c r="B1300" s="273">
        <v>1200</v>
      </c>
      <c r="C1300" s="41" t="s">
        <v>63</v>
      </c>
      <c r="D1300" s="41" t="s">
        <v>297</v>
      </c>
      <c r="E1300" s="41" t="s">
        <v>79</v>
      </c>
      <c r="F1300" s="56" t="s">
        <v>841</v>
      </c>
      <c r="G1300" s="39" t="s">
        <v>22</v>
      </c>
      <c r="H1300" s="43">
        <f t="shared" si="91"/>
        <v>-33300</v>
      </c>
      <c r="I1300" s="74">
        <f t="shared" si="92"/>
        <v>2.479338842975207</v>
      </c>
      <c r="K1300" s="59" t="s">
        <v>639</v>
      </c>
      <c r="M1300" s="2">
        <v>484</v>
      </c>
    </row>
    <row r="1301" spans="1:13" s="75" customFormat="1" ht="12.75">
      <c r="A1301" s="58"/>
      <c r="B1301" s="273">
        <v>1000</v>
      </c>
      <c r="C1301" s="41" t="s">
        <v>63</v>
      </c>
      <c r="D1301" s="41" t="s">
        <v>297</v>
      </c>
      <c r="E1301" s="41" t="s">
        <v>79</v>
      </c>
      <c r="F1301" s="56" t="s">
        <v>841</v>
      </c>
      <c r="G1301" s="39" t="s">
        <v>25</v>
      </c>
      <c r="H1301" s="43">
        <f t="shared" si="91"/>
        <v>-34300</v>
      </c>
      <c r="I1301" s="74">
        <f t="shared" si="92"/>
        <v>2.0661157024793386</v>
      </c>
      <c r="J1301" s="59"/>
      <c r="K1301" s="59" t="s">
        <v>639</v>
      </c>
      <c r="L1301" s="59"/>
      <c r="M1301" s="2">
        <v>484</v>
      </c>
    </row>
    <row r="1302" spans="1:13" s="75" customFormat="1" ht="12.75">
      <c r="A1302" s="41"/>
      <c r="B1302" s="273">
        <v>1000</v>
      </c>
      <c r="C1302" s="41" t="s">
        <v>63</v>
      </c>
      <c r="D1302" s="41" t="s">
        <v>297</v>
      </c>
      <c r="E1302" s="41" t="s">
        <v>79</v>
      </c>
      <c r="F1302" s="39" t="s">
        <v>841</v>
      </c>
      <c r="G1302" s="39" t="s">
        <v>31</v>
      </c>
      <c r="H1302" s="43">
        <f t="shared" si="91"/>
        <v>-35300</v>
      </c>
      <c r="I1302" s="74">
        <f t="shared" si="92"/>
        <v>2.0661157024793386</v>
      </c>
      <c r="J1302" s="167"/>
      <c r="K1302" s="59" t="s">
        <v>639</v>
      </c>
      <c r="L1302" s="167"/>
      <c r="M1302" s="2">
        <v>484</v>
      </c>
    </row>
    <row r="1303" spans="1:13" s="75" customFormat="1" ht="12.75">
      <c r="A1303" s="41"/>
      <c r="B1303" s="273">
        <v>1200</v>
      </c>
      <c r="C1303" s="167" t="s">
        <v>63</v>
      </c>
      <c r="D1303" s="41" t="s">
        <v>297</v>
      </c>
      <c r="E1303" s="167" t="s">
        <v>79</v>
      </c>
      <c r="F1303" s="39" t="s">
        <v>841</v>
      </c>
      <c r="G1303" s="39" t="s">
        <v>31</v>
      </c>
      <c r="H1303" s="43">
        <f t="shared" si="91"/>
        <v>-36500</v>
      </c>
      <c r="I1303" s="74">
        <f t="shared" si="92"/>
        <v>2.479338842975207</v>
      </c>
      <c r="K1303" s="59" t="s">
        <v>639</v>
      </c>
      <c r="M1303" s="2">
        <v>484</v>
      </c>
    </row>
    <row r="1304" spans="1:13" s="75" customFormat="1" ht="12.75">
      <c r="A1304" s="41"/>
      <c r="B1304" s="273">
        <v>1400</v>
      </c>
      <c r="C1304" s="41" t="s">
        <v>63</v>
      </c>
      <c r="D1304" s="41" t="s">
        <v>297</v>
      </c>
      <c r="E1304" s="41" t="s">
        <v>79</v>
      </c>
      <c r="F1304" s="39" t="s">
        <v>841</v>
      </c>
      <c r="G1304" s="39" t="s">
        <v>33</v>
      </c>
      <c r="H1304" s="43">
        <f t="shared" si="91"/>
        <v>-37900</v>
      </c>
      <c r="I1304" s="74">
        <f t="shared" si="92"/>
        <v>2.8925619834710745</v>
      </c>
      <c r="K1304" s="59" t="s">
        <v>639</v>
      </c>
      <c r="M1304" s="2">
        <v>484</v>
      </c>
    </row>
    <row r="1305" spans="1:13" s="75" customFormat="1" ht="12.75">
      <c r="A1305" s="41"/>
      <c r="B1305" s="273">
        <v>1400</v>
      </c>
      <c r="C1305" s="41" t="s">
        <v>63</v>
      </c>
      <c r="D1305" s="41" t="s">
        <v>297</v>
      </c>
      <c r="E1305" s="41" t="s">
        <v>79</v>
      </c>
      <c r="F1305" s="39" t="s">
        <v>841</v>
      </c>
      <c r="G1305" s="39" t="s">
        <v>35</v>
      </c>
      <c r="H1305" s="43">
        <f t="shared" si="91"/>
        <v>-39300</v>
      </c>
      <c r="I1305" s="74">
        <f t="shared" si="92"/>
        <v>2.8925619834710745</v>
      </c>
      <c r="K1305" s="59" t="s">
        <v>639</v>
      </c>
      <c r="M1305" s="2">
        <v>484</v>
      </c>
    </row>
    <row r="1306" spans="1:13" s="75" customFormat="1" ht="12.75">
      <c r="A1306" s="41"/>
      <c r="B1306" s="273">
        <v>1400</v>
      </c>
      <c r="C1306" s="41" t="s">
        <v>63</v>
      </c>
      <c r="D1306" s="41" t="s">
        <v>297</v>
      </c>
      <c r="E1306" s="41" t="s">
        <v>79</v>
      </c>
      <c r="F1306" s="39" t="s">
        <v>841</v>
      </c>
      <c r="G1306" s="39" t="s">
        <v>37</v>
      </c>
      <c r="H1306" s="40">
        <f t="shared" si="91"/>
        <v>-40700</v>
      </c>
      <c r="I1306" s="81">
        <f t="shared" si="92"/>
        <v>2.8925619834710745</v>
      </c>
      <c r="K1306" s="75" t="s">
        <v>639</v>
      </c>
      <c r="M1306" s="42">
        <v>484</v>
      </c>
    </row>
    <row r="1307" spans="1:13" s="75" customFormat="1" ht="12.75">
      <c r="A1307" s="41"/>
      <c r="B1307" s="273">
        <v>2000</v>
      </c>
      <c r="C1307" s="41" t="s">
        <v>63</v>
      </c>
      <c r="D1307" s="41" t="s">
        <v>297</v>
      </c>
      <c r="E1307" s="41" t="s">
        <v>79</v>
      </c>
      <c r="F1307" s="39" t="s">
        <v>841</v>
      </c>
      <c r="G1307" s="39" t="s">
        <v>43</v>
      </c>
      <c r="H1307" s="40">
        <f t="shared" si="91"/>
        <v>-42700</v>
      </c>
      <c r="I1307" s="81">
        <f t="shared" si="92"/>
        <v>4.132231404958677</v>
      </c>
      <c r="K1307" s="75" t="s">
        <v>639</v>
      </c>
      <c r="M1307" s="42">
        <v>484</v>
      </c>
    </row>
    <row r="1308" spans="1:13" s="75" customFormat="1" ht="12.75">
      <c r="A1308" s="41"/>
      <c r="B1308" s="273">
        <v>2000</v>
      </c>
      <c r="C1308" s="41" t="s">
        <v>63</v>
      </c>
      <c r="D1308" s="41" t="s">
        <v>297</v>
      </c>
      <c r="E1308" s="41" t="s">
        <v>79</v>
      </c>
      <c r="F1308" s="39" t="s">
        <v>841</v>
      </c>
      <c r="G1308" s="39" t="s">
        <v>45</v>
      </c>
      <c r="H1308" s="40">
        <f t="shared" si="91"/>
        <v>-44700</v>
      </c>
      <c r="I1308" s="81">
        <f t="shared" si="92"/>
        <v>4.132231404958677</v>
      </c>
      <c r="K1308" s="75" t="s">
        <v>639</v>
      </c>
      <c r="M1308" s="42">
        <v>484</v>
      </c>
    </row>
    <row r="1309" spans="1:13" s="75" customFormat="1" ht="12.75">
      <c r="A1309" s="41"/>
      <c r="B1309" s="273">
        <v>1500</v>
      </c>
      <c r="C1309" s="41" t="s">
        <v>63</v>
      </c>
      <c r="D1309" s="41" t="s">
        <v>297</v>
      </c>
      <c r="E1309" s="41" t="s">
        <v>79</v>
      </c>
      <c r="F1309" s="39" t="s">
        <v>841</v>
      </c>
      <c r="G1309" s="39" t="s">
        <v>47</v>
      </c>
      <c r="H1309" s="43">
        <f t="shared" si="91"/>
        <v>-46200</v>
      </c>
      <c r="I1309" s="74">
        <f t="shared" si="92"/>
        <v>3.0991735537190084</v>
      </c>
      <c r="K1309" s="59" t="s">
        <v>639</v>
      </c>
      <c r="M1309" s="2">
        <v>484</v>
      </c>
    </row>
    <row r="1310" spans="1:13" s="75" customFormat="1" ht="12.75">
      <c r="A1310" s="41"/>
      <c r="B1310" s="273">
        <v>1500</v>
      </c>
      <c r="C1310" s="41" t="s">
        <v>63</v>
      </c>
      <c r="D1310" s="41" t="s">
        <v>297</v>
      </c>
      <c r="E1310" s="41" t="s">
        <v>79</v>
      </c>
      <c r="F1310" s="39" t="s">
        <v>841</v>
      </c>
      <c r="G1310" s="39" t="s">
        <v>47</v>
      </c>
      <c r="H1310" s="43">
        <f t="shared" si="91"/>
        <v>-47700</v>
      </c>
      <c r="I1310" s="74">
        <f t="shared" si="92"/>
        <v>3.0991735537190084</v>
      </c>
      <c r="K1310" s="59" t="s">
        <v>639</v>
      </c>
      <c r="M1310" s="2">
        <v>484</v>
      </c>
    </row>
    <row r="1311" spans="1:13" s="75" customFormat="1" ht="12.75">
      <c r="A1311" s="41"/>
      <c r="B1311" s="273">
        <v>1500</v>
      </c>
      <c r="C1311" s="41" t="s">
        <v>63</v>
      </c>
      <c r="D1311" s="41" t="s">
        <v>297</v>
      </c>
      <c r="E1311" s="41" t="s">
        <v>79</v>
      </c>
      <c r="F1311" s="39" t="s">
        <v>841</v>
      </c>
      <c r="G1311" s="39" t="s">
        <v>47</v>
      </c>
      <c r="H1311" s="43">
        <f t="shared" si="91"/>
        <v>-49200</v>
      </c>
      <c r="I1311" s="74">
        <f t="shared" si="92"/>
        <v>3.0991735537190084</v>
      </c>
      <c r="K1311" s="59" t="s">
        <v>639</v>
      </c>
      <c r="M1311" s="2">
        <v>484</v>
      </c>
    </row>
    <row r="1312" spans="1:13" s="75" customFormat="1" ht="12.75">
      <c r="A1312" s="41"/>
      <c r="B1312" s="273">
        <v>1000</v>
      </c>
      <c r="C1312" s="41" t="s">
        <v>63</v>
      </c>
      <c r="D1312" s="41" t="s">
        <v>297</v>
      </c>
      <c r="E1312" s="41" t="s">
        <v>79</v>
      </c>
      <c r="F1312" s="39" t="s">
        <v>841</v>
      </c>
      <c r="G1312" s="39" t="s">
        <v>47</v>
      </c>
      <c r="H1312" s="43">
        <f t="shared" si="91"/>
        <v>-50200</v>
      </c>
      <c r="I1312" s="74">
        <f t="shared" si="92"/>
        <v>2.0661157024793386</v>
      </c>
      <c r="K1312" s="59" t="s">
        <v>639</v>
      </c>
      <c r="M1312" s="2">
        <v>484</v>
      </c>
    </row>
    <row r="1313" spans="1:13" s="75" customFormat="1" ht="12.75">
      <c r="A1313" s="41"/>
      <c r="B1313" s="273">
        <v>1500</v>
      </c>
      <c r="C1313" s="41" t="s">
        <v>63</v>
      </c>
      <c r="D1313" s="41" t="s">
        <v>297</v>
      </c>
      <c r="E1313" s="41" t="s">
        <v>79</v>
      </c>
      <c r="F1313" s="39" t="s">
        <v>841</v>
      </c>
      <c r="G1313" s="39" t="s">
        <v>49</v>
      </c>
      <c r="H1313" s="43">
        <f t="shared" si="91"/>
        <v>-51700</v>
      </c>
      <c r="I1313" s="74">
        <f t="shared" si="92"/>
        <v>3.0991735537190084</v>
      </c>
      <c r="K1313" s="59" t="s">
        <v>639</v>
      </c>
      <c r="M1313" s="2">
        <v>484</v>
      </c>
    </row>
    <row r="1314" spans="1:13" s="75" customFormat="1" ht="12.75">
      <c r="A1314" s="41"/>
      <c r="B1314" s="273">
        <v>1500</v>
      </c>
      <c r="C1314" s="41" t="s">
        <v>63</v>
      </c>
      <c r="D1314" s="41" t="s">
        <v>297</v>
      </c>
      <c r="E1314" s="41" t="s">
        <v>79</v>
      </c>
      <c r="F1314" s="39" t="s">
        <v>841</v>
      </c>
      <c r="G1314" s="39" t="s">
        <v>49</v>
      </c>
      <c r="H1314" s="43">
        <f t="shared" si="91"/>
        <v>-53200</v>
      </c>
      <c r="I1314" s="74">
        <f t="shared" si="92"/>
        <v>3.0991735537190084</v>
      </c>
      <c r="K1314" s="59" t="s">
        <v>639</v>
      </c>
      <c r="M1314" s="2">
        <v>484</v>
      </c>
    </row>
    <row r="1315" spans="1:13" s="75" customFormat="1" ht="12.75">
      <c r="A1315" s="41"/>
      <c r="B1315" s="273">
        <v>1200</v>
      </c>
      <c r="C1315" s="41" t="s">
        <v>63</v>
      </c>
      <c r="D1315" s="41" t="s">
        <v>297</v>
      </c>
      <c r="E1315" s="41" t="s">
        <v>79</v>
      </c>
      <c r="F1315" s="39" t="s">
        <v>841</v>
      </c>
      <c r="G1315" s="39" t="s">
        <v>49</v>
      </c>
      <c r="H1315" s="43">
        <f t="shared" si="91"/>
        <v>-54400</v>
      </c>
      <c r="I1315" s="74">
        <f t="shared" si="92"/>
        <v>2.479338842975207</v>
      </c>
      <c r="K1315" s="59" t="s">
        <v>639</v>
      </c>
      <c r="M1315" s="2">
        <v>484</v>
      </c>
    </row>
    <row r="1316" spans="1:13" s="75" customFormat="1" ht="12.75">
      <c r="A1316" s="41"/>
      <c r="B1316" s="273">
        <v>1500</v>
      </c>
      <c r="C1316" s="41" t="s">
        <v>63</v>
      </c>
      <c r="D1316" s="41" t="s">
        <v>297</v>
      </c>
      <c r="E1316" s="41" t="s">
        <v>79</v>
      </c>
      <c r="F1316" s="39" t="s">
        <v>841</v>
      </c>
      <c r="G1316" s="39" t="s">
        <v>51</v>
      </c>
      <c r="H1316" s="43">
        <f t="shared" si="91"/>
        <v>-55900</v>
      </c>
      <c r="I1316" s="74">
        <f t="shared" si="92"/>
        <v>3.0991735537190084</v>
      </c>
      <c r="K1316" s="59" t="s">
        <v>639</v>
      </c>
      <c r="M1316" s="2">
        <v>484</v>
      </c>
    </row>
    <row r="1317" spans="1:13" s="75" customFormat="1" ht="12.75">
      <c r="A1317" s="41"/>
      <c r="B1317" s="273">
        <v>1300</v>
      </c>
      <c r="C1317" s="41" t="s">
        <v>63</v>
      </c>
      <c r="D1317" s="41" t="s">
        <v>297</v>
      </c>
      <c r="E1317" s="41" t="s">
        <v>79</v>
      </c>
      <c r="F1317" s="39" t="s">
        <v>841</v>
      </c>
      <c r="G1317" s="39" t="s">
        <v>51</v>
      </c>
      <c r="H1317" s="43">
        <f t="shared" si="91"/>
        <v>-57200</v>
      </c>
      <c r="I1317" s="74">
        <f t="shared" si="92"/>
        <v>2.6859504132231407</v>
      </c>
      <c r="K1317" s="59" t="s">
        <v>639</v>
      </c>
      <c r="M1317" s="2">
        <v>484</v>
      </c>
    </row>
    <row r="1318" spans="1:13" s="75" customFormat="1" ht="12.75">
      <c r="A1318" s="41"/>
      <c r="B1318" s="273">
        <v>800</v>
      </c>
      <c r="C1318" s="41" t="s">
        <v>63</v>
      </c>
      <c r="D1318" s="41" t="s">
        <v>297</v>
      </c>
      <c r="E1318" s="41" t="s">
        <v>79</v>
      </c>
      <c r="F1318" s="39" t="s">
        <v>841</v>
      </c>
      <c r="G1318" s="39" t="s">
        <v>53</v>
      </c>
      <c r="H1318" s="43">
        <f t="shared" si="91"/>
        <v>-58000</v>
      </c>
      <c r="I1318" s="74">
        <f t="shared" si="92"/>
        <v>1.6528925619834711</v>
      </c>
      <c r="K1318" s="59" t="s">
        <v>639</v>
      </c>
      <c r="M1318" s="2">
        <v>484</v>
      </c>
    </row>
    <row r="1319" spans="1:13" s="75" customFormat="1" ht="12.75">
      <c r="A1319" s="41"/>
      <c r="B1319" s="273">
        <v>1200</v>
      </c>
      <c r="C1319" s="41" t="s">
        <v>63</v>
      </c>
      <c r="D1319" s="41" t="s">
        <v>297</v>
      </c>
      <c r="E1319" s="41" t="s">
        <v>79</v>
      </c>
      <c r="F1319" s="39" t="s">
        <v>841</v>
      </c>
      <c r="G1319" s="39" t="s">
        <v>66</v>
      </c>
      <c r="H1319" s="43">
        <f t="shared" si="91"/>
        <v>-59200</v>
      </c>
      <c r="I1319" s="74">
        <f t="shared" si="92"/>
        <v>2.479338842975207</v>
      </c>
      <c r="K1319" s="59" t="s">
        <v>639</v>
      </c>
      <c r="M1319" s="2">
        <v>484</v>
      </c>
    </row>
    <row r="1320" spans="1:13" s="75" customFormat="1" ht="12.75">
      <c r="A1320" s="41"/>
      <c r="B1320" s="273">
        <v>2000</v>
      </c>
      <c r="C1320" s="41" t="s">
        <v>63</v>
      </c>
      <c r="D1320" s="41" t="s">
        <v>297</v>
      </c>
      <c r="E1320" s="41" t="s">
        <v>79</v>
      </c>
      <c r="F1320" s="39" t="s">
        <v>841</v>
      </c>
      <c r="G1320" s="39" t="s">
        <v>67</v>
      </c>
      <c r="H1320" s="43">
        <f t="shared" si="91"/>
        <v>-61200</v>
      </c>
      <c r="I1320" s="74">
        <f t="shared" si="92"/>
        <v>4.132231404958677</v>
      </c>
      <c r="K1320" s="59" t="s">
        <v>639</v>
      </c>
      <c r="M1320" s="2">
        <v>484</v>
      </c>
    </row>
    <row r="1321" spans="1:13" s="75" customFormat="1" ht="12.75">
      <c r="A1321" s="41"/>
      <c r="B1321" s="273">
        <v>2000</v>
      </c>
      <c r="C1321" s="41" t="s">
        <v>63</v>
      </c>
      <c r="D1321" s="41" t="s">
        <v>297</v>
      </c>
      <c r="E1321" s="41" t="s">
        <v>79</v>
      </c>
      <c r="F1321" s="39" t="s">
        <v>841</v>
      </c>
      <c r="G1321" s="39" t="s">
        <v>68</v>
      </c>
      <c r="H1321" s="43">
        <f t="shared" si="91"/>
        <v>-63200</v>
      </c>
      <c r="I1321" s="74">
        <f t="shared" si="92"/>
        <v>4.132231404958677</v>
      </c>
      <c r="K1321" s="59" t="s">
        <v>639</v>
      </c>
      <c r="M1321" s="2">
        <v>484</v>
      </c>
    </row>
    <row r="1322" spans="1:13" s="75" customFormat="1" ht="12.75">
      <c r="A1322" s="41"/>
      <c r="B1322" s="273">
        <v>1400</v>
      </c>
      <c r="C1322" s="41" t="s">
        <v>63</v>
      </c>
      <c r="D1322" s="41" t="s">
        <v>297</v>
      </c>
      <c r="E1322" s="41" t="s">
        <v>79</v>
      </c>
      <c r="F1322" s="39" t="s">
        <v>841</v>
      </c>
      <c r="G1322" s="39" t="s">
        <v>69</v>
      </c>
      <c r="H1322" s="43">
        <f t="shared" si="91"/>
        <v>-64600</v>
      </c>
      <c r="I1322" s="74">
        <f t="shared" si="92"/>
        <v>2.8925619834710745</v>
      </c>
      <c r="K1322" s="59" t="s">
        <v>639</v>
      </c>
      <c r="M1322" s="2">
        <v>484</v>
      </c>
    </row>
    <row r="1323" spans="1:13" s="75" customFormat="1" ht="12.75">
      <c r="A1323" s="41"/>
      <c r="B1323" s="273">
        <v>1400</v>
      </c>
      <c r="C1323" s="41" t="s">
        <v>63</v>
      </c>
      <c r="D1323" s="41" t="s">
        <v>297</v>
      </c>
      <c r="E1323" s="41" t="s">
        <v>79</v>
      </c>
      <c r="F1323" s="39" t="s">
        <v>841</v>
      </c>
      <c r="G1323" s="39" t="s">
        <v>70</v>
      </c>
      <c r="H1323" s="43">
        <f t="shared" si="91"/>
        <v>-66000</v>
      </c>
      <c r="I1323" s="74">
        <f t="shared" si="92"/>
        <v>2.8925619834710745</v>
      </c>
      <c r="K1323" s="59" t="s">
        <v>639</v>
      </c>
      <c r="M1323" s="2">
        <v>484</v>
      </c>
    </row>
    <row r="1324" spans="1:13" s="75" customFormat="1" ht="12.75">
      <c r="A1324" s="41"/>
      <c r="B1324" s="273">
        <v>800</v>
      </c>
      <c r="C1324" s="41" t="s">
        <v>63</v>
      </c>
      <c r="D1324" s="41" t="s">
        <v>297</v>
      </c>
      <c r="E1324" s="41" t="s">
        <v>79</v>
      </c>
      <c r="F1324" s="39" t="s">
        <v>841</v>
      </c>
      <c r="G1324" s="39" t="s">
        <v>71</v>
      </c>
      <c r="H1324" s="43">
        <f t="shared" si="91"/>
        <v>-66800</v>
      </c>
      <c r="I1324" s="74">
        <f t="shared" si="92"/>
        <v>1.6528925619834711</v>
      </c>
      <c r="K1324" s="59" t="s">
        <v>639</v>
      </c>
      <c r="M1324" s="2">
        <v>484</v>
      </c>
    </row>
    <row r="1325" spans="1:13" s="75" customFormat="1" ht="12.75">
      <c r="A1325" s="41"/>
      <c r="B1325" s="273">
        <v>1400</v>
      </c>
      <c r="C1325" s="41" t="s">
        <v>63</v>
      </c>
      <c r="D1325" s="41" t="s">
        <v>297</v>
      </c>
      <c r="E1325" s="41" t="s">
        <v>79</v>
      </c>
      <c r="F1325" s="39" t="s">
        <v>841</v>
      </c>
      <c r="G1325" s="39" t="s">
        <v>59</v>
      </c>
      <c r="H1325" s="43">
        <f t="shared" si="91"/>
        <v>-68200</v>
      </c>
      <c r="I1325" s="74">
        <f t="shared" si="92"/>
        <v>2.8925619834710745</v>
      </c>
      <c r="K1325" s="59" t="s">
        <v>639</v>
      </c>
      <c r="M1325" s="2">
        <v>484</v>
      </c>
    </row>
    <row r="1326" spans="1:13" ht="12.75">
      <c r="A1326" s="58"/>
      <c r="B1326" s="273">
        <v>1500</v>
      </c>
      <c r="C1326" s="58" t="s">
        <v>63</v>
      </c>
      <c r="D1326" s="41" t="s">
        <v>297</v>
      </c>
      <c r="E1326" s="58" t="s">
        <v>79</v>
      </c>
      <c r="F1326" s="56" t="s">
        <v>793</v>
      </c>
      <c r="G1326" s="39" t="s">
        <v>842</v>
      </c>
      <c r="H1326" s="43">
        <f t="shared" si="91"/>
        <v>-69700</v>
      </c>
      <c r="I1326" s="74">
        <f t="shared" si="92"/>
        <v>3.0991735537190084</v>
      </c>
      <c r="J1326" s="59"/>
      <c r="K1326" t="s">
        <v>630</v>
      </c>
      <c r="L1326" s="59"/>
      <c r="M1326" s="2">
        <v>484</v>
      </c>
    </row>
    <row r="1327" spans="1:13" ht="12.75">
      <c r="A1327" s="58"/>
      <c r="B1327" s="273">
        <v>1500</v>
      </c>
      <c r="C1327" s="41" t="s">
        <v>63</v>
      </c>
      <c r="D1327" s="41" t="s">
        <v>297</v>
      </c>
      <c r="E1327" s="41" t="s">
        <v>79</v>
      </c>
      <c r="F1327" s="56" t="s">
        <v>793</v>
      </c>
      <c r="G1327" s="39" t="s">
        <v>89</v>
      </c>
      <c r="H1327" s="43">
        <f t="shared" si="91"/>
        <v>-71200</v>
      </c>
      <c r="I1327" s="74">
        <f t="shared" si="92"/>
        <v>3.0991735537190084</v>
      </c>
      <c r="J1327" s="59"/>
      <c r="K1327" t="s">
        <v>630</v>
      </c>
      <c r="L1327" s="59"/>
      <c r="M1327" s="2">
        <v>484</v>
      </c>
    </row>
    <row r="1328" spans="1:13" ht="12.75">
      <c r="A1328" s="41"/>
      <c r="B1328" s="273">
        <v>1500</v>
      </c>
      <c r="C1328" s="167" t="s">
        <v>63</v>
      </c>
      <c r="D1328" s="41" t="s">
        <v>297</v>
      </c>
      <c r="E1328" s="167" t="s">
        <v>79</v>
      </c>
      <c r="F1328" s="39" t="s">
        <v>793</v>
      </c>
      <c r="G1328" s="39" t="s">
        <v>91</v>
      </c>
      <c r="H1328" s="43">
        <f t="shared" si="91"/>
        <v>-72700</v>
      </c>
      <c r="I1328" s="74">
        <f t="shared" si="92"/>
        <v>3.0991735537190084</v>
      </c>
      <c r="J1328" s="167"/>
      <c r="K1328" t="s">
        <v>630</v>
      </c>
      <c r="L1328" s="167"/>
      <c r="M1328" s="2">
        <v>484</v>
      </c>
    </row>
    <row r="1329" spans="1:13" ht="12.75">
      <c r="A1329" s="41"/>
      <c r="B1329" s="273">
        <v>1500</v>
      </c>
      <c r="C1329" s="41" t="s">
        <v>63</v>
      </c>
      <c r="D1329" s="41" t="s">
        <v>297</v>
      </c>
      <c r="E1329" s="41" t="s">
        <v>79</v>
      </c>
      <c r="F1329" s="39" t="s">
        <v>793</v>
      </c>
      <c r="G1329" s="39" t="s">
        <v>93</v>
      </c>
      <c r="H1329" s="43">
        <f t="shared" si="91"/>
        <v>-74200</v>
      </c>
      <c r="I1329" s="74">
        <f t="shared" si="92"/>
        <v>3.0991735537190084</v>
      </c>
      <c r="J1329" s="75"/>
      <c r="K1329" t="s">
        <v>630</v>
      </c>
      <c r="L1329" s="75"/>
      <c r="M1329" s="2">
        <v>484</v>
      </c>
    </row>
    <row r="1330" spans="1:13" ht="12.75">
      <c r="A1330" s="41"/>
      <c r="B1330" s="273">
        <v>1200</v>
      </c>
      <c r="C1330" s="41" t="s">
        <v>63</v>
      </c>
      <c r="D1330" s="41" t="s">
        <v>297</v>
      </c>
      <c r="E1330" s="41" t="s">
        <v>79</v>
      </c>
      <c r="F1330" s="39" t="s">
        <v>793</v>
      </c>
      <c r="G1330" s="39" t="s">
        <v>22</v>
      </c>
      <c r="H1330" s="43">
        <f t="shared" si="91"/>
        <v>-75400</v>
      </c>
      <c r="I1330" s="74">
        <f t="shared" si="92"/>
        <v>2.479338842975207</v>
      </c>
      <c r="J1330" s="75"/>
      <c r="K1330" t="s">
        <v>630</v>
      </c>
      <c r="L1330" s="75"/>
      <c r="M1330" s="2">
        <v>484</v>
      </c>
    </row>
    <row r="1331" spans="1:13" ht="12.75">
      <c r="A1331" s="41"/>
      <c r="B1331" s="273">
        <v>1000</v>
      </c>
      <c r="C1331" s="41" t="s">
        <v>63</v>
      </c>
      <c r="D1331" s="41" t="s">
        <v>297</v>
      </c>
      <c r="E1331" s="41" t="s">
        <v>79</v>
      </c>
      <c r="F1331" s="39" t="s">
        <v>793</v>
      </c>
      <c r="G1331" s="39" t="s">
        <v>25</v>
      </c>
      <c r="H1331" s="43">
        <f t="shared" si="91"/>
        <v>-76400</v>
      </c>
      <c r="I1331" s="74">
        <f t="shared" si="92"/>
        <v>2.0661157024793386</v>
      </c>
      <c r="J1331" s="75"/>
      <c r="K1331" t="s">
        <v>630</v>
      </c>
      <c r="L1331" s="75"/>
      <c r="M1331" s="2">
        <v>484</v>
      </c>
    </row>
    <row r="1332" spans="1:13" ht="12.75">
      <c r="A1332" s="41"/>
      <c r="B1332" s="273">
        <v>1400</v>
      </c>
      <c r="C1332" s="41" t="s">
        <v>63</v>
      </c>
      <c r="D1332" s="41" t="s">
        <v>297</v>
      </c>
      <c r="E1332" s="41" t="s">
        <v>79</v>
      </c>
      <c r="F1332" s="39" t="s">
        <v>793</v>
      </c>
      <c r="G1332" s="39" t="s">
        <v>29</v>
      </c>
      <c r="H1332" s="43">
        <f t="shared" si="91"/>
        <v>-77800</v>
      </c>
      <c r="I1332" s="74">
        <f t="shared" si="92"/>
        <v>2.8925619834710745</v>
      </c>
      <c r="J1332" s="75"/>
      <c r="K1332" t="s">
        <v>630</v>
      </c>
      <c r="L1332" s="75"/>
      <c r="M1332" s="2">
        <v>484</v>
      </c>
    </row>
    <row r="1333" spans="1:13" ht="12.75">
      <c r="A1333" s="41"/>
      <c r="B1333" s="273">
        <v>800</v>
      </c>
      <c r="C1333" s="41" t="s">
        <v>63</v>
      </c>
      <c r="D1333" s="41" t="s">
        <v>297</v>
      </c>
      <c r="E1333" s="41" t="s">
        <v>79</v>
      </c>
      <c r="F1333" s="39" t="s">
        <v>793</v>
      </c>
      <c r="G1333" s="39" t="s">
        <v>31</v>
      </c>
      <c r="H1333" s="43">
        <f t="shared" si="91"/>
        <v>-78600</v>
      </c>
      <c r="I1333" s="74">
        <f t="shared" si="92"/>
        <v>1.6528925619834711</v>
      </c>
      <c r="J1333" s="75"/>
      <c r="K1333" t="s">
        <v>630</v>
      </c>
      <c r="L1333" s="75"/>
      <c r="M1333" s="2">
        <v>484</v>
      </c>
    </row>
    <row r="1334" spans="1:13" ht="12.75">
      <c r="A1334" s="41"/>
      <c r="B1334" s="273">
        <v>1100</v>
      </c>
      <c r="C1334" s="41" t="s">
        <v>63</v>
      </c>
      <c r="D1334" s="41" t="s">
        <v>297</v>
      </c>
      <c r="E1334" s="41" t="s">
        <v>79</v>
      </c>
      <c r="F1334" s="39" t="s">
        <v>793</v>
      </c>
      <c r="G1334" s="39" t="s">
        <v>33</v>
      </c>
      <c r="H1334" s="43">
        <f t="shared" si="91"/>
        <v>-79700</v>
      </c>
      <c r="I1334" s="74">
        <f t="shared" si="92"/>
        <v>2.272727272727273</v>
      </c>
      <c r="J1334" s="75"/>
      <c r="K1334" t="s">
        <v>630</v>
      </c>
      <c r="L1334" s="75"/>
      <c r="M1334" s="2">
        <v>484</v>
      </c>
    </row>
    <row r="1335" spans="1:13" ht="12.75">
      <c r="A1335" s="41"/>
      <c r="B1335" s="273">
        <v>1000</v>
      </c>
      <c r="C1335" s="41" t="s">
        <v>63</v>
      </c>
      <c r="D1335" s="41" t="s">
        <v>297</v>
      </c>
      <c r="E1335" s="41" t="s">
        <v>79</v>
      </c>
      <c r="F1335" s="39" t="s">
        <v>793</v>
      </c>
      <c r="G1335" s="39" t="s">
        <v>35</v>
      </c>
      <c r="H1335" s="43">
        <f t="shared" si="91"/>
        <v>-80700</v>
      </c>
      <c r="I1335" s="74">
        <f t="shared" si="92"/>
        <v>2.0661157024793386</v>
      </c>
      <c r="J1335" s="75"/>
      <c r="K1335" t="s">
        <v>630</v>
      </c>
      <c r="L1335" s="75"/>
      <c r="M1335" s="2">
        <v>484</v>
      </c>
    </row>
    <row r="1336" spans="1:13" ht="12.75">
      <c r="A1336" s="41"/>
      <c r="B1336" s="273">
        <v>1400</v>
      </c>
      <c r="C1336" s="41" t="s">
        <v>63</v>
      </c>
      <c r="D1336" s="41" t="s">
        <v>297</v>
      </c>
      <c r="E1336" s="41" t="s">
        <v>79</v>
      </c>
      <c r="F1336" s="39" t="s">
        <v>793</v>
      </c>
      <c r="G1336" s="39" t="s">
        <v>37</v>
      </c>
      <c r="H1336" s="43">
        <f t="shared" si="91"/>
        <v>-82100</v>
      </c>
      <c r="I1336" s="74">
        <f t="shared" si="92"/>
        <v>2.8925619834710745</v>
      </c>
      <c r="J1336" s="75"/>
      <c r="K1336" t="s">
        <v>630</v>
      </c>
      <c r="L1336" s="75"/>
      <c r="M1336" s="2">
        <v>484</v>
      </c>
    </row>
    <row r="1337" spans="1:13" ht="12.75">
      <c r="A1337" s="41"/>
      <c r="B1337" s="273">
        <v>2000</v>
      </c>
      <c r="C1337" s="41" t="s">
        <v>63</v>
      </c>
      <c r="D1337" s="41" t="s">
        <v>297</v>
      </c>
      <c r="E1337" s="41" t="s">
        <v>79</v>
      </c>
      <c r="F1337" s="39" t="s">
        <v>793</v>
      </c>
      <c r="G1337" s="39" t="s">
        <v>41</v>
      </c>
      <c r="H1337" s="43">
        <f t="shared" si="91"/>
        <v>-84100</v>
      </c>
      <c r="I1337" s="74">
        <f t="shared" si="92"/>
        <v>4.132231404958677</v>
      </c>
      <c r="J1337" s="75"/>
      <c r="K1337" t="s">
        <v>630</v>
      </c>
      <c r="L1337" s="75"/>
      <c r="M1337" s="2">
        <v>484</v>
      </c>
    </row>
    <row r="1338" spans="1:13" ht="12.75">
      <c r="A1338" s="41"/>
      <c r="B1338" s="273">
        <v>2000</v>
      </c>
      <c r="C1338" s="41" t="s">
        <v>63</v>
      </c>
      <c r="D1338" s="41" t="s">
        <v>297</v>
      </c>
      <c r="E1338" s="41" t="s">
        <v>79</v>
      </c>
      <c r="F1338" s="39" t="s">
        <v>793</v>
      </c>
      <c r="G1338" s="39" t="s">
        <v>43</v>
      </c>
      <c r="H1338" s="43">
        <f aca="true" t="shared" si="93" ref="H1338:H1345">H1337-B1338</f>
        <v>-86100</v>
      </c>
      <c r="I1338" s="74">
        <f aca="true" t="shared" si="94" ref="I1338:I1345">+B1338/M1338</f>
        <v>4.132231404958677</v>
      </c>
      <c r="J1338" s="75"/>
      <c r="K1338" t="s">
        <v>630</v>
      </c>
      <c r="L1338" s="75"/>
      <c r="M1338" s="2">
        <v>484</v>
      </c>
    </row>
    <row r="1339" spans="1:13" ht="12.75">
      <c r="A1339" s="41"/>
      <c r="B1339" s="273">
        <v>2000</v>
      </c>
      <c r="C1339" s="41" t="s">
        <v>63</v>
      </c>
      <c r="D1339" s="41" t="s">
        <v>297</v>
      </c>
      <c r="E1339" s="41" t="s">
        <v>79</v>
      </c>
      <c r="F1339" s="39" t="s">
        <v>793</v>
      </c>
      <c r="G1339" s="39" t="s">
        <v>45</v>
      </c>
      <c r="H1339" s="43">
        <f t="shared" si="93"/>
        <v>-88100</v>
      </c>
      <c r="I1339" s="74">
        <f t="shared" si="94"/>
        <v>4.132231404958677</v>
      </c>
      <c r="J1339" s="75"/>
      <c r="K1339" t="s">
        <v>630</v>
      </c>
      <c r="L1339" s="75"/>
      <c r="M1339" s="2">
        <v>484</v>
      </c>
    </row>
    <row r="1340" spans="1:13" ht="12.75">
      <c r="A1340" s="41"/>
      <c r="B1340" s="273">
        <v>2000</v>
      </c>
      <c r="C1340" s="41" t="s">
        <v>63</v>
      </c>
      <c r="D1340" s="41" t="s">
        <v>297</v>
      </c>
      <c r="E1340" s="41" t="s">
        <v>79</v>
      </c>
      <c r="F1340" s="39" t="s">
        <v>793</v>
      </c>
      <c r="G1340" s="39" t="s">
        <v>47</v>
      </c>
      <c r="H1340" s="43">
        <f t="shared" si="93"/>
        <v>-90100</v>
      </c>
      <c r="I1340" s="74">
        <f t="shared" si="94"/>
        <v>4.132231404958677</v>
      </c>
      <c r="J1340" s="75"/>
      <c r="K1340" t="s">
        <v>630</v>
      </c>
      <c r="L1340" s="75"/>
      <c r="M1340" s="2">
        <v>484</v>
      </c>
    </row>
    <row r="1341" spans="1:13" ht="12.75">
      <c r="A1341" s="41"/>
      <c r="B1341" s="273">
        <v>2000</v>
      </c>
      <c r="C1341" s="41" t="s">
        <v>63</v>
      </c>
      <c r="D1341" s="41" t="s">
        <v>297</v>
      </c>
      <c r="E1341" s="41" t="s">
        <v>79</v>
      </c>
      <c r="F1341" s="39" t="s">
        <v>793</v>
      </c>
      <c r="G1341" s="39" t="s">
        <v>49</v>
      </c>
      <c r="H1341" s="43">
        <f t="shared" si="93"/>
        <v>-92100</v>
      </c>
      <c r="I1341" s="74">
        <f t="shared" si="94"/>
        <v>4.132231404958677</v>
      </c>
      <c r="J1341" s="75"/>
      <c r="K1341" t="s">
        <v>630</v>
      </c>
      <c r="L1341" s="75"/>
      <c r="M1341" s="2">
        <v>484</v>
      </c>
    </row>
    <row r="1342" spans="1:13" ht="12.75">
      <c r="A1342" s="41"/>
      <c r="B1342" s="273">
        <v>2000</v>
      </c>
      <c r="C1342" s="41" t="s">
        <v>63</v>
      </c>
      <c r="D1342" s="41" t="s">
        <v>297</v>
      </c>
      <c r="E1342" s="41" t="s">
        <v>79</v>
      </c>
      <c r="F1342" s="39" t="s">
        <v>793</v>
      </c>
      <c r="G1342" s="39" t="s">
        <v>51</v>
      </c>
      <c r="H1342" s="43">
        <f t="shared" si="93"/>
        <v>-94100</v>
      </c>
      <c r="I1342" s="74">
        <f t="shared" si="94"/>
        <v>4.132231404958677</v>
      </c>
      <c r="J1342" s="75"/>
      <c r="K1342" t="s">
        <v>630</v>
      </c>
      <c r="L1342" s="75"/>
      <c r="M1342" s="2">
        <v>484</v>
      </c>
    </row>
    <row r="1343" spans="1:13" ht="12.75">
      <c r="A1343" s="41"/>
      <c r="B1343" s="273">
        <v>900</v>
      </c>
      <c r="C1343" s="41" t="s">
        <v>63</v>
      </c>
      <c r="D1343" s="41" t="s">
        <v>297</v>
      </c>
      <c r="E1343" s="41" t="s">
        <v>79</v>
      </c>
      <c r="F1343" s="39" t="s">
        <v>793</v>
      </c>
      <c r="G1343" s="39" t="s">
        <v>53</v>
      </c>
      <c r="H1343" s="43">
        <f t="shared" si="93"/>
        <v>-95000</v>
      </c>
      <c r="I1343" s="74">
        <f t="shared" si="94"/>
        <v>1.859504132231405</v>
      </c>
      <c r="J1343" s="75"/>
      <c r="K1343" t="s">
        <v>630</v>
      </c>
      <c r="L1343" s="75"/>
      <c r="M1343" s="2">
        <v>484</v>
      </c>
    </row>
    <row r="1344" spans="1:13" ht="12.75">
      <c r="A1344" s="41"/>
      <c r="B1344" s="273">
        <v>1300</v>
      </c>
      <c r="C1344" s="41" t="s">
        <v>63</v>
      </c>
      <c r="D1344" s="41" t="s">
        <v>297</v>
      </c>
      <c r="E1344" s="41" t="s">
        <v>79</v>
      </c>
      <c r="F1344" s="39" t="s">
        <v>793</v>
      </c>
      <c r="G1344" s="39" t="s">
        <v>66</v>
      </c>
      <c r="H1344" s="43">
        <f t="shared" si="93"/>
        <v>-96300</v>
      </c>
      <c r="I1344" s="74">
        <f t="shared" si="94"/>
        <v>2.6859504132231407</v>
      </c>
      <c r="J1344" s="75"/>
      <c r="K1344" t="s">
        <v>630</v>
      </c>
      <c r="L1344" s="75"/>
      <c r="M1344" s="2">
        <v>484</v>
      </c>
    </row>
    <row r="1345" spans="1:13" ht="12.75">
      <c r="A1345" s="41"/>
      <c r="B1345" s="273">
        <v>800</v>
      </c>
      <c r="C1345" s="41" t="s">
        <v>63</v>
      </c>
      <c r="D1345" s="41" t="s">
        <v>297</v>
      </c>
      <c r="E1345" s="41" t="s">
        <v>79</v>
      </c>
      <c r="F1345" s="39" t="s">
        <v>793</v>
      </c>
      <c r="G1345" s="39" t="s">
        <v>67</v>
      </c>
      <c r="H1345" s="43">
        <f t="shared" si="93"/>
        <v>-97100</v>
      </c>
      <c r="I1345" s="74">
        <f t="shared" si="94"/>
        <v>1.6528925619834711</v>
      </c>
      <c r="J1345" s="75"/>
      <c r="K1345" t="s">
        <v>630</v>
      </c>
      <c r="L1345" s="75"/>
      <c r="M1345" s="2">
        <v>484</v>
      </c>
    </row>
    <row r="1346" spans="1:13" ht="12.75">
      <c r="A1346" s="41"/>
      <c r="B1346" s="273">
        <v>1000</v>
      </c>
      <c r="C1346" s="41" t="s">
        <v>63</v>
      </c>
      <c r="D1346" s="41" t="s">
        <v>297</v>
      </c>
      <c r="E1346" s="41" t="s">
        <v>79</v>
      </c>
      <c r="F1346" s="39" t="s">
        <v>793</v>
      </c>
      <c r="G1346" s="39" t="s">
        <v>68</v>
      </c>
      <c r="H1346" s="43">
        <f aca="true" t="shared" si="95" ref="H1346:H1401">H1345-B1346</f>
        <v>-98100</v>
      </c>
      <c r="I1346" s="74">
        <f aca="true" t="shared" si="96" ref="I1346:I1401">+B1346/M1346</f>
        <v>2.0661157024793386</v>
      </c>
      <c r="J1346" s="75"/>
      <c r="K1346" t="s">
        <v>630</v>
      </c>
      <c r="L1346" s="75"/>
      <c r="M1346" s="2">
        <v>484</v>
      </c>
    </row>
    <row r="1347" spans="1:13" ht="12.75">
      <c r="A1347" s="41"/>
      <c r="B1347" s="273">
        <v>900</v>
      </c>
      <c r="C1347" s="41" t="s">
        <v>63</v>
      </c>
      <c r="D1347" s="41" t="s">
        <v>297</v>
      </c>
      <c r="E1347" s="41" t="s">
        <v>79</v>
      </c>
      <c r="F1347" s="39" t="s">
        <v>793</v>
      </c>
      <c r="G1347" s="39" t="s">
        <v>69</v>
      </c>
      <c r="H1347" s="43">
        <f t="shared" si="95"/>
        <v>-99000</v>
      </c>
      <c r="I1347" s="74">
        <f t="shared" si="96"/>
        <v>1.859504132231405</v>
      </c>
      <c r="J1347" s="75"/>
      <c r="K1347" t="s">
        <v>630</v>
      </c>
      <c r="L1347" s="75"/>
      <c r="M1347" s="2">
        <v>484</v>
      </c>
    </row>
    <row r="1348" spans="1:13" ht="12.75">
      <c r="A1348" s="41"/>
      <c r="B1348" s="273">
        <v>1100</v>
      </c>
      <c r="C1348" s="41" t="s">
        <v>63</v>
      </c>
      <c r="D1348" s="41" t="s">
        <v>297</v>
      </c>
      <c r="E1348" s="41" t="s">
        <v>79</v>
      </c>
      <c r="F1348" s="39" t="s">
        <v>793</v>
      </c>
      <c r="G1348" s="39" t="s">
        <v>70</v>
      </c>
      <c r="H1348" s="43">
        <f t="shared" si="95"/>
        <v>-100100</v>
      </c>
      <c r="I1348" s="74">
        <f t="shared" si="96"/>
        <v>2.272727272727273</v>
      </c>
      <c r="J1348" s="75"/>
      <c r="K1348" t="s">
        <v>630</v>
      </c>
      <c r="L1348" s="75"/>
      <c r="M1348" s="2">
        <v>484</v>
      </c>
    </row>
    <row r="1349" spans="1:13" ht="12.75">
      <c r="A1349" s="41"/>
      <c r="B1349" s="273">
        <v>1000</v>
      </c>
      <c r="C1349" s="41" t="s">
        <v>63</v>
      </c>
      <c r="D1349" s="41" t="s">
        <v>297</v>
      </c>
      <c r="E1349" s="41" t="s">
        <v>79</v>
      </c>
      <c r="F1349" s="39" t="s">
        <v>793</v>
      </c>
      <c r="G1349" s="39" t="s">
        <v>71</v>
      </c>
      <c r="H1349" s="43">
        <f t="shared" si="95"/>
        <v>-101100</v>
      </c>
      <c r="I1349" s="74">
        <f t="shared" si="96"/>
        <v>2.0661157024793386</v>
      </c>
      <c r="J1349" s="75"/>
      <c r="K1349" t="s">
        <v>630</v>
      </c>
      <c r="L1349" s="75"/>
      <c r="M1349" s="2">
        <v>484</v>
      </c>
    </row>
    <row r="1350" spans="1:13" ht="12.75">
      <c r="A1350" s="41"/>
      <c r="B1350" s="273">
        <v>1400</v>
      </c>
      <c r="C1350" s="41" t="s">
        <v>63</v>
      </c>
      <c r="D1350" s="41" t="s">
        <v>297</v>
      </c>
      <c r="E1350" s="41" t="s">
        <v>79</v>
      </c>
      <c r="F1350" s="39" t="s">
        <v>793</v>
      </c>
      <c r="G1350" s="39" t="s">
        <v>59</v>
      </c>
      <c r="H1350" s="43">
        <f t="shared" si="95"/>
        <v>-102500</v>
      </c>
      <c r="I1350" s="74">
        <f t="shared" si="96"/>
        <v>2.8925619834710745</v>
      </c>
      <c r="J1350" s="75"/>
      <c r="K1350" t="s">
        <v>630</v>
      </c>
      <c r="L1350" s="75"/>
      <c r="M1350" s="2">
        <v>484</v>
      </c>
    </row>
    <row r="1351" spans="1:13" s="75" customFormat="1" ht="12.75">
      <c r="A1351" s="41"/>
      <c r="B1351" s="273">
        <v>1500</v>
      </c>
      <c r="C1351" s="58" t="s">
        <v>63</v>
      </c>
      <c r="D1351" s="41" t="s">
        <v>297</v>
      </c>
      <c r="E1351" s="58" t="s">
        <v>79</v>
      </c>
      <c r="F1351" s="39" t="s">
        <v>799</v>
      </c>
      <c r="G1351" s="39" t="s">
        <v>84</v>
      </c>
      <c r="H1351" s="43">
        <f t="shared" si="95"/>
        <v>-104000</v>
      </c>
      <c r="I1351" s="74">
        <f t="shared" si="96"/>
        <v>3.0991735537190084</v>
      </c>
      <c r="K1351" t="s">
        <v>582</v>
      </c>
      <c r="M1351" s="2">
        <v>484</v>
      </c>
    </row>
    <row r="1352" spans="1:13" s="75" customFormat="1" ht="12.75">
      <c r="A1352" s="41"/>
      <c r="B1352" s="273">
        <v>1500</v>
      </c>
      <c r="C1352" s="41" t="s">
        <v>63</v>
      </c>
      <c r="D1352" s="41" t="s">
        <v>297</v>
      </c>
      <c r="E1352" s="41" t="s">
        <v>79</v>
      </c>
      <c r="F1352" s="39" t="s">
        <v>799</v>
      </c>
      <c r="G1352" s="39" t="s">
        <v>89</v>
      </c>
      <c r="H1352" s="43">
        <f t="shared" si="95"/>
        <v>-105500</v>
      </c>
      <c r="I1352" s="74">
        <f t="shared" si="96"/>
        <v>3.0991735537190084</v>
      </c>
      <c r="K1352" t="s">
        <v>582</v>
      </c>
      <c r="M1352" s="2">
        <v>484</v>
      </c>
    </row>
    <row r="1353" spans="1:13" s="75" customFormat="1" ht="12.75">
      <c r="A1353" s="41"/>
      <c r="B1353" s="273">
        <v>2000</v>
      </c>
      <c r="C1353" s="41" t="s">
        <v>63</v>
      </c>
      <c r="D1353" s="41" t="s">
        <v>297</v>
      </c>
      <c r="E1353" s="41" t="s">
        <v>79</v>
      </c>
      <c r="F1353" s="39" t="s">
        <v>799</v>
      </c>
      <c r="G1353" s="39" t="s">
        <v>91</v>
      </c>
      <c r="H1353" s="43">
        <f t="shared" si="95"/>
        <v>-107500</v>
      </c>
      <c r="I1353" s="74">
        <f t="shared" si="96"/>
        <v>4.132231404958677</v>
      </c>
      <c r="K1353" t="s">
        <v>582</v>
      </c>
      <c r="M1353" s="2">
        <v>484</v>
      </c>
    </row>
    <row r="1354" spans="1:13" s="75" customFormat="1" ht="12.75">
      <c r="A1354" s="41"/>
      <c r="B1354" s="273">
        <v>2000</v>
      </c>
      <c r="C1354" s="41" t="s">
        <v>63</v>
      </c>
      <c r="D1354" s="41" t="s">
        <v>297</v>
      </c>
      <c r="E1354" s="41" t="s">
        <v>79</v>
      </c>
      <c r="F1354" s="39" t="s">
        <v>799</v>
      </c>
      <c r="G1354" s="39" t="s">
        <v>93</v>
      </c>
      <c r="H1354" s="43">
        <f t="shared" si="95"/>
        <v>-109500</v>
      </c>
      <c r="I1354" s="74">
        <f t="shared" si="96"/>
        <v>4.132231404958677</v>
      </c>
      <c r="K1354" t="s">
        <v>582</v>
      </c>
      <c r="M1354" s="2">
        <v>484</v>
      </c>
    </row>
    <row r="1355" spans="1:13" s="75" customFormat="1" ht="12.75">
      <c r="A1355" s="41"/>
      <c r="B1355" s="273">
        <v>2000</v>
      </c>
      <c r="C1355" s="41" t="s">
        <v>63</v>
      </c>
      <c r="D1355" s="41" t="s">
        <v>297</v>
      </c>
      <c r="E1355" s="41" t="s">
        <v>79</v>
      </c>
      <c r="F1355" s="39" t="s">
        <v>799</v>
      </c>
      <c r="G1355" s="39" t="s">
        <v>22</v>
      </c>
      <c r="H1355" s="43">
        <f t="shared" si="95"/>
        <v>-111500</v>
      </c>
      <c r="I1355" s="74">
        <f t="shared" si="96"/>
        <v>4.132231404958677</v>
      </c>
      <c r="K1355" t="s">
        <v>582</v>
      </c>
      <c r="M1355" s="2">
        <v>484</v>
      </c>
    </row>
    <row r="1356" spans="1:13" s="75" customFormat="1" ht="12.75">
      <c r="A1356" s="41"/>
      <c r="B1356" s="273">
        <v>1500</v>
      </c>
      <c r="C1356" s="41" t="s">
        <v>63</v>
      </c>
      <c r="D1356" s="41" t="s">
        <v>297</v>
      </c>
      <c r="E1356" s="41" t="s">
        <v>79</v>
      </c>
      <c r="F1356" s="39" t="s">
        <v>799</v>
      </c>
      <c r="G1356" s="39" t="s">
        <v>22</v>
      </c>
      <c r="H1356" s="43">
        <f t="shared" si="95"/>
        <v>-113000</v>
      </c>
      <c r="I1356" s="74">
        <f t="shared" si="96"/>
        <v>3.0991735537190084</v>
      </c>
      <c r="K1356" t="s">
        <v>582</v>
      </c>
      <c r="M1356" s="2">
        <v>484</v>
      </c>
    </row>
    <row r="1357" spans="1:13" s="75" customFormat="1" ht="12.75">
      <c r="A1357" s="41"/>
      <c r="B1357" s="273">
        <v>2000</v>
      </c>
      <c r="C1357" s="41" t="s">
        <v>63</v>
      </c>
      <c r="D1357" s="41" t="s">
        <v>297</v>
      </c>
      <c r="E1357" s="41" t="s">
        <v>79</v>
      </c>
      <c r="F1357" s="39" t="s">
        <v>799</v>
      </c>
      <c r="G1357" s="39" t="s">
        <v>25</v>
      </c>
      <c r="H1357" s="43">
        <f t="shared" si="95"/>
        <v>-115000</v>
      </c>
      <c r="I1357" s="74">
        <f t="shared" si="96"/>
        <v>4.132231404958677</v>
      </c>
      <c r="K1357" t="s">
        <v>582</v>
      </c>
      <c r="M1357" s="2">
        <v>484</v>
      </c>
    </row>
    <row r="1358" spans="1:13" s="75" customFormat="1" ht="12.75">
      <c r="A1358" s="41"/>
      <c r="B1358" s="273">
        <v>2000</v>
      </c>
      <c r="C1358" s="41" t="s">
        <v>63</v>
      </c>
      <c r="D1358" s="41" t="s">
        <v>297</v>
      </c>
      <c r="E1358" s="41" t="s">
        <v>79</v>
      </c>
      <c r="F1358" s="39" t="s">
        <v>799</v>
      </c>
      <c r="G1358" s="39" t="s">
        <v>27</v>
      </c>
      <c r="H1358" s="43">
        <f t="shared" si="95"/>
        <v>-117000</v>
      </c>
      <c r="I1358" s="74">
        <f t="shared" si="96"/>
        <v>4.132231404958677</v>
      </c>
      <c r="K1358" t="s">
        <v>582</v>
      </c>
      <c r="M1358" s="2">
        <v>484</v>
      </c>
    </row>
    <row r="1359" spans="1:13" s="75" customFormat="1" ht="12.75">
      <c r="A1359" s="41"/>
      <c r="B1359" s="273">
        <v>2000</v>
      </c>
      <c r="C1359" s="41" t="s">
        <v>63</v>
      </c>
      <c r="D1359" s="41" t="s">
        <v>297</v>
      </c>
      <c r="E1359" s="41" t="s">
        <v>79</v>
      </c>
      <c r="F1359" s="39" t="s">
        <v>799</v>
      </c>
      <c r="G1359" s="39" t="s">
        <v>29</v>
      </c>
      <c r="H1359" s="43">
        <f t="shared" si="95"/>
        <v>-119000</v>
      </c>
      <c r="I1359" s="74">
        <f t="shared" si="96"/>
        <v>4.132231404958677</v>
      </c>
      <c r="K1359" t="s">
        <v>582</v>
      </c>
      <c r="M1359" s="2">
        <v>484</v>
      </c>
    </row>
    <row r="1360" spans="1:13" s="75" customFormat="1" ht="12.75">
      <c r="A1360" s="41"/>
      <c r="B1360" s="273">
        <v>1500</v>
      </c>
      <c r="C1360" s="41" t="s">
        <v>63</v>
      </c>
      <c r="D1360" s="41" t="s">
        <v>297</v>
      </c>
      <c r="E1360" s="41" t="s">
        <v>79</v>
      </c>
      <c r="F1360" s="39" t="s">
        <v>799</v>
      </c>
      <c r="G1360" s="39" t="s">
        <v>29</v>
      </c>
      <c r="H1360" s="43">
        <f t="shared" si="95"/>
        <v>-120500</v>
      </c>
      <c r="I1360" s="74">
        <f t="shared" si="96"/>
        <v>3.0991735537190084</v>
      </c>
      <c r="K1360" t="s">
        <v>582</v>
      </c>
      <c r="M1360" s="2">
        <v>484</v>
      </c>
    </row>
    <row r="1361" spans="1:13" s="75" customFormat="1" ht="12.75">
      <c r="A1361" s="41"/>
      <c r="B1361" s="273">
        <v>1500</v>
      </c>
      <c r="C1361" s="41" t="s">
        <v>63</v>
      </c>
      <c r="D1361" s="41" t="s">
        <v>297</v>
      </c>
      <c r="E1361" s="41" t="s">
        <v>79</v>
      </c>
      <c r="F1361" s="39" t="s">
        <v>799</v>
      </c>
      <c r="G1361" s="39" t="s">
        <v>29</v>
      </c>
      <c r="H1361" s="43">
        <f t="shared" si="95"/>
        <v>-122000</v>
      </c>
      <c r="I1361" s="74">
        <f t="shared" si="96"/>
        <v>3.0991735537190084</v>
      </c>
      <c r="K1361" t="s">
        <v>582</v>
      </c>
      <c r="M1361" s="2">
        <v>484</v>
      </c>
    </row>
    <row r="1362" spans="1:13" s="75" customFormat="1" ht="12.75">
      <c r="A1362" s="41"/>
      <c r="B1362" s="273">
        <v>2000</v>
      </c>
      <c r="C1362" s="41" t="s">
        <v>63</v>
      </c>
      <c r="D1362" s="41" t="s">
        <v>297</v>
      </c>
      <c r="E1362" s="41" t="s">
        <v>79</v>
      </c>
      <c r="F1362" s="39" t="s">
        <v>799</v>
      </c>
      <c r="G1362" s="39" t="s">
        <v>31</v>
      </c>
      <c r="H1362" s="43">
        <f t="shared" si="95"/>
        <v>-124000</v>
      </c>
      <c r="I1362" s="74">
        <f t="shared" si="96"/>
        <v>4.132231404958677</v>
      </c>
      <c r="K1362" t="s">
        <v>582</v>
      </c>
      <c r="M1362" s="2">
        <v>484</v>
      </c>
    </row>
    <row r="1363" spans="1:13" s="75" customFormat="1" ht="12.75">
      <c r="A1363" s="41"/>
      <c r="B1363" s="273">
        <v>2000</v>
      </c>
      <c r="C1363" s="41" t="s">
        <v>63</v>
      </c>
      <c r="D1363" s="41" t="s">
        <v>297</v>
      </c>
      <c r="E1363" s="41" t="s">
        <v>79</v>
      </c>
      <c r="F1363" s="39" t="s">
        <v>799</v>
      </c>
      <c r="G1363" s="39" t="s">
        <v>33</v>
      </c>
      <c r="H1363" s="43">
        <f t="shared" si="95"/>
        <v>-126000</v>
      </c>
      <c r="I1363" s="74">
        <f t="shared" si="96"/>
        <v>4.132231404958677</v>
      </c>
      <c r="K1363" t="s">
        <v>582</v>
      </c>
      <c r="M1363" s="2">
        <v>484</v>
      </c>
    </row>
    <row r="1364" spans="1:13" s="75" customFormat="1" ht="12.75">
      <c r="A1364" s="41"/>
      <c r="B1364" s="273">
        <v>1500</v>
      </c>
      <c r="C1364" s="41" t="s">
        <v>63</v>
      </c>
      <c r="D1364" s="41" t="s">
        <v>297</v>
      </c>
      <c r="E1364" s="41" t="s">
        <v>79</v>
      </c>
      <c r="F1364" s="39" t="s">
        <v>799</v>
      </c>
      <c r="G1364" s="39" t="s">
        <v>33</v>
      </c>
      <c r="H1364" s="43">
        <f t="shared" si="95"/>
        <v>-127500</v>
      </c>
      <c r="I1364" s="74">
        <f t="shared" si="96"/>
        <v>3.0991735537190084</v>
      </c>
      <c r="K1364" t="s">
        <v>582</v>
      </c>
      <c r="M1364" s="2">
        <v>484</v>
      </c>
    </row>
    <row r="1365" spans="1:13" s="75" customFormat="1" ht="12.75">
      <c r="A1365" s="41"/>
      <c r="B1365" s="273">
        <v>1500</v>
      </c>
      <c r="C1365" s="41" t="s">
        <v>63</v>
      </c>
      <c r="D1365" s="41" t="s">
        <v>297</v>
      </c>
      <c r="E1365" s="41" t="s">
        <v>79</v>
      </c>
      <c r="F1365" s="39" t="s">
        <v>799</v>
      </c>
      <c r="G1365" s="39" t="s">
        <v>33</v>
      </c>
      <c r="H1365" s="43">
        <f t="shared" si="95"/>
        <v>-129000</v>
      </c>
      <c r="I1365" s="74">
        <f t="shared" si="96"/>
        <v>3.0991735537190084</v>
      </c>
      <c r="K1365" t="s">
        <v>582</v>
      </c>
      <c r="M1365" s="2">
        <v>484</v>
      </c>
    </row>
    <row r="1366" spans="1:13" s="75" customFormat="1" ht="12.75">
      <c r="A1366" s="41"/>
      <c r="B1366" s="273">
        <v>2000</v>
      </c>
      <c r="C1366" s="41" t="s">
        <v>63</v>
      </c>
      <c r="D1366" s="41" t="s">
        <v>297</v>
      </c>
      <c r="E1366" s="41" t="s">
        <v>79</v>
      </c>
      <c r="F1366" s="39" t="s">
        <v>799</v>
      </c>
      <c r="G1366" s="39" t="s">
        <v>35</v>
      </c>
      <c r="H1366" s="43">
        <f t="shared" si="95"/>
        <v>-131000</v>
      </c>
      <c r="I1366" s="74">
        <f t="shared" si="96"/>
        <v>4.132231404958677</v>
      </c>
      <c r="K1366" t="s">
        <v>582</v>
      </c>
      <c r="M1366" s="2">
        <v>484</v>
      </c>
    </row>
    <row r="1367" spans="1:13" s="75" customFormat="1" ht="12.75">
      <c r="A1367" s="41"/>
      <c r="B1367" s="273">
        <v>2000</v>
      </c>
      <c r="C1367" s="41" t="s">
        <v>63</v>
      </c>
      <c r="D1367" s="41" t="s">
        <v>297</v>
      </c>
      <c r="E1367" s="41" t="s">
        <v>79</v>
      </c>
      <c r="F1367" s="39" t="s">
        <v>799</v>
      </c>
      <c r="G1367" s="39" t="s">
        <v>37</v>
      </c>
      <c r="H1367" s="43">
        <f t="shared" si="95"/>
        <v>-133000</v>
      </c>
      <c r="I1367" s="74">
        <f t="shared" si="96"/>
        <v>4.132231404958677</v>
      </c>
      <c r="K1367" t="s">
        <v>582</v>
      </c>
      <c r="M1367" s="2">
        <v>484</v>
      </c>
    </row>
    <row r="1368" spans="1:13" s="75" customFormat="1" ht="12.75">
      <c r="A1368" s="41"/>
      <c r="B1368" s="273">
        <v>1500</v>
      </c>
      <c r="C1368" s="41" t="s">
        <v>63</v>
      </c>
      <c r="D1368" s="41" t="s">
        <v>297</v>
      </c>
      <c r="E1368" s="41" t="s">
        <v>79</v>
      </c>
      <c r="F1368" s="39" t="s">
        <v>799</v>
      </c>
      <c r="G1368" s="39" t="s">
        <v>43</v>
      </c>
      <c r="H1368" s="43">
        <f t="shared" si="95"/>
        <v>-134500</v>
      </c>
      <c r="I1368" s="74">
        <f t="shared" si="96"/>
        <v>3.0991735537190084</v>
      </c>
      <c r="K1368" t="s">
        <v>582</v>
      </c>
      <c r="M1368" s="2">
        <v>484</v>
      </c>
    </row>
    <row r="1369" spans="1:13" s="75" customFormat="1" ht="12.75">
      <c r="A1369" s="41"/>
      <c r="B1369" s="273">
        <v>1500</v>
      </c>
      <c r="C1369" s="41" t="s">
        <v>63</v>
      </c>
      <c r="D1369" s="41" t="s">
        <v>297</v>
      </c>
      <c r="E1369" s="41" t="s">
        <v>79</v>
      </c>
      <c r="F1369" s="39" t="s">
        <v>799</v>
      </c>
      <c r="G1369" s="39" t="s">
        <v>45</v>
      </c>
      <c r="H1369" s="43">
        <f t="shared" si="95"/>
        <v>-136000</v>
      </c>
      <c r="I1369" s="74">
        <f t="shared" si="96"/>
        <v>3.0991735537190084</v>
      </c>
      <c r="K1369" t="s">
        <v>582</v>
      </c>
      <c r="M1369" s="2">
        <v>484</v>
      </c>
    </row>
    <row r="1370" spans="1:13" s="75" customFormat="1" ht="12.75">
      <c r="A1370" s="41"/>
      <c r="B1370" s="273">
        <v>1500</v>
      </c>
      <c r="C1370" s="41" t="s">
        <v>63</v>
      </c>
      <c r="D1370" s="41" t="s">
        <v>297</v>
      </c>
      <c r="E1370" s="41" t="s">
        <v>79</v>
      </c>
      <c r="F1370" s="39" t="s">
        <v>799</v>
      </c>
      <c r="G1370" s="39" t="s">
        <v>47</v>
      </c>
      <c r="H1370" s="43">
        <f t="shared" si="95"/>
        <v>-137500</v>
      </c>
      <c r="I1370" s="74">
        <f t="shared" si="96"/>
        <v>3.0991735537190084</v>
      </c>
      <c r="K1370" t="s">
        <v>582</v>
      </c>
      <c r="M1370" s="2">
        <v>484</v>
      </c>
    </row>
    <row r="1371" spans="1:13" s="75" customFormat="1" ht="12.75">
      <c r="A1371" s="41"/>
      <c r="B1371" s="273">
        <v>2000</v>
      </c>
      <c r="C1371" s="41" t="s">
        <v>63</v>
      </c>
      <c r="D1371" s="41" t="s">
        <v>297</v>
      </c>
      <c r="E1371" s="41" t="s">
        <v>79</v>
      </c>
      <c r="F1371" s="39" t="s">
        <v>799</v>
      </c>
      <c r="G1371" s="39" t="s">
        <v>49</v>
      </c>
      <c r="H1371" s="43">
        <f t="shared" si="95"/>
        <v>-139500</v>
      </c>
      <c r="I1371" s="74">
        <f t="shared" si="96"/>
        <v>4.132231404958677</v>
      </c>
      <c r="K1371" t="s">
        <v>582</v>
      </c>
      <c r="M1371" s="2">
        <v>484</v>
      </c>
    </row>
    <row r="1372" spans="1:13" s="75" customFormat="1" ht="12.75">
      <c r="A1372" s="41"/>
      <c r="B1372" s="273">
        <v>2000</v>
      </c>
      <c r="C1372" s="41" t="s">
        <v>63</v>
      </c>
      <c r="D1372" s="41" t="s">
        <v>297</v>
      </c>
      <c r="E1372" s="41" t="s">
        <v>79</v>
      </c>
      <c r="F1372" s="39" t="s">
        <v>799</v>
      </c>
      <c r="G1372" s="39" t="s">
        <v>51</v>
      </c>
      <c r="H1372" s="43">
        <f t="shared" si="95"/>
        <v>-141500</v>
      </c>
      <c r="I1372" s="74">
        <f t="shared" si="96"/>
        <v>4.132231404958677</v>
      </c>
      <c r="K1372" t="s">
        <v>582</v>
      </c>
      <c r="M1372" s="2">
        <v>484</v>
      </c>
    </row>
    <row r="1373" spans="1:13" s="75" customFormat="1" ht="12.75">
      <c r="A1373" s="41"/>
      <c r="B1373" s="273">
        <v>1000</v>
      </c>
      <c r="C1373" s="41" t="s">
        <v>63</v>
      </c>
      <c r="D1373" s="41" t="s">
        <v>297</v>
      </c>
      <c r="E1373" s="41" t="s">
        <v>79</v>
      </c>
      <c r="F1373" s="39" t="s">
        <v>799</v>
      </c>
      <c r="G1373" s="39" t="s">
        <v>53</v>
      </c>
      <c r="H1373" s="43">
        <f t="shared" si="95"/>
        <v>-142500</v>
      </c>
      <c r="I1373" s="74">
        <f t="shared" si="96"/>
        <v>2.0661157024793386</v>
      </c>
      <c r="K1373" t="s">
        <v>582</v>
      </c>
      <c r="M1373" s="2">
        <v>484</v>
      </c>
    </row>
    <row r="1374" spans="1:13" s="75" customFormat="1" ht="12.75">
      <c r="A1374" s="41"/>
      <c r="B1374" s="273">
        <v>2000</v>
      </c>
      <c r="C1374" s="41" t="s">
        <v>63</v>
      </c>
      <c r="D1374" s="41" t="s">
        <v>297</v>
      </c>
      <c r="E1374" s="41" t="s">
        <v>79</v>
      </c>
      <c r="F1374" s="39" t="s">
        <v>799</v>
      </c>
      <c r="G1374" s="39" t="s">
        <v>66</v>
      </c>
      <c r="H1374" s="43">
        <f t="shared" si="95"/>
        <v>-144500</v>
      </c>
      <c r="I1374" s="74">
        <f t="shared" si="96"/>
        <v>4.132231404958677</v>
      </c>
      <c r="K1374" t="s">
        <v>582</v>
      </c>
      <c r="M1374" s="2">
        <v>484</v>
      </c>
    </row>
    <row r="1375" spans="1:13" s="75" customFormat="1" ht="12.75">
      <c r="A1375" s="41"/>
      <c r="B1375" s="273">
        <v>2000</v>
      </c>
      <c r="C1375" s="41" t="s">
        <v>63</v>
      </c>
      <c r="D1375" s="41" t="s">
        <v>297</v>
      </c>
      <c r="E1375" s="41" t="s">
        <v>79</v>
      </c>
      <c r="F1375" s="39" t="s">
        <v>799</v>
      </c>
      <c r="G1375" s="39" t="s">
        <v>67</v>
      </c>
      <c r="H1375" s="43">
        <f t="shared" si="95"/>
        <v>-146500</v>
      </c>
      <c r="I1375" s="74">
        <f t="shared" si="96"/>
        <v>4.132231404958677</v>
      </c>
      <c r="K1375" t="s">
        <v>582</v>
      </c>
      <c r="M1375" s="2">
        <v>484</v>
      </c>
    </row>
    <row r="1376" spans="1:13" s="75" customFormat="1" ht="12.75">
      <c r="A1376" s="41"/>
      <c r="B1376" s="273">
        <v>1500</v>
      </c>
      <c r="C1376" s="41" t="s">
        <v>63</v>
      </c>
      <c r="D1376" s="41" t="s">
        <v>297</v>
      </c>
      <c r="E1376" s="41" t="s">
        <v>79</v>
      </c>
      <c r="F1376" s="39" t="s">
        <v>799</v>
      </c>
      <c r="G1376" s="39" t="s">
        <v>68</v>
      </c>
      <c r="H1376" s="43">
        <f t="shared" si="95"/>
        <v>-148000</v>
      </c>
      <c r="I1376" s="74">
        <f t="shared" si="96"/>
        <v>3.0991735537190084</v>
      </c>
      <c r="K1376" t="s">
        <v>582</v>
      </c>
      <c r="M1376" s="2">
        <v>484</v>
      </c>
    </row>
    <row r="1377" spans="1:13" s="75" customFormat="1" ht="12.75">
      <c r="A1377" s="41"/>
      <c r="B1377" s="273">
        <v>1500</v>
      </c>
      <c r="C1377" s="41" t="s">
        <v>63</v>
      </c>
      <c r="D1377" s="41" t="s">
        <v>297</v>
      </c>
      <c r="E1377" s="41" t="s">
        <v>79</v>
      </c>
      <c r="F1377" s="39" t="s">
        <v>799</v>
      </c>
      <c r="G1377" s="39" t="s">
        <v>69</v>
      </c>
      <c r="H1377" s="43">
        <f t="shared" si="95"/>
        <v>-149500</v>
      </c>
      <c r="I1377" s="74">
        <f t="shared" si="96"/>
        <v>3.0991735537190084</v>
      </c>
      <c r="K1377" t="s">
        <v>582</v>
      </c>
      <c r="M1377" s="2">
        <v>484</v>
      </c>
    </row>
    <row r="1378" spans="1:13" s="75" customFormat="1" ht="12.75">
      <c r="A1378" s="41"/>
      <c r="B1378" s="273">
        <v>800</v>
      </c>
      <c r="C1378" s="41" t="s">
        <v>63</v>
      </c>
      <c r="D1378" s="41" t="s">
        <v>297</v>
      </c>
      <c r="E1378" s="41" t="s">
        <v>79</v>
      </c>
      <c r="F1378" s="39" t="s">
        <v>799</v>
      </c>
      <c r="G1378" s="39" t="s">
        <v>71</v>
      </c>
      <c r="H1378" s="43">
        <f t="shared" si="95"/>
        <v>-150300</v>
      </c>
      <c r="I1378" s="74">
        <f t="shared" si="96"/>
        <v>1.6528925619834711</v>
      </c>
      <c r="K1378" t="s">
        <v>582</v>
      </c>
      <c r="M1378" s="2">
        <v>484</v>
      </c>
    </row>
    <row r="1379" spans="1:13" s="75" customFormat="1" ht="12.75">
      <c r="A1379" s="41"/>
      <c r="B1379" s="273">
        <v>2000</v>
      </c>
      <c r="C1379" s="41" t="s">
        <v>63</v>
      </c>
      <c r="D1379" s="41" t="s">
        <v>297</v>
      </c>
      <c r="E1379" s="41" t="s">
        <v>79</v>
      </c>
      <c r="F1379" s="39" t="s">
        <v>799</v>
      </c>
      <c r="G1379" s="39" t="s">
        <v>59</v>
      </c>
      <c r="H1379" s="43">
        <f t="shared" si="95"/>
        <v>-152300</v>
      </c>
      <c r="I1379" s="74">
        <f t="shared" si="96"/>
        <v>4.132231404958677</v>
      </c>
      <c r="K1379" t="s">
        <v>582</v>
      </c>
      <c r="M1379" s="2">
        <v>484</v>
      </c>
    </row>
    <row r="1380" spans="1:13" s="75" customFormat="1" ht="12.75">
      <c r="A1380" s="41"/>
      <c r="B1380" s="273">
        <v>2000</v>
      </c>
      <c r="C1380" s="41" t="s">
        <v>63</v>
      </c>
      <c r="D1380" s="41" t="s">
        <v>297</v>
      </c>
      <c r="E1380" s="41" t="s">
        <v>79</v>
      </c>
      <c r="F1380" s="39" t="s">
        <v>799</v>
      </c>
      <c r="G1380" s="39" t="s">
        <v>824</v>
      </c>
      <c r="H1380" s="43">
        <f t="shared" si="95"/>
        <v>-154300</v>
      </c>
      <c r="I1380" s="74">
        <f t="shared" si="96"/>
        <v>4.132231404958677</v>
      </c>
      <c r="K1380" t="s">
        <v>582</v>
      </c>
      <c r="M1380" s="2">
        <v>484</v>
      </c>
    </row>
    <row r="1381" spans="1:13" s="75" customFormat="1" ht="12.75">
      <c r="A1381" s="41"/>
      <c r="B1381" s="273">
        <v>2000</v>
      </c>
      <c r="C1381" s="41" t="s">
        <v>63</v>
      </c>
      <c r="D1381" s="41" t="s">
        <v>297</v>
      </c>
      <c r="E1381" s="41" t="s">
        <v>79</v>
      </c>
      <c r="F1381" s="39" t="s">
        <v>799</v>
      </c>
      <c r="G1381" s="39" t="s">
        <v>829</v>
      </c>
      <c r="H1381" s="43">
        <f t="shared" si="95"/>
        <v>-156300</v>
      </c>
      <c r="I1381" s="74">
        <f t="shared" si="96"/>
        <v>4.132231404958677</v>
      </c>
      <c r="K1381" t="s">
        <v>582</v>
      </c>
      <c r="M1381" s="2">
        <v>484</v>
      </c>
    </row>
    <row r="1382" spans="1:13" s="22" customFormat="1" ht="12.75">
      <c r="A1382" s="19"/>
      <c r="B1382" s="266">
        <v>1500</v>
      </c>
      <c r="C1382" s="167" t="s">
        <v>63</v>
      </c>
      <c r="D1382" s="41" t="s">
        <v>297</v>
      </c>
      <c r="E1382" s="167" t="s">
        <v>79</v>
      </c>
      <c r="F1382" s="56" t="s">
        <v>831</v>
      </c>
      <c r="G1382" s="56" t="s">
        <v>84</v>
      </c>
      <c r="H1382" s="43">
        <f t="shared" si="95"/>
        <v>-157800</v>
      </c>
      <c r="I1382" s="74">
        <f t="shared" si="96"/>
        <v>3.0991735537190084</v>
      </c>
      <c r="K1382" s="22" t="s">
        <v>832</v>
      </c>
      <c r="M1382" s="2">
        <v>484</v>
      </c>
    </row>
    <row r="1383" spans="1:13" s="22" customFormat="1" ht="12.75">
      <c r="A1383" s="19"/>
      <c r="B1383" s="266">
        <v>1500</v>
      </c>
      <c r="C1383" s="167" t="s">
        <v>63</v>
      </c>
      <c r="D1383" s="41" t="s">
        <v>297</v>
      </c>
      <c r="E1383" s="167" t="s">
        <v>79</v>
      </c>
      <c r="F1383" s="56" t="s">
        <v>831</v>
      </c>
      <c r="G1383" s="56" t="s">
        <v>89</v>
      </c>
      <c r="H1383" s="43">
        <f t="shared" si="95"/>
        <v>-159300</v>
      </c>
      <c r="I1383" s="74">
        <f t="shared" si="96"/>
        <v>3.0991735537190084</v>
      </c>
      <c r="K1383" s="22" t="s">
        <v>832</v>
      </c>
      <c r="M1383" s="2">
        <v>484</v>
      </c>
    </row>
    <row r="1384" spans="1:13" s="22" customFormat="1" ht="12.75">
      <c r="A1384" s="19"/>
      <c r="B1384" s="266">
        <v>1500</v>
      </c>
      <c r="C1384" s="58" t="s">
        <v>63</v>
      </c>
      <c r="D1384" s="41" t="s">
        <v>297</v>
      </c>
      <c r="E1384" s="58" t="s">
        <v>79</v>
      </c>
      <c r="F1384" s="56" t="s">
        <v>831</v>
      </c>
      <c r="G1384" s="56" t="s">
        <v>91</v>
      </c>
      <c r="H1384" s="43">
        <f t="shared" si="95"/>
        <v>-160800</v>
      </c>
      <c r="I1384" s="74">
        <f t="shared" si="96"/>
        <v>3.0991735537190084</v>
      </c>
      <c r="K1384" s="22" t="s">
        <v>832</v>
      </c>
      <c r="M1384" s="2">
        <v>484</v>
      </c>
    </row>
    <row r="1385" spans="1:13" s="22" customFormat="1" ht="12.75">
      <c r="A1385" s="19"/>
      <c r="B1385" s="266">
        <v>2000</v>
      </c>
      <c r="C1385" s="58" t="s">
        <v>63</v>
      </c>
      <c r="D1385" s="41" t="s">
        <v>297</v>
      </c>
      <c r="E1385" s="58" t="s">
        <v>79</v>
      </c>
      <c r="F1385" s="56" t="s">
        <v>831</v>
      </c>
      <c r="G1385" s="56" t="s">
        <v>93</v>
      </c>
      <c r="H1385" s="43">
        <f t="shared" si="95"/>
        <v>-162800</v>
      </c>
      <c r="I1385" s="74">
        <f t="shared" si="96"/>
        <v>4.132231404958677</v>
      </c>
      <c r="K1385" s="22" t="s">
        <v>832</v>
      </c>
      <c r="M1385" s="2">
        <v>484</v>
      </c>
    </row>
    <row r="1386" spans="1:13" s="22" customFormat="1" ht="12.75">
      <c r="A1386" s="19"/>
      <c r="B1386" s="266">
        <v>1000</v>
      </c>
      <c r="C1386" s="58" t="s">
        <v>63</v>
      </c>
      <c r="D1386" s="41" t="s">
        <v>297</v>
      </c>
      <c r="E1386" s="58" t="s">
        <v>79</v>
      </c>
      <c r="F1386" s="56" t="s">
        <v>831</v>
      </c>
      <c r="G1386" s="56" t="s">
        <v>22</v>
      </c>
      <c r="H1386" s="43">
        <f t="shared" si="95"/>
        <v>-163800</v>
      </c>
      <c r="I1386" s="74">
        <f t="shared" si="96"/>
        <v>2.0661157024793386</v>
      </c>
      <c r="K1386" s="22" t="s">
        <v>832</v>
      </c>
      <c r="M1386" s="2">
        <v>484</v>
      </c>
    </row>
    <row r="1387" spans="1:13" s="22" customFormat="1" ht="12.75">
      <c r="A1387" s="19"/>
      <c r="B1387" s="266">
        <v>400</v>
      </c>
      <c r="C1387" s="58" t="s">
        <v>63</v>
      </c>
      <c r="D1387" s="41" t="s">
        <v>297</v>
      </c>
      <c r="E1387" s="58" t="s">
        <v>79</v>
      </c>
      <c r="F1387" s="56" t="s">
        <v>831</v>
      </c>
      <c r="G1387" s="56" t="s">
        <v>25</v>
      </c>
      <c r="H1387" s="43">
        <f t="shared" si="95"/>
        <v>-164200</v>
      </c>
      <c r="I1387" s="74">
        <f t="shared" si="96"/>
        <v>0.8264462809917356</v>
      </c>
      <c r="K1387" s="22" t="s">
        <v>832</v>
      </c>
      <c r="M1387" s="2">
        <v>484</v>
      </c>
    </row>
    <row r="1388" spans="1:13" s="22" customFormat="1" ht="12.75">
      <c r="A1388" s="19"/>
      <c r="B1388" s="266">
        <v>1000</v>
      </c>
      <c r="C1388" s="58" t="s">
        <v>63</v>
      </c>
      <c r="D1388" s="41" t="s">
        <v>297</v>
      </c>
      <c r="E1388" s="58" t="s">
        <v>79</v>
      </c>
      <c r="F1388" s="56" t="s">
        <v>831</v>
      </c>
      <c r="G1388" s="56" t="s">
        <v>29</v>
      </c>
      <c r="H1388" s="43">
        <f t="shared" si="95"/>
        <v>-165200</v>
      </c>
      <c r="I1388" s="74">
        <f t="shared" si="96"/>
        <v>2.0661157024793386</v>
      </c>
      <c r="K1388" s="22" t="s">
        <v>832</v>
      </c>
      <c r="M1388" s="2">
        <v>484</v>
      </c>
    </row>
    <row r="1389" spans="1:13" s="22" customFormat="1" ht="12.75">
      <c r="A1389" s="19"/>
      <c r="B1389" s="266">
        <v>600</v>
      </c>
      <c r="C1389" s="58" t="s">
        <v>63</v>
      </c>
      <c r="D1389" s="41" t="s">
        <v>297</v>
      </c>
      <c r="E1389" s="58" t="s">
        <v>79</v>
      </c>
      <c r="F1389" s="56" t="s">
        <v>831</v>
      </c>
      <c r="G1389" s="56" t="s">
        <v>31</v>
      </c>
      <c r="H1389" s="43">
        <f t="shared" si="95"/>
        <v>-165800</v>
      </c>
      <c r="I1389" s="74">
        <f t="shared" si="96"/>
        <v>1.2396694214876034</v>
      </c>
      <c r="K1389" s="22" t="s">
        <v>832</v>
      </c>
      <c r="M1389" s="2">
        <v>484</v>
      </c>
    </row>
    <row r="1390" spans="1:13" s="22" customFormat="1" ht="12.75">
      <c r="A1390" s="19"/>
      <c r="B1390" s="266">
        <v>800</v>
      </c>
      <c r="C1390" s="58" t="s">
        <v>63</v>
      </c>
      <c r="D1390" s="41" t="s">
        <v>297</v>
      </c>
      <c r="E1390" s="58" t="s">
        <v>79</v>
      </c>
      <c r="F1390" s="56" t="s">
        <v>831</v>
      </c>
      <c r="G1390" s="56" t="s">
        <v>33</v>
      </c>
      <c r="H1390" s="43">
        <f t="shared" si="95"/>
        <v>-166600</v>
      </c>
      <c r="I1390" s="74">
        <f t="shared" si="96"/>
        <v>1.6528925619834711</v>
      </c>
      <c r="K1390" s="22" t="s">
        <v>832</v>
      </c>
      <c r="M1390" s="2">
        <v>484</v>
      </c>
    </row>
    <row r="1391" spans="1:13" s="22" customFormat="1" ht="12.75">
      <c r="A1391" s="19"/>
      <c r="B1391" s="266">
        <v>2000</v>
      </c>
      <c r="C1391" s="58" t="s">
        <v>63</v>
      </c>
      <c r="D1391" s="41" t="s">
        <v>297</v>
      </c>
      <c r="E1391" s="58" t="s">
        <v>79</v>
      </c>
      <c r="F1391" s="56" t="s">
        <v>831</v>
      </c>
      <c r="G1391" s="56" t="s">
        <v>35</v>
      </c>
      <c r="H1391" s="43">
        <f t="shared" si="95"/>
        <v>-168600</v>
      </c>
      <c r="I1391" s="74">
        <f t="shared" si="96"/>
        <v>4.132231404958677</v>
      </c>
      <c r="K1391" s="22" t="s">
        <v>832</v>
      </c>
      <c r="M1391" s="2">
        <v>484</v>
      </c>
    </row>
    <row r="1392" spans="1:13" s="22" customFormat="1" ht="12.75">
      <c r="A1392" s="19"/>
      <c r="B1392" s="266">
        <v>2000</v>
      </c>
      <c r="C1392" s="58" t="s">
        <v>63</v>
      </c>
      <c r="D1392" s="41" t="s">
        <v>297</v>
      </c>
      <c r="E1392" s="58" t="s">
        <v>79</v>
      </c>
      <c r="F1392" s="56" t="s">
        <v>831</v>
      </c>
      <c r="G1392" s="56" t="s">
        <v>37</v>
      </c>
      <c r="H1392" s="43">
        <f t="shared" si="95"/>
        <v>-170600</v>
      </c>
      <c r="I1392" s="74">
        <f t="shared" si="96"/>
        <v>4.132231404958677</v>
      </c>
      <c r="K1392" s="22" t="s">
        <v>832</v>
      </c>
      <c r="M1392" s="2">
        <v>484</v>
      </c>
    </row>
    <row r="1393" spans="1:13" s="22" customFormat="1" ht="12.75">
      <c r="A1393" s="19"/>
      <c r="B1393" s="266">
        <v>2000</v>
      </c>
      <c r="C1393" s="58" t="s">
        <v>63</v>
      </c>
      <c r="D1393" s="41" t="s">
        <v>297</v>
      </c>
      <c r="E1393" s="58" t="s">
        <v>79</v>
      </c>
      <c r="F1393" s="56" t="s">
        <v>831</v>
      </c>
      <c r="G1393" s="56" t="s">
        <v>43</v>
      </c>
      <c r="H1393" s="43">
        <f t="shared" si="95"/>
        <v>-172600</v>
      </c>
      <c r="I1393" s="74">
        <f t="shared" si="96"/>
        <v>4.132231404958677</v>
      </c>
      <c r="K1393" s="22" t="s">
        <v>832</v>
      </c>
      <c r="M1393" s="2">
        <v>484</v>
      </c>
    </row>
    <row r="1394" spans="1:13" s="22" customFormat="1" ht="12.75">
      <c r="A1394" s="19"/>
      <c r="B1394" s="266">
        <v>2000</v>
      </c>
      <c r="C1394" s="58" t="s">
        <v>63</v>
      </c>
      <c r="D1394" s="41" t="s">
        <v>297</v>
      </c>
      <c r="E1394" s="58" t="s">
        <v>79</v>
      </c>
      <c r="F1394" s="56" t="s">
        <v>831</v>
      </c>
      <c r="G1394" s="56" t="s">
        <v>45</v>
      </c>
      <c r="H1394" s="43">
        <f t="shared" si="95"/>
        <v>-174600</v>
      </c>
      <c r="I1394" s="74">
        <f t="shared" si="96"/>
        <v>4.132231404958677</v>
      </c>
      <c r="K1394" s="22" t="s">
        <v>832</v>
      </c>
      <c r="M1394" s="2">
        <v>484</v>
      </c>
    </row>
    <row r="1395" spans="1:13" s="22" customFormat="1" ht="12.75">
      <c r="A1395" s="19"/>
      <c r="B1395" s="266">
        <v>2000</v>
      </c>
      <c r="C1395" s="58" t="s">
        <v>63</v>
      </c>
      <c r="D1395" s="41" t="s">
        <v>297</v>
      </c>
      <c r="E1395" s="58" t="s">
        <v>79</v>
      </c>
      <c r="F1395" s="56" t="s">
        <v>831</v>
      </c>
      <c r="G1395" s="56" t="s">
        <v>47</v>
      </c>
      <c r="H1395" s="43">
        <f t="shared" si="95"/>
        <v>-176600</v>
      </c>
      <c r="I1395" s="74">
        <f t="shared" si="96"/>
        <v>4.132231404958677</v>
      </c>
      <c r="K1395" s="22" t="s">
        <v>832</v>
      </c>
      <c r="M1395" s="2">
        <v>484</v>
      </c>
    </row>
    <row r="1396" spans="1:13" s="22" customFormat="1" ht="12.75">
      <c r="A1396" s="19"/>
      <c r="B1396" s="266">
        <v>2000</v>
      </c>
      <c r="C1396" s="1" t="s">
        <v>63</v>
      </c>
      <c r="D1396" s="19" t="s">
        <v>297</v>
      </c>
      <c r="E1396" s="1" t="s">
        <v>79</v>
      </c>
      <c r="F1396" s="56" t="s">
        <v>831</v>
      </c>
      <c r="G1396" s="34" t="s">
        <v>49</v>
      </c>
      <c r="H1396" s="43">
        <f t="shared" si="95"/>
        <v>-178600</v>
      </c>
      <c r="I1396" s="74">
        <f t="shared" si="96"/>
        <v>4.132231404958677</v>
      </c>
      <c r="K1396" s="22" t="s">
        <v>832</v>
      </c>
      <c r="M1396" s="2">
        <v>484</v>
      </c>
    </row>
    <row r="1397" spans="1:13" s="22" customFormat="1" ht="12.75">
      <c r="A1397" s="19"/>
      <c r="B1397" s="266">
        <v>2000</v>
      </c>
      <c r="C1397" s="1" t="s">
        <v>63</v>
      </c>
      <c r="D1397" s="19" t="s">
        <v>297</v>
      </c>
      <c r="E1397" s="1" t="s">
        <v>79</v>
      </c>
      <c r="F1397" s="56" t="s">
        <v>831</v>
      </c>
      <c r="G1397" s="34" t="s">
        <v>51</v>
      </c>
      <c r="H1397" s="43">
        <f t="shared" si="95"/>
        <v>-180600</v>
      </c>
      <c r="I1397" s="74">
        <f t="shared" si="96"/>
        <v>4.132231404958677</v>
      </c>
      <c r="K1397" s="22" t="s">
        <v>832</v>
      </c>
      <c r="M1397" s="2">
        <v>484</v>
      </c>
    </row>
    <row r="1398" spans="1:13" s="22" customFormat="1" ht="12.75">
      <c r="A1398" s="19"/>
      <c r="B1398" s="266">
        <v>400</v>
      </c>
      <c r="C1398" s="1" t="s">
        <v>63</v>
      </c>
      <c r="D1398" s="19" t="s">
        <v>297</v>
      </c>
      <c r="E1398" s="1" t="s">
        <v>79</v>
      </c>
      <c r="F1398" s="56" t="s">
        <v>831</v>
      </c>
      <c r="G1398" s="34" t="s">
        <v>53</v>
      </c>
      <c r="H1398" s="43">
        <f t="shared" si="95"/>
        <v>-181000</v>
      </c>
      <c r="I1398" s="74">
        <f t="shared" si="96"/>
        <v>0.8264462809917356</v>
      </c>
      <c r="K1398" s="22" t="s">
        <v>832</v>
      </c>
      <c r="M1398" s="2">
        <v>484</v>
      </c>
    </row>
    <row r="1399" spans="1:13" s="22" customFormat="1" ht="12.75">
      <c r="A1399" s="19"/>
      <c r="B1399" s="266">
        <v>1500</v>
      </c>
      <c r="C1399" s="1" t="s">
        <v>63</v>
      </c>
      <c r="D1399" s="19" t="s">
        <v>297</v>
      </c>
      <c r="E1399" s="1" t="s">
        <v>79</v>
      </c>
      <c r="F1399" s="56" t="s">
        <v>831</v>
      </c>
      <c r="G1399" s="34" t="s">
        <v>66</v>
      </c>
      <c r="H1399" s="43">
        <f t="shared" si="95"/>
        <v>-182500</v>
      </c>
      <c r="I1399" s="74">
        <f t="shared" si="96"/>
        <v>3.0991735537190084</v>
      </c>
      <c r="K1399" s="22" t="s">
        <v>832</v>
      </c>
      <c r="M1399" s="2">
        <v>484</v>
      </c>
    </row>
    <row r="1400" spans="1:13" s="22" customFormat="1" ht="12.75">
      <c r="A1400" s="19"/>
      <c r="B1400" s="266">
        <v>2000</v>
      </c>
      <c r="C1400" s="1" t="s">
        <v>63</v>
      </c>
      <c r="D1400" s="19" t="s">
        <v>297</v>
      </c>
      <c r="E1400" s="1" t="s">
        <v>79</v>
      </c>
      <c r="F1400" s="34" t="s">
        <v>831</v>
      </c>
      <c r="G1400" s="34" t="s">
        <v>67</v>
      </c>
      <c r="H1400" s="43">
        <f t="shared" si="95"/>
        <v>-184500</v>
      </c>
      <c r="I1400" s="74">
        <f t="shared" si="96"/>
        <v>4.132231404958677</v>
      </c>
      <c r="K1400" s="22" t="s">
        <v>832</v>
      </c>
      <c r="M1400" s="2">
        <v>484</v>
      </c>
    </row>
    <row r="1401" spans="1:13" s="22" customFormat="1" ht="12.75">
      <c r="A1401" s="19"/>
      <c r="B1401" s="266">
        <v>2000</v>
      </c>
      <c r="C1401" s="1" t="s">
        <v>63</v>
      </c>
      <c r="D1401" s="19" t="s">
        <v>297</v>
      </c>
      <c r="E1401" s="1" t="s">
        <v>79</v>
      </c>
      <c r="F1401" s="34" t="s">
        <v>831</v>
      </c>
      <c r="G1401" s="34" t="s">
        <v>68</v>
      </c>
      <c r="H1401" s="43">
        <f t="shared" si="95"/>
        <v>-186500</v>
      </c>
      <c r="I1401" s="74">
        <f t="shared" si="96"/>
        <v>4.132231404958677</v>
      </c>
      <c r="K1401" s="22" t="s">
        <v>832</v>
      </c>
      <c r="M1401" s="2">
        <v>484</v>
      </c>
    </row>
    <row r="1402" spans="1:13" s="22" customFormat="1" ht="12.75">
      <c r="A1402" s="19"/>
      <c r="B1402" s="266">
        <v>600</v>
      </c>
      <c r="C1402" s="58" t="s">
        <v>63</v>
      </c>
      <c r="D1402" s="19" t="s">
        <v>297</v>
      </c>
      <c r="E1402" s="1" t="s">
        <v>79</v>
      </c>
      <c r="F1402" s="34" t="s">
        <v>831</v>
      </c>
      <c r="G1402" s="34" t="s">
        <v>69</v>
      </c>
      <c r="H1402" s="43">
        <f aca="true" t="shared" si="97" ref="H1402:H1408">H1401-B1402</f>
        <v>-187100</v>
      </c>
      <c r="I1402" s="74">
        <f aca="true" t="shared" si="98" ref="I1402:I1408">+B1402/M1402</f>
        <v>1.2396694214876034</v>
      </c>
      <c r="K1402" s="22" t="s">
        <v>832</v>
      </c>
      <c r="M1402" s="2">
        <v>484</v>
      </c>
    </row>
    <row r="1403" spans="1:13" s="22" customFormat="1" ht="12.75">
      <c r="A1403" s="19"/>
      <c r="B1403" s="266">
        <v>800</v>
      </c>
      <c r="C1403" s="58" t="s">
        <v>63</v>
      </c>
      <c r="D1403" s="19" t="s">
        <v>297</v>
      </c>
      <c r="E1403" s="1" t="s">
        <v>79</v>
      </c>
      <c r="F1403" s="34" t="s">
        <v>831</v>
      </c>
      <c r="G1403" s="34" t="s">
        <v>70</v>
      </c>
      <c r="H1403" s="43">
        <f t="shared" si="97"/>
        <v>-187900</v>
      </c>
      <c r="I1403" s="74">
        <f t="shared" si="98"/>
        <v>1.6528925619834711</v>
      </c>
      <c r="K1403" s="22" t="s">
        <v>832</v>
      </c>
      <c r="M1403" s="2">
        <v>484</v>
      </c>
    </row>
    <row r="1404" spans="1:13" s="22" customFormat="1" ht="12.75">
      <c r="A1404" s="19"/>
      <c r="B1404" s="266">
        <v>500</v>
      </c>
      <c r="C1404" s="58" t="s">
        <v>63</v>
      </c>
      <c r="D1404" s="19" t="s">
        <v>297</v>
      </c>
      <c r="E1404" s="1" t="s">
        <v>79</v>
      </c>
      <c r="F1404" s="56" t="s">
        <v>831</v>
      </c>
      <c r="G1404" s="34" t="s">
        <v>71</v>
      </c>
      <c r="H1404" s="43">
        <f t="shared" si="97"/>
        <v>-188400</v>
      </c>
      <c r="I1404" s="74">
        <f t="shared" si="98"/>
        <v>1.0330578512396693</v>
      </c>
      <c r="K1404" s="22" t="s">
        <v>832</v>
      </c>
      <c r="M1404" s="2">
        <v>484</v>
      </c>
    </row>
    <row r="1405" spans="1:13" s="22" customFormat="1" ht="12.75">
      <c r="A1405" s="19"/>
      <c r="B1405" s="266">
        <v>2000</v>
      </c>
      <c r="C1405" s="1" t="s">
        <v>63</v>
      </c>
      <c r="D1405" s="19" t="s">
        <v>297</v>
      </c>
      <c r="E1405" s="1" t="s">
        <v>79</v>
      </c>
      <c r="F1405" s="34" t="s">
        <v>831</v>
      </c>
      <c r="G1405" s="34" t="s">
        <v>59</v>
      </c>
      <c r="H1405" s="43">
        <f t="shared" si="97"/>
        <v>-190400</v>
      </c>
      <c r="I1405" s="74">
        <f t="shared" si="98"/>
        <v>4.132231404958677</v>
      </c>
      <c r="K1405" s="22" t="s">
        <v>832</v>
      </c>
      <c r="M1405" s="2">
        <v>484</v>
      </c>
    </row>
    <row r="1406" spans="1:13" s="22" customFormat="1" ht="12.75">
      <c r="A1406" s="19"/>
      <c r="B1406" s="266">
        <v>2000</v>
      </c>
      <c r="C1406" s="1" t="s">
        <v>63</v>
      </c>
      <c r="D1406" s="19" t="s">
        <v>297</v>
      </c>
      <c r="E1406" s="1" t="s">
        <v>79</v>
      </c>
      <c r="F1406" s="34" t="s">
        <v>831</v>
      </c>
      <c r="G1406" s="34" t="s">
        <v>824</v>
      </c>
      <c r="H1406" s="43">
        <f t="shared" si="97"/>
        <v>-192400</v>
      </c>
      <c r="I1406" s="74">
        <f t="shared" si="98"/>
        <v>4.132231404958677</v>
      </c>
      <c r="K1406" s="22" t="s">
        <v>832</v>
      </c>
      <c r="M1406" s="2">
        <v>484</v>
      </c>
    </row>
    <row r="1407" spans="1:13" s="80" customFormat="1" ht="12.75">
      <c r="A1407" s="66"/>
      <c r="B1407" s="398">
        <f>SUM(B1275:B1406)</f>
        <v>192400</v>
      </c>
      <c r="C1407" s="66"/>
      <c r="D1407" s="72"/>
      <c r="E1407" s="66" t="s">
        <v>79</v>
      </c>
      <c r="F1407" s="72"/>
      <c r="G1407" s="72"/>
      <c r="H1407" s="62">
        <v>0</v>
      </c>
      <c r="I1407" s="79">
        <f t="shared" si="98"/>
        <v>397.5206611570248</v>
      </c>
      <c r="M1407" s="2">
        <v>484</v>
      </c>
    </row>
    <row r="1408" spans="1:13" s="59" customFormat="1" ht="12.75">
      <c r="A1408" s="58"/>
      <c r="B1408" s="266"/>
      <c r="C1408" s="58"/>
      <c r="D1408" s="56"/>
      <c r="E1408" s="58"/>
      <c r="F1408" s="56"/>
      <c r="G1408" s="56"/>
      <c r="H1408" s="43">
        <f t="shared" si="97"/>
        <v>0</v>
      </c>
      <c r="I1408" s="74">
        <f t="shared" si="98"/>
        <v>0</v>
      </c>
      <c r="M1408" s="2">
        <v>484</v>
      </c>
    </row>
    <row r="1409" spans="1:13" s="59" customFormat="1" ht="12.75">
      <c r="A1409" s="58"/>
      <c r="B1409" s="266"/>
      <c r="C1409" s="58"/>
      <c r="D1409" s="56"/>
      <c r="E1409" s="58"/>
      <c r="F1409" s="56"/>
      <c r="G1409" s="56"/>
      <c r="H1409" s="43">
        <f>H1408-B1409</f>
        <v>0</v>
      </c>
      <c r="I1409" s="74">
        <f>+B1409/M1409</f>
        <v>0</v>
      </c>
      <c r="M1409" s="2">
        <v>484</v>
      </c>
    </row>
    <row r="1410" spans="1:13" s="75" customFormat="1" ht="12.75">
      <c r="A1410" s="41"/>
      <c r="B1410" s="273">
        <v>7000</v>
      </c>
      <c r="C1410" s="41" t="s">
        <v>73</v>
      </c>
      <c r="D1410" s="41" t="s">
        <v>297</v>
      </c>
      <c r="E1410" s="41" t="s">
        <v>317</v>
      </c>
      <c r="F1410" s="39" t="s">
        <v>105</v>
      </c>
      <c r="G1410" s="39" t="s">
        <v>66</v>
      </c>
      <c r="H1410" s="43">
        <f aca="true" t="shared" si="99" ref="H1410:H1447">H1409-B1410</f>
        <v>-7000</v>
      </c>
      <c r="I1410" s="74">
        <f aca="true" t="shared" si="100" ref="I1410:I1447">+B1410/M1410</f>
        <v>14.462809917355372</v>
      </c>
      <c r="K1410" s="59" t="s">
        <v>106</v>
      </c>
      <c r="M1410" s="2">
        <v>484</v>
      </c>
    </row>
    <row r="1411" spans="1:13" s="75" customFormat="1" ht="12.75">
      <c r="A1411" s="41"/>
      <c r="B1411" s="273">
        <v>7000</v>
      </c>
      <c r="C1411" s="41" t="s">
        <v>73</v>
      </c>
      <c r="D1411" s="41" t="s">
        <v>297</v>
      </c>
      <c r="E1411" s="41" t="s">
        <v>317</v>
      </c>
      <c r="F1411" s="39" t="s">
        <v>105</v>
      </c>
      <c r="G1411" s="39" t="s">
        <v>67</v>
      </c>
      <c r="H1411" s="43">
        <f t="shared" si="99"/>
        <v>-14000</v>
      </c>
      <c r="I1411" s="74">
        <f t="shared" si="100"/>
        <v>14.462809917355372</v>
      </c>
      <c r="K1411" s="59" t="s">
        <v>106</v>
      </c>
      <c r="M1411" s="2">
        <v>484</v>
      </c>
    </row>
    <row r="1412" spans="1:13" s="75" customFormat="1" ht="12.75">
      <c r="A1412" s="41"/>
      <c r="B1412" s="273">
        <v>5000</v>
      </c>
      <c r="C1412" s="41" t="s">
        <v>73</v>
      </c>
      <c r="D1412" s="41" t="s">
        <v>297</v>
      </c>
      <c r="E1412" s="41" t="s">
        <v>317</v>
      </c>
      <c r="F1412" s="39" t="s">
        <v>844</v>
      </c>
      <c r="G1412" s="39" t="s">
        <v>43</v>
      </c>
      <c r="H1412" s="43">
        <f t="shared" si="99"/>
        <v>-19000</v>
      </c>
      <c r="I1412" s="74">
        <f t="shared" si="100"/>
        <v>10.330578512396695</v>
      </c>
      <c r="K1412" s="59" t="s">
        <v>639</v>
      </c>
      <c r="M1412" s="2">
        <v>484</v>
      </c>
    </row>
    <row r="1413" spans="1:13" s="75" customFormat="1" ht="12.75">
      <c r="A1413" s="41"/>
      <c r="B1413" s="273">
        <v>5000</v>
      </c>
      <c r="C1413" s="41" t="s">
        <v>73</v>
      </c>
      <c r="D1413" s="41" t="s">
        <v>297</v>
      </c>
      <c r="E1413" s="41" t="s">
        <v>317</v>
      </c>
      <c r="F1413" s="39" t="s">
        <v>845</v>
      </c>
      <c r="G1413" s="39" t="s">
        <v>67</v>
      </c>
      <c r="H1413" s="43">
        <f t="shared" si="99"/>
        <v>-24000</v>
      </c>
      <c r="I1413" s="74">
        <f t="shared" si="100"/>
        <v>10.330578512396695</v>
      </c>
      <c r="K1413" s="59" t="s">
        <v>639</v>
      </c>
      <c r="M1413" s="2">
        <v>484</v>
      </c>
    </row>
    <row r="1414" spans="1:13" s="59" customFormat="1" ht="12.75">
      <c r="A1414" s="58"/>
      <c r="B1414" s="273">
        <v>5000</v>
      </c>
      <c r="C1414" s="41" t="s">
        <v>73</v>
      </c>
      <c r="D1414" s="41" t="s">
        <v>297</v>
      </c>
      <c r="E1414" s="58" t="s">
        <v>317</v>
      </c>
      <c r="F1414" s="56" t="s">
        <v>846</v>
      </c>
      <c r="G1414" s="39" t="s">
        <v>84</v>
      </c>
      <c r="H1414" s="43">
        <f t="shared" si="99"/>
        <v>-29000</v>
      </c>
      <c r="I1414" s="74">
        <f t="shared" si="100"/>
        <v>10.330578512396695</v>
      </c>
      <c r="K1414" t="s">
        <v>630</v>
      </c>
      <c r="M1414" s="2">
        <v>484</v>
      </c>
    </row>
    <row r="1415" spans="1:13" s="59" customFormat="1" ht="12.75">
      <c r="A1415" s="58"/>
      <c r="B1415" s="273">
        <v>5000</v>
      </c>
      <c r="C1415" s="41" t="s">
        <v>73</v>
      </c>
      <c r="D1415" s="41" t="s">
        <v>297</v>
      </c>
      <c r="E1415" s="58" t="s">
        <v>317</v>
      </c>
      <c r="F1415" s="56" t="s">
        <v>847</v>
      </c>
      <c r="G1415" s="39" t="s">
        <v>89</v>
      </c>
      <c r="H1415" s="43">
        <f t="shared" si="99"/>
        <v>-34000</v>
      </c>
      <c r="I1415" s="74">
        <f t="shared" si="100"/>
        <v>10.330578512396695</v>
      </c>
      <c r="K1415" t="s">
        <v>630</v>
      </c>
      <c r="M1415" s="2">
        <v>484</v>
      </c>
    </row>
    <row r="1416" spans="1:13" s="75" customFormat="1" ht="12.75">
      <c r="A1416" s="41"/>
      <c r="B1416" s="273">
        <v>5000</v>
      </c>
      <c r="C1416" s="41" t="s">
        <v>73</v>
      </c>
      <c r="D1416" s="41" t="s">
        <v>297</v>
      </c>
      <c r="E1416" s="41" t="s">
        <v>317</v>
      </c>
      <c r="F1416" s="39" t="s">
        <v>848</v>
      </c>
      <c r="G1416" s="39" t="s">
        <v>91</v>
      </c>
      <c r="H1416" s="43">
        <f t="shared" si="99"/>
        <v>-39000</v>
      </c>
      <c r="I1416" s="74">
        <f t="shared" si="100"/>
        <v>10.330578512396695</v>
      </c>
      <c r="K1416" t="s">
        <v>630</v>
      </c>
      <c r="M1416" s="2">
        <v>484</v>
      </c>
    </row>
    <row r="1417" spans="1:13" s="75" customFormat="1" ht="12.75">
      <c r="A1417" s="41"/>
      <c r="B1417" s="273">
        <v>5000</v>
      </c>
      <c r="C1417" s="41" t="s">
        <v>73</v>
      </c>
      <c r="D1417" s="41" t="s">
        <v>297</v>
      </c>
      <c r="E1417" s="41" t="s">
        <v>317</v>
      </c>
      <c r="F1417" s="39" t="s">
        <v>849</v>
      </c>
      <c r="G1417" s="39" t="s">
        <v>41</v>
      </c>
      <c r="H1417" s="43">
        <f t="shared" si="99"/>
        <v>-44000</v>
      </c>
      <c r="I1417" s="74">
        <f t="shared" si="100"/>
        <v>10.330578512396695</v>
      </c>
      <c r="K1417" t="s">
        <v>630</v>
      </c>
      <c r="M1417" s="2">
        <v>484</v>
      </c>
    </row>
    <row r="1418" spans="1:13" s="75" customFormat="1" ht="12.75">
      <c r="A1418" s="41"/>
      <c r="B1418" s="273">
        <v>5000</v>
      </c>
      <c r="C1418" s="41" t="s">
        <v>73</v>
      </c>
      <c r="D1418" s="41" t="s">
        <v>297</v>
      </c>
      <c r="E1418" s="41" t="s">
        <v>317</v>
      </c>
      <c r="F1418" s="39" t="s">
        <v>850</v>
      </c>
      <c r="G1418" s="39" t="s">
        <v>43</v>
      </c>
      <c r="H1418" s="43">
        <f t="shared" si="99"/>
        <v>-49000</v>
      </c>
      <c r="I1418" s="74">
        <f t="shared" si="100"/>
        <v>10.330578512396695</v>
      </c>
      <c r="K1418" t="s">
        <v>630</v>
      </c>
      <c r="M1418" s="2">
        <v>484</v>
      </c>
    </row>
    <row r="1419" spans="1:13" s="75" customFormat="1" ht="12.75">
      <c r="A1419" s="41"/>
      <c r="B1419" s="273">
        <v>5000</v>
      </c>
      <c r="C1419" s="41" t="s">
        <v>73</v>
      </c>
      <c r="D1419" s="41" t="s">
        <v>297</v>
      </c>
      <c r="E1419" s="41" t="s">
        <v>317</v>
      </c>
      <c r="F1419" s="39" t="s">
        <v>850</v>
      </c>
      <c r="G1419" s="39" t="s">
        <v>45</v>
      </c>
      <c r="H1419" s="43">
        <f t="shared" si="99"/>
        <v>-54000</v>
      </c>
      <c r="I1419" s="74">
        <f t="shared" si="100"/>
        <v>10.330578512396695</v>
      </c>
      <c r="K1419" t="s">
        <v>630</v>
      </c>
      <c r="M1419" s="2">
        <v>484</v>
      </c>
    </row>
    <row r="1420" spans="1:13" s="75" customFormat="1" ht="12.75">
      <c r="A1420" s="41"/>
      <c r="B1420" s="273">
        <v>5000</v>
      </c>
      <c r="C1420" s="41" t="s">
        <v>73</v>
      </c>
      <c r="D1420" s="41" t="s">
        <v>297</v>
      </c>
      <c r="E1420" s="41" t="s">
        <v>317</v>
      </c>
      <c r="F1420" s="39" t="s">
        <v>850</v>
      </c>
      <c r="G1420" s="39" t="s">
        <v>47</v>
      </c>
      <c r="H1420" s="43">
        <f t="shared" si="99"/>
        <v>-59000</v>
      </c>
      <c r="I1420" s="74">
        <f t="shared" si="100"/>
        <v>10.330578512396695</v>
      </c>
      <c r="K1420" t="s">
        <v>630</v>
      </c>
      <c r="M1420" s="2">
        <v>484</v>
      </c>
    </row>
    <row r="1421" spans="1:13" s="75" customFormat="1" ht="12.75">
      <c r="A1421" s="41"/>
      <c r="B1421" s="273">
        <v>5000</v>
      </c>
      <c r="C1421" s="41" t="s">
        <v>73</v>
      </c>
      <c r="D1421" s="41" t="s">
        <v>297</v>
      </c>
      <c r="E1421" s="41" t="s">
        <v>317</v>
      </c>
      <c r="F1421" s="39" t="s">
        <v>851</v>
      </c>
      <c r="G1421" s="39" t="s">
        <v>49</v>
      </c>
      <c r="H1421" s="43">
        <f t="shared" si="99"/>
        <v>-64000</v>
      </c>
      <c r="I1421" s="74">
        <f t="shared" si="100"/>
        <v>10.330578512396695</v>
      </c>
      <c r="K1421" t="s">
        <v>630</v>
      </c>
      <c r="M1421" s="2">
        <v>484</v>
      </c>
    </row>
    <row r="1422" spans="1:13" s="75" customFormat="1" ht="12.75">
      <c r="A1422" s="41"/>
      <c r="B1422" s="273">
        <v>5000</v>
      </c>
      <c r="C1422" s="58" t="s">
        <v>73</v>
      </c>
      <c r="D1422" s="41" t="s">
        <v>297</v>
      </c>
      <c r="E1422" s="58" t="s">
        <v>317</v>
      </c>
      <c r="F1422" s="39" t="s">
        <v>852</v>
      </c>
      <c r="G1422" s="39" t="s">
        <v>84</v>
      </c>
      <c r="H1422" s="43">
        <f t="shared" si="99"/>
        <v>-69000</v>
      </c>
      <c r="I1422" s="74">
        <f t="shared" si="100"/>
        <v>10.330578512396695</v>
      </c>
      <c r="K1422" t="s">
        <v>582</v>
      </c>
      <c r="M1422" s="2">
        <v>484</v>
      </c>
    </row>
    <row r="1423" spans="1:13" s="75" customFormat="1" ht="12.75">
      <c r="A1423" s="41"/>
      <c r="B1423" s="273">
        <v>6000</v>
      </c>
      <c r="C1423" s="41" t="s">
        <v>73</v>
      </c>
      <c r="D1423" s="41" t="s">
        <v>297</v>
      </c>
      <c r="E1423" s="41" t="s">
        <v>317</v>
      </c>
      <c r="F1423" s="39" t="s">
        <v>853</v>
      </c>
      <c r="G1423" s="39" t="s">
        <v>91</v>
      </c>
      <c r="H1423" s="43">
        <f t="shared" si="99"/>
        <v>-75000</v>
      </c>
      <c r="I1423" s="74">
        <f t="shared" si="100"/>
        <v>12.396694214876034</v>
      </c>
      <c r="K1423" t="s">
        <v>582</v>
      </c>
      <c r="M1423" s="2">
        <v>484</v>
      </c>
    </row>
    <row r="1424" spans="1:13" s="75" customFormat="1" ht="12.75">
      <c r="A1424" s="41"/>
      <c r="B1424" s="273">
        <v>6000</v>
      </c>
      <c r="C1424" s="41" t="s">
        <v>73</v>
      </c>
      <c r="D1424" s="41" t="s">
        <v>297</v>
      </c>
      <c r="E1424" s="41" t="s">
        <v>317</v>
      </c>
      <c r="F1424" s="39" t="s">
        <v>853</v>
      </c>
      <c r="G1424" s="39" t="s">
        <v>93</v>
      </c>
      <c r="H1424" s="43">
        <f t="shared" si="99"/>
        <v>-81000</v>
      </c>
      <c r="I1424" s="74">
        <f t="shared" si="100"/>
        <v>12.396694214876034</v>
      </c>
      <c r="K1424" t="s">
        <v>582</v>
      </c>
      <c r="M1424" s="2">
        <v>484</v>
      </c>
    </row>
    <row r="1425" spans="1:13" s="75" customFormat="1" ht="12.75">
      <c r="A1425" s="41"/>
      <c r="B1425" s="273">
        <v>6000</v>
      </c>
      <c r="C1425" s="41" t="s">
        <v>73</v>
      </c>
      <c r="D1425" s="41" t="s">
        <v>297</v>
      </c>
      <c r="E1425" s="41" t="s">
        <v>317</v>
      </c>
      <c r="F1425" s="39" t="s">
        <v>853</v>
      </c>
      <c r="G1425" s="39" t="s">
        <v>22</v>
      </c>
      <c r="H1425" s="43">
        <f t="shared" si="99"/>
        <v>-87000</v>
      </c>
      <c r="I1425" s="74">
        <f t="shared" si="100"/>
        <v>12.396694214876034</v>
      </c>
      <c r="K1425" t="s">
        <v>582</v>
      </c>
      <c r="M1425" s="2">
        <v>484</v>
      </c>
    </row>
    <row r="1426" spans="1:13" s="75" customFormat="1" ht="12.75">
      <c r="A1426" s="41"/>
      <c r="B1426" s="273">
        <v>6000</v>
      </c>
      <c r="C1426" s="41" t="s">
        <v>73</v>
      </c>
      <c r="D1426" s="41" t="s">
        <v>297</v>
      </c>
      <c r="E1426" s="41" t="s">
        <v>317</v>
      </c>
      <c r="F1426" s="39" t="s">
        <v>853</v>
      </c>
      <c r="G1426" s="39" t="s">
        <v>25</v>
      </c>
      <c r="H1426" s="43">
        <f t="shared" si="99"/>
        <v>-93000</v>
      </c>
      <c r="I1426" s="74">
        <f t="shared" si="100"/>
        <v>12.396694214876034</v>
      </c>
      <c r="K1426" t="s">
        <v>582</v>
      </c>
      <c r="M1426" s="2">
        <v>484</v>
      </c>
    </row>
    <row r="1427" spans="1:13" s="75" customFormat="1" ht="12.75">
      <c r="A1427" s="41"/>
      <c r="B1427" s="273">
        <v>6000</v>
      </c>
      <c r="C1427" s="41" t="s">
        <v>73</v>
      </c>
      <c r="D1427" s="41" t="s">
        <v>297</v>
      </c>
      <c r="E1427" s="41" t="s">
        <v>317</v>
      </c>
      <c r="F1427" s="39" t="s">
        <v>853</v>
      </c>
      <c r="G1427" s="39" t="s">
        <v>27</v>
      </c>
      <c r="H1427" s="43">
        <f t="shared" si="99"/>
        <v>-99000</v>
      </c>
      <c r="I1427" s="74">
        <f t="shared" si="100"/>
        <v>12.396694214876034</v>
      </c>
      <c r="K1427" t="s">
        <v>582</v>
      </c>
      <c r="M1427" s="2">
        <v>484</v>
      </c>
    </row>
    <row r="1428" spans="1:13" s="75" customFormat="1" ht="12.75">
      <c r="A1428" s="41"/>
      <c r="B1428" s="273">
        <v>6000</v>
      </c>
      <c r="C1428" s="41" t="s">
        <v>73</v>
      </c>
      <c r="D1428" s="41" t="s">
        <v>297</v>
      </c>
      <c r="E1428" s="41" t="s">
        <v>317</v>
      </c>
      <c r="F1428" s="39" t="s">
        <v>853</v>
      </c>
      <c r="G1428" s="39" t="s">
        <v>29</v>
      </c>
      <c r="H1428" s="43">
        <f t="shared" si="99"/>
        <v>-105000</v>
      </c>
      <c r="I1428" s="74">
        <f t="shared" si="100"/>
        <v>12.396694214876034</v>
      </c>
      <c r="K1428" t="s">
        <v>582</v>
      </c>
      <c r="M1428" s="2">
        <v>484</v>
      </c>
    </row>
    <row r="1429" spans="1:13" s="75" customFormat="1" ht="12.75">
      <c r="A1429" s="41"/>
      <c r="B1429" s="273">
        <v>6000</v>
      </c>
      <c r="C1429" s="41" t="s">
        <v>73</v>
      </c>
      <c r="D1429" s="41" t="s">
        <v>297</v>
      </c>
      <c r="E1429" s="41" t="s">
        <v>317</v>
      </c>
      <c r="F1429" s="39" t="s">
        <v>853</v>
      </c>
      <c r="G1429" s="39" t="s">
        <v>31</v>
      </c>
      <c r="H1429" s="43">
        <f t="shared" si="99"/>
        <v>-111000</v>
      </c>
      <c r="I1429" s="74">
        <f t="shared" si="100"/>
        <v>12.396694214876034</v>
      </c>
      <c r="K1429" t="s">
        <v>582</v>
      </c>
      <c r="M1429" s="2">
        <v>484</v>
      </c>
    </row>
    <row r="1430" spans="1:13" s="75" customFormat="1" ht="12.75">
      <c r="A1430" s="41"/>
      <c r="B1430" s="273">
        <v>6000</v>
      </c>
      <c r="C1430" s="41" t="s">
        <v>73</v>
      </c>
      <c r="D1430" s="41" t="s">
        <v>297</v>
      </c>
      <c r="E1430" s="41" t="s">
        <v>317</v>
      </c>
      <c r="F1430" s="39" t="s">
        <v>853</v>
      </c>
      <c r="G1430" s="39" t="s">
        <v>33</v>
      </c>
      <c r="H1430" s="43">
        <f t="shared" si="99"/>
        <v>-117000</v>
      </c>
      <c r="I1430" s="74">
        <f t="shared" si="100"/>
        <v>12.396694214876034</v>
      </c>
      <c r="K1430" t="s">
        <v>582</v>
      </c>
      <c r="M1430" s="2">
        <v>484</v>
      </c>
    </row>
    <row r="1431" spans="1:13" s="75" customFormat="1" ht="12.75">
      <c r="A1431" s="41"/>
      <c r="B1431" s="273">
        <v>6000</v>
      </c>
      <c r="C1431" s="41" t="s">
        <v>73</v>
      </c>
      <c r="D1431" s="41" t="s">
        <v>297</v>
      </c>
      <c r="E1431" s="41" t="s">
        <v>317</v>
      </c>
      <c r="F1431" s="39" t="s">
        <v>853</v>
      </c>
      <c r="G1431" s="39" t="s">
        <v>35</v>
      </c>
      <c r="H1431" s="43">
        <f t="shared" si="99"/>
        <v>-123000</v>
      </c>
      <c r="I1431" s="74">
        <f t="shared" si="100"/>
        <v>12.396694214876034</v>
      </c>
      <c r="K1431" t="s">
        <v>582</v>
      </c>
      <c r="M1431" s="2">
        <v>484</v>
      </c>
    </row>
    <row r="1432" spans="1:13" s="75" customFormat="1" ht="12.75">
      <c r="A1432" s="41"/>
      <c r="B1432" s="273">
        <v>5000</v>
      </c>
      <c r="C1432" s="41" t="s">
        <v>73</v>
      </c>
      <c r="D1432" s="41" t="s">
        <v>297</v>
      </c>
      <c r="E1432" s="41" t="s">
        <v>317</v>
      </c>
      <c r="F1432" s="39" t="s">
        <v>854</v>
      </c>
      <c r="G1432" s="39" t="s">
        <v>49</v>
      </c>
      <c r="H1432" s="43">
        <f t="shared" si="99"/>
        <v>-128000</v>
      </c>
      <c r="I1432" s="74">
        <f t="shared" si="100"/>
        <v>10.330578512396695</v>
      </c>
      <c r="K1432" t="s">
        <v>582</v>
      </c>
      <c r="M1432" s="2">
        <v>484</v>
      </c>
    </row>
    <row r="1433" spans="1:13" s="75" customFormat="1" ht="12.75">
      <c r="A1433" s="41"/>
      <c r="B1433" s="273">
        <v>6000</v>
      </c>
      <c r="C1433" s="41" t="s">
        <v>73</v>
      </c>
      <c r="D1433" s="41" t="s">
        <v>297</v>
      </c>
      <c r="E1433" s="41" t="s">
        <v>317</v>
      </c>
      <c r="F1433" s="39" t="s">
        <v>855</v>
      </c>
      <c r="G1433" s="39" t="s">
        <v>66</v>
      </c>
      <c r="H1433" s="43">
        <f t="shared" si="99"/>
        <v>-134000</v>
      </c>
      <c r="I1433" s="74">
        <f t="shared" si="100"/>
        <v>12.396694214876034</v>
      </c>
      <c r="K1433" t="s">
        <v>582</v>
      </c>
      <c r="M1433" s="2">
        <v>484</v>
      </c>
    </row>
    <row r="1434" spans="1:13" s="75" customFormat="1" ht="12.75">
      <c r="A1434" s="41"/>
      <c r="B1434" s="273">
        <v>5000</v>
      </c>
      <c r="C1434" s="41" t="s">
        <v>73</v>
      </c>
      <c r="D1434" s="41" t="s">
        <v>297</v>
      </c>
      <c r="E1434" s="41" t="s">
        <v>317</v>
      </c>
      <c r="F1434" s="39" t="s">
        <v>856</v>
      </c>
      <c r="G1434" s="39" t="s">
        <v>59</v>
      </c>
      <c r="H1434" s="43">
        <f t="shared" si="99"/>
        <v>-139000</v>
      </c>
      <c r="I1434" s="74">
        <f t="shared" si="100"/>
        <v>10.330578512396695</v>
      </c>
      <c r="K1434" t="s">
        <v>582</v>
      </c>
      <c r="M1434" s="2">
        <v>484</v>
      </c>
    </row>
    <row r="1435" spans="1:13" s="75" customFormat="1" ht="12.75">
      <c r="A1435" s="41"/>
      <c r="B1435" s="273">
        <v>6000</v>
      </c>
      <c r="C1435" s="41" t="s">
        <v>73</v>
      </c>
      <c r="D1435" s="41" t="s">
        <v>297</v>
      </c>
      <c r="E1435" s="41" t="s">
        <v>317</v>
      </c>
      <c r="F1435" s="39" t="s">
        <v>857</v>
      </c>
      <c r="G1435" s="39" t="s">
        <v>824</v>
      </c>
      <c r="H1435" s="43">
        <f t="shared" si="99"/>
        <v>-145000</v>
      </c>
      <c r="I1435" s="74">
        <f t="shared" si="100"/>
        <v>12.396694214876034</v>
      </c>
      <c r="K1435" t="s">
        <v>582</v>
      </c>
      <c r="M1435" s="2">
        <v>484</v>
      </c>
    </row>
    <row r="1436" spans="1:13" s="22" customFormat="1" ht="12.75">
      <c r="A1436" s="19"/>
      <c r="B1436" s="266">
        <v>5000</v>
      </c>
      <c r="C1436" s="58" t="s">
        <v>73</v>
      </c>
      <c r="D1436" s="41" t="s">
        <v>297</v>
      </c>
      <c r="E1436" s="58" t="s">
        <v>317</v>
      </c>
      <c r="F1436" s="56" t="s">
        <v>831</v>
      </c>
      <c r="G1436" s="56" t="s">
        <v>84</v>
      </c>
      <c r="H1436" s="43">
        <f t="shared" si="99"/>
        <v>-150000</v>
      </c>
      <c r="I1436" s="74">
        <f t="shared" si="100"/>
        <v>10.330578512396695</v>
      </c>
      <c r="K1436" s="22" t="s">
        <v>832</v>
      </c>
      <c r="M1436" s="2">
        <v>484</v>
      </c>
    </row>
    <row r="1437" spans="1:13" s="22" customFormat="1" ht="12.75">
      <c r="A1437" s="19"/>
      <c r="B1437" s="266">
        <v>5000</v>
      </c>
      <c r="C1437" s="58" t="s">
        <v>73</v>
      </c>
      <c r="D1437" s="41" t="s">
        <v>297</v>
      </c>
      <c r="E1437" s="58" t="s">
        <v>317</v>
      </c>
      <c r="F1437" s="56" t="s">
        <v>831</v>
      </c>
      <c r="G1437" s="56" t="s">
        <v>89</v>
      </c>
      <c r="H1437" s="43">
        <f t="shared" si="99"/>
        <v>-155000</v>
      </c>
      <c r="I1437" s="74">
        <f t="shared" si="100"/>
        <v>10.330578512396695</v>
      </c>
      <c r="K1437" s="75" t="s">
        <v>832</v>
      </c>
      <c r="M1437" s="2">
        <v>484</v>
      </c>
    </row>
    <row r="1438" spans="1:13" s="22" customFormat="1" ht="12.75">
      <c r="A1438" s="19"/>
      <c r="B1438" s="266">
        <v>5000</v>
      </c>
      <c r="C1438" s="58" t="s">
        <v>73</v>
      </c>
      <c r="D1438" s="41" t="s">
        <v>297</v>
      </c>
      <c r="E1438" s="58" t="s">
        <v>317</v>
      </c>
      <c r="F1438" s="56" t="s">
        <v>831</v>
      </c>
      <c r="G1438" s="56" t="s">
        <v>91</v>
      </c>
      <c r="H1438" s="43">
        <f t="shared" si="99"/>
        <v>-160000</v>
      </c>
      <c r="I1438" s="74">
        <f t="shared" si="100"/>
        <v>10.330578512396695</v>
      </c>
      <c r="K1438" s="22" t="s">
        <v>832</v>
      </c>
      <c r="M1438" s="2">
        <v>484</v>
      </c>
    </row>
    <row r="1439" spans="1:13" s="22" customFormat="1" ht="12.75">
      <c r="A1439" s="19"/>
      <c r="B1439" s="266">
        <v>5000</v>
      </c>
      <c r="C1439" s="58" t="s">
        <v>73</v>
      </c>
      <c r="D1439" s="19" t="s">
        <v>297</v>
      </c>
      <c r="E1439" s="1" t="s">
        <v>317</v>
      </c>
      <c r="F1439" s="56" t="s">
        <v>831</v>
      </c>
      <c r="G1439" s="34" t="s">
        <v>35</v>
      </c>
      <c r="H1439" s="43">
        <f t="shared" si="99"/>
        <v>-165000</v>
      </c>
      <c r="I1439" s="74">
        <f t="shared" si="100"/>
        <v>10.330578512396695</v>
      </c>
      <c r="K1439" s="22" t="s">
        <v>832</v>
      </c>
      <c r="M1439" s="2">
        <v>484</v>
      </c>
    </row>
    <row r="1440" spans="1:13" s="22" customFormat="1" ht="12.75">
      <c r="A1440" s="19"/>
      <c r="B1440" s="266">
        <v>5000</v>
      </c>
      <c r="C1440" s="1" t="s">
        <v>73</v>
      </c>
      <c r="D1440" s="19" t="s">
        <v>297</v>
      </c>
      <c r="E1440" s="1" t="s">
        <v>317</v>
      </c>
      <c r="F1440" s="56" t="s">
        <v>1124</v>
      </c>
      <c r="G1440" s="34" t="s">
        <v>43</v>
      </c>
      <c r="H1440" s="43">
        <f t="shared" si="99"/>
        <v>-170000</v>
      </c>
      <c r="I1440" s="74">
        <f t="shared" si="100"/>
        <v>10.330578512396695</v>
      </c>
      <c r="K1440" s="22" t="s">
        <v>832</v>
      </c>
      <c r="M1440" s="2">
        <v>484</v>
      </c>
    </row>
    <row r="1441" spans="1:13" s="22" customFormat="1" ht="12.75">
      <c r="A1441" s="19"/>
      <c r="B1441" s="266">
        <v>5000</v>
      </c>
      <c r="C1441" s="1" t="s">
        <v>73</v>
      </c>
      <c r="D1441" s="19" t="s">
        <v>297</v>
      </c>
      <c r="E1441" s="1" t="s">
        <v>317</v>
      </c>
      <c r="F1441" s="56" t="s">
        <v>1125</v>
      </c>
      <c r="G1441" s="34" t="s">
        <v>45</v>
      </c>
      <c r="H1441" s="43">
        <f t="shared" si="99"/>
        <v>-175000</v>
      </c>
      <c r="I1441" s="74">
        <f t="shared" si="100"/>
        <v>10.330578512396695</v>
      </c>
      <c r="K1441" s="22" t="s">
        <v>832</v>
      </c>
      <c r="M1441" s="2">
        <v>484</v>
      </c>
    </row>
    <row r="1442" spans="1:13" s="22" customFormat="1" ht="12.75">
      <c r="A1442" s="19"/>
      <c r="B1442" s="266">
        <v>5000</v>
      </c>
      <c r="C1442" s="1" t="s">
        <v>73</v>
      </c>
      <c r="D1442" s="19" t="s">
        <v>297</v>
      </c>
      <c r="E1442" s="1" t="s">
        <v>317</v>
      </c>
      <c r="F1442" s="56" t="s">
        <v>1129</v>
      </c>
      <c r="G1442" s="34" t="s">
        <v>47</v>
      </c>
      <c r="H1442" s="43">
        <f t="shared" si="99"/>
        <v>-180000</v>
      </c>
      <c r="I1442" s="74">
        <f t="shared" si="100"/>
        <v>10.330578512396695</v>
      </c>
      <c r="K1442" s="22" t="s">
        <v>832</v>
      </c>
      <c r="M1442" s="2">
        <v>484</v>
      </c>
    </row>
    <row r="1443" spans="1:13" s="22" customFormat="1" ht="12.75">
      <c r="A1443" s="19"/>
      <c r="B1443" s="266">
        <v>5000</v>
      </c>
      <c r="C1443" s="1" t="s">
        <v>73</v>
      </c>
      <c r="D1443" s="19" t="s">
        <v>297</v>
      </c>
      <c r="E1443" s="1" t="s">
        <v>317</v>
      </c>
      <c r="F1443" s="56" t="s">
        <v>1131</v>
      </c>
      <c r="G1443" s="34" t="s">
        <v>49</v>
      </c>
      <c r="H1443" s="43">
        <f t="shared" si="99"/>
        <v>-185000</v>
      </c>
      <c r="I1443" s="74">
        <f t="shared" si="100"/>
        <v>10.330578512396695</v>
      </c>
      <c r="K1443" s="22" t="s">
        <v>832</v>
      </c>
      <c r="M1443" s="2">
        <v>484</v>
      </c>
    </row>
    <row r="1444" spans="1:13" s="22" customFormat="1" ht="12.75">
      <c r="A1444" s="19"/>
      <c r="B1444" s="266">
        <v>7000</v>
      </c>
      <c r="C1444" s="58" t="s">
        <v>73</v>
      </c>
      <c r="D1444" s="19" t="s">
        <v>297</v>
      </c>
      <c r="E1444" s="1" t="s">
        <v>317</v>
      </c>
      <c r="F1444" s="56" t="s">
        <v>831</v>
      </c>
      <c r="G1444" s="34" t="s">
        <v>66</v>
      </c>
      <c r="H1444" s="43">
        <f t="shared" si="99"/>
        <v>-192000</v>
      </c>
      <c r="I1444" s="74">
        <f t="shared" si="100"/>
        <v>14.462809917355372</v>
      </c>
      <c r="K1444" s="22" t="s">
        <v>832</v>
      </c>
      <c r="M1444" s="2">
        <v>484</v>
      </c>
    </row>
    <row r="1445" spans="2:13" ht="12.75">
      <c r="B1445" s="266">
        <v>5000</v>
      </c>
      <c r="C1445" s="1" t="s">
        <v>73</v>
      </c>
      <c r="D1445" s="1" t="s">
        <v>297</v>
      </c>
      <c r="E1445" s="1" t="s">
        <v>317</v>
      </c>
      <c r="F1445" s="73" t="s">
        <v>1134</v>
      </c>
      <c r="G1445" s="34" t="s">
        <v>59</v>
      </c>
      <c r="H1445" s="43">
        <f t="shared" si="99"/>
        <v>-197000</v>
      </c>
      <c r="I1445" s="74">
        <f t="shared" si="100"/>
        <v>10.330578512396695</v>
      </c>
      <c r="K1445" s="22" t="s">
        <v>832</v>
      </c>
      <c r="M1445" s="2">
        <v>484</v>
      </c>
    </row>
    <row r="1446" spans="1:13" s="80" customFormat="1" ht="12.75">
      <c r="A1446" s="66"/>
      <c r="B1446" s="398">
        <f>SUM(B1410:B1445)</f>
        <v>197000</v>
      </c>
      <c r="C1446" s="66" t="s">
        <v>73</v>
      </c>
      <c r="D1446" s="72"/>
      <c r="E1446" s="66"/>
      <c r="F1446" s="72"/>
      <c r="G1446" s="72"/>
      <c r="H1446" s="62">
        <v>0</v>
      </c>
      <c r="I1446" s="79">
        <f t="shared" si="100"/>
        <v>407.02479338842977</v>
      </c>
      <c r="M1446" s="2">
        <v>484</v>
      </c>
    </row>
    <row r="1447" spans="1:13" s="59" customFormat="1" ht="12.75">
      <c r="A1447" s="58"/>
      <c r="B1447" s="266"/>
      <c r="C1447" s="58"/>
      <c r="D1447" s="56"/>
      <c r="E1447" s="58"/>
      <c r="F1447" s="56"/>
      <c r="G1447" s="56"/>
      <c r="H1447" s="43">
        <f t="shared" si="99"/>
        <v>0</v>
      </c>
      <c r="I1447" s="74">
        <f t="shared" si="100"/>
        <v>0</v>
      </c>
      <c r="M1447" s="2">
        <v>484</v>
      </c>
    </row>
    <row r="1448" spans="1:13" s="59" customFormat="1" ht="12.75">
      <c r="A1448" s="58"/>
      <c r="B1448" s="266"/>
      <c r="C1448" s="58"/>
      <c r="D1448" s="56"/>
      <c r="E1448" s="58"/>
      <c r="F1448" s="56"/>
      <c r="G1448" s="56"/>
      <c r="H1448" s="43">
        <f>H1447-B1448</f>
        <v>0</v>
      </c>
      <c r="I1448" s="74">
        <f>+B1448/M1448</f>
        <v>0</v>
      </c>
      <c r="M1448" s="2">
        <v>484</v>
      </c>
    </row>
    <row r="1449" spans="1:13" s="75" customFormat="1" ht="12.75">
      <c r="A1449" s="41"/>
      <c r="B1449" s="273">
        <v>3000</v>
      </c>
      <c r="C1449" s="41" t="s">
        <v>74</v>
      </c>
      <c r="D1449" s="41" t="s">
        <v>297</v>
      </c>
      <c r="E1449" s="41" t="s">
        <v>317</v>
      </c>
      <c r="F1449" s="39" t="s">
        <v>115</v>
      </c>
      <c r="G1449" s="39" t="s">
        <v>66</v>
      </c>
      <c r="H1449" s="43">
        <f aca="true" t="shared" si="101" ref="H1449:H1511">H1448-B1449</f>
        <v>-3000</v>
      </c>
      <c r="I1449" s="74">
        <f aca="true" t="shared" si="102" ref="I1449:I1512">+B1449/M1449</f>
        <v>6.198347107438017</v>
      </c>
      <c r="K1449" s="59" t="s">
        <v>106</v>
      </c>
      <c r="M1449" s="2">
        <v>484</v>
      </c>
    </row>
    <row r="1450" spans="1:13" s="75" customFormat="1" ht="12.75">
      <c r="A1450" s="41"/>
      <c r="B1450" s="273">
        <v>3000</v>
      </c>
      <c r="C1450" s="41" t="s">
        <v>74</v>
      </c>
      <c r="D1450" s="41" t="s">
        <v>297</v>
      </c>
      <c r="E1450" s="41" t="s">
        <v>317</v>
      </c>
      <c r="F1450" s="39" t="s">
        <v>115</v>
      </c>
      <c r="G1450" s="39" t="s">
        <v>67</v>
      </c>
      <c r="H1450" s="43">
        <f t="shared" si="101"/>
        <v>-6000</v>
      </c>
      <c r="I1450" s="74">
        <f t="shared" si="102"/>
        <v>6.198347107438017</v>
      </c>
      <c r="K1450" s="59" t="s">
        <v>106</v>
      </c>
      <c r="M1450" s="2">
        <v>484</v>
      </c>
    </row>
    <row r="1451" spans="1:13" s="75" customFormat="1" ht="12.75">
      <c r="A1451" s="41"/>
      <c r="B1451" s="273">
        <v>3000</v>
      </c>
      <c r="C1451" s="41" t="s">
        <v>74</v>
      </c>
      <c r="D1451" s="41" t="s">
        <v>297</v>
      </c>
      <c r="E1451" s="41" t="s">
        <v>317</v>
      </c>
      <c r="F1451" s="39" t="s">
        <v>115</v>
      </c>
      <c r="G1451" s="39" t="s">
        <v>68</v>
      </c>
      <c r="H1451" s="43">
        <f t="shared" si="101"/>
        <v>-9000</v>
      </c>
      <c r="I1451" s="74">
        <f t="shared" si="102"/>
        <v>6.198347107438017</v>
      </c>
      <c r="K1451" s="59" t="s">
        <v>106</v>
      </c>
      <c r="M1451" s="2">
        <v>484</v>
      </c>
    </row>
    <row r="1452" spans="1:13" s="75" customFormat="1" ht="12.75">
      <c r="A1452" s="41"/>
      <c r="B1452" s="273">
        <v>3000</v>
      </c>
      <c r="C1452" s="41" t="s">
        <v>74</v>
      </c>
      <c r="D1452" s="41" t="s">
        <v>297</v>
      </c>
      <c r="E1452" s="41" t="s">
        <v>317</v>
      </c>
      <c r="F1452" s="39" t="s">
        <v>841</v>
      </c>
      <c r="G1452" s="39" t="s">
        <v>43</v>
      </c>
      <c r="H1452" s="43">
        <f t="shared" si="101"/>
        <v>-12000</v>
      </c>
      <c r="I1452" s="74">
        <f t="shared" si="102"/>
        <v>6.198347107438017</v>
      </c>
      <c r="K1452" s="59" t="s">
        <v>639</v>
      </c>
      <c r="M1452" s="2">
        <v>484</v>
      </c>
    </row>
    <row r="1453" spans="1:13" s="75" customFormat="1" ht="12.75">
      <c r="A1453" s="41"/>
      <c r="B1453" s="273">
        <v>3000</v>
      </c>
      <c r="C1453" s="41" t="s">
        <v>74</v>
      </c>
      <c r="D1453" s="41" t="s">
        <v>297</v>
      </c>
      <c r="E1453" s="41" t="s">
        <v>317</v>
      </c>
      <c r="F1453" s="39" t="s">
        <v>841</v>
      </c>
      <c r="G1453" s="39" t="s">
        <v>45</v>
      </c>
      <c r="H1453" s="43">
        <f t="shared" si="101"/>
        <v>-15000</v>
      </c>
      <c r="I1453" s="74">
        <f t="shared" si="102"/>
        <v>6.198347107438017</v>
      </c>
      <c r="K1453" s="59" t="s">
        <v>639</v>
      </c>
      <c r="M1453" s="2">
        <v>484</v>
      </c>
    </row>
    <row r="1454" spans="1:13" s="75" customFormat="1" ht="12.75">
      <c r="A1454" s="41"/>
      <c r="B1454" s="273">
        <v>700</v>
      </c>
      <c r="C1454" s="41" t="s">
        <v>74</v>
      </c>
      <c r="D1454" s="41" t="s">
        <v>297</v>
      </c>
      <c r="E1454" s="41" t="s">
        <v>317</v>
      </c>
      <c r="F1454" s="39" t="s">
        <v>841</v>
      </c>
      <c r="G1454" s="39" t="s">
        <v>49</v>
      </c>
      <c r="H1454" s="43">
        <f t="shared" si="101"/>
        <v>-15700</v>
      </c>
      <c r="I1454" s="74">
        <f t="shared" si="102"/>
        <v>1.4462809917355373</v>
      </c>
      <c r="K1454" s="59" t="s">
        <v>639</v>
      </c>
      <c r="M1454" s="2">
        <v>484</v>
      </c>
    </row>
    <row r="1455" spans="1:13" s="75" customFormat="1" ht="12.75">
      <c r="A1455" s="41"/>
      <c r="B1455" s="273">
        <v>3000</v>
      </c>
      <c r="C1455" s="41" t="s">
        <v>74</v>
      </c>
      <c r="D1455" s="41" t="s">
        <v>297</v>
      </c>
      <c r="E1455" s="41" t="s">
        <v>317</v>
      </c>
      <c r="F1455" s="39" t="s">
        <v>841</v>
      </c>
      <c r="G1455" s="39" t="s">
        <v>67</v>
      </c>
      <c r="H1455" s="43">
        <f t="shared" si="101"/>
        <v>-18700</v>
      </c>
      <c r="I1455" s="74">
        <f t="shared" si="102"/>
        <v>6.198347107438017</v>
      </c>
      <c r="K1455" s="59" t="s">
        <v>639</v>
      </c>
      <c r="M1455" s="2">
        <v>484</v>
      </c>
    </row>
    <row r="1456" spans="1:13" s="75" customFormat="1" ht="12.75">
      <c r="A1456" s="41"/>
      <c r="B1456" s="273">
        <v>3000</v>
      </c>
      <c r="C1456" s="41" t="s">
        <v>74</v>
      </c>
      <c r="D1456" s="41" t="s">
        <v>297</v>
      </c>
      <c r="E1456" s="41" t="s">
        <v>317</v>
      </c>
      <c r="F1456" s="39" t="s">
        <v>841</v>
      </c>
      <c r="G1456" s="39" t="s">
        <v>68</v>
      </c>
      <c r="H1456" s="43">
        <f t="shared" si="101"/>
        <v>-21700</v>
      </c>
      <c r="I1456" s="74">
        <f t="shared" si="102"/>
        <v>6.198347107438017</v>
      </c>
      <c r="K1456" s="59" t="s">
        <v>639</v>
      </c>
      <c r="M1456" s="2">
        <v>484</v>
      </c>
    </row>
    <row r="1457" spans="1:13" s="59" customFormat="1" ht="12.75">
      <c r="A1457" s="58"/>
      <c r="B1457" s="273">
        <v>2000</v>
      </c>
      <c r="C1457" s="58" t="s">
        <v>74</v>
      </c>
      <c r="D1457" s="41" t="s">
        <v>297</v>
      </c>
      <c r="E1457" s="58" t="s">
        <v>317</v>
      </c>
      <c r="F1457" s="56" t="s">
        <v>793</v>
      </c>
      <c r="G1457" s="39" t="s">
        <v>842</v>
      </c>
      <c r="H1457" s="43">
        <f t="shared" si="101"/>
        <v>-23700</v>
      </c>
      <c r="I1457" s="74">
        <f t="shared" si="102"/>
        <v>4.132231404958677</v>
      </c>
      <c r="K1457" t="s">
        <v>630</v>
      </c>
      <c r="M1457" s="2">
        <v>484</v>
      </c>
    </row>
    <row r="1458" spans="1:13" s="59" customFormat="1" ht="12.75">
      <c r="A1458" s="58"/>
      <c r="B1458" s="273">
        <v>2000</v>
      </c>
      <c r="C1458" s="58" t="s">
        <v>74</v>
      </c>
      <c r="D1458" s="41" t="s">
        <v>297</v>
      </c>
      <c r="E1458" s="41" t="s">
        <v>317</v>
      </c>
      <c r="F1458" s="56" t="s">
        <v>793</v>
      </c>
      <c r="G1458" s="39" t="s">
        <v>89</v>
      </c>
      <c r="H1458" s="43">
        <f t="shared" si="101"/>
        <v>-25700</v>
      </c>
      <c r="I1458" s="74">
        <f t="shared" si="102"/>
        <v>4.132231404958677</v>
      </c>
      <c r="K1458" t="s">
        <v>630</v>
      </c>
      <c r="M1458" s="2">
        <v>484</v>
      </c>
    </row>
    <row r="1459" spans="1:13" s="59" customFormat="1" ht="12.75">
      <c r="A1459" s="58"/>
      <c r="B1459" s="273">
        <v>500</v>
      </c>
      <c r="C1459" s="58" t="s">
        <v>74</v>
      </c>
      <c r="D1459" s="41" t="s">
        <v>297</v>
      </c>
      <c r="E1459" s="41" t="s">
        <v>317</v>
      </c>
      <c r="F1459" s="56" t="s">
        <v>793</v>
      </c>
      <c r="G1459" s="39" t="s">
        <v>89</v>
      </c>
      <c r="H1459" s="43">
        <f t="shared" si="101"/>
        <v>-26200</v>
      </c>
      <c r="I1459" s="74">
        <f t="shared" si="102"/>
        <v>1.0330578512396693</v>
      </c>
      <c r="K1459" t="s">
        <v>630</v>
      </c>
      <c r="M1459" s="2">
        <v>484</v>
      </c>
    </row>
    <row r="1460" spans="1:13" s="75" customFormat="1" ht="12.75">
      <c r="A1460" s="41"/>
      <c r="B1460" s="273">
        <v>2000</v>
      </c>
      <c r="C1460" s="58" t="s">
        <v>74</v>
      </c>
      <c r="D1460" s="41" t="s">
        <v>297</v>
      </c>
      <c r="E1460" s="41" t="s">
        <v>317</v>
      </c>
      <c r="F1460" s="39" t="s">
        <v>793</v>
      </c>
      <c r="G1460" s="39" t="s">
        <v>91</v>
      </c>
      <c r="H1460" s="43">
        <f t="shared" si="101"/>
        <v>-28200</v>
      </c>
      <c r="I1460" s="74">
        <f t="shared" si="102"/>
        <v>4.132231404958677</v>
      </c>
      <c r="K1460" t="s">
        <v>630</v>
      </c>
      <c r="M1460" s="2">
        <v>484</v>
      </c>
    </row>
    <row r="1461" spans="1:13" s="75" customFormat="1" ht="12.75">
      <c r="A1461" s="41"/>
      <c r="B1461" s="273">
        <v>500</v>
      </c>
      <c r="C1461" s="58" t="s">
        <v>74</v>
      </c>
      <c r="D1461" s="41" t="s">
        <v>297</v>
      </c>
      <c r="E1461" s="41" t="s">
        <v>317</v>
      </c>
      <c r="F1461" s="39" t="s">
        <v>793</v>
      </c>
      <c r="G1461" s="39" t="s">
        <v>91</v>
      </c>
      <c r="H1461" s="43">
        <f t="shared" si="101"/>
        <v>-28700</v>
      </c>
      <c r="I1461" s="74">
        <f t="shared" si="102"/>
        <v>1.0330578512396693</v>
      </c>
      <c r="K1461" t="s">
        <v>630</v>
      </c>
      <c r="M1461" s="2">
        <v>484</v>
      </c>
    </row>
    <row r="1462" spans="1:13" s="75" customFormat="1" ht="12.75">
      <c r="A1462" s="41"/>
      <c r="B1462" s="273">
        <v>2000</v>
      </c>
      <c r="C1462" s="58" t="s">
        <v>74</v>
      </c>
      <c r="D1462" s="41" t="s">
        <v>297</v>
      </c>
      <c r="E1462" s="41" t="s">
        <v>317</v>
      </c>
      <c r="F1462" s="39" t="s">
        <v>793</v>
      </c>
      <c r="G1462" s="39" t="s">
        <v>93</v>
      </c>
      <c r="H1462" s="43">
        <f t="shared" si="101"/>
        <v>-30700</v>
      </c>
      <c r="I1462" s="74">
        <f t="shared" si="102"/>
        <v>4.132231404958677</v>
      </c>
      <c r="K1462" t="s">
        <v>630</v>
      </c>
      <c r="M1462" s="2">
        <v>484</v>
      </c>
    </row>
    <row r="1463" spans="1:13" s="75" customFormat="1" ht="12.75">
      <c r="A1463" s="41"/>
      <c r="B1463" s="273">
        <v>3000</v>
      </c>
      <c r="C1463" s="58" t="s">
        <v>74</v>
      </c>
      <c r="D1463" s="41" t="s">
        <v>297</v>
      </c>
      <c r="E1463" s="41" t="s">
        <v>317</v>
      </c>
      <c r="F1463" s="39" t="s">
        <v>793</v>
      </c>
      <c r="G1463" s="39" t="s">
        <v>41</v>
      </c>
      <c r="H1463" s="43">
        <f t="shared" si="101"/>
        <v>-33700</v>
      </c>
      <c r="I1463" s="74">
        <f t="shared" si="102"/>
        <v>6.198347107438017</v>
      </c>
      <c r="K1463" t="s">
        <v>630</v>
      </c>
      <c r="M1463" s="2">
        <v>484</v>
      </c>
    </row>
    <row r="1464" spans="1:13" s="75" customFormat="1" ht="12.75">
      <c r="A1464" s="41"/>
      <c r="B1464" s="273">
        <v>3000</v>
      </c>
      <c r="C1464" s="58" t="s">
        <v>74</v>
      </c>
      <c r="D1464" s="41" t="s">
        <v>297</v>
      </c>
      <c r="E1464" s="41" t="s">
        <v>317</v>
      </c>
      <c r="F1464" s="39" t="s">
        <v>793</v>
      </c>
      <c r="G1464" s="39" t="s">
        <v>43</v>
      </c>
      <c r="H1464" s="43">
        <f t="shared" si="101"/>
        <v>-36700</v>
      </c>
      <c r="I1464" s="74">
        <f t="shared" si="102"/>
        <v>6.198347107438017</v>
      </c>
      <c r="K1464" t="s">
        <v>630</v>
      </c>
      <c r="M1464" s="2">
        <v>484</v>
      </c>
    </row>
    <row r="1465" spans="1:13" s="75" customFormat="1" ht="12.75">
      <c r="A1465" s="41"/>
      <c r="B1465" s="273">
        <v>3000</v>
      </c>
      <c r="C1465" s="58" t="s">
        <v>74</v>
      </c>
      <c r="D1465" s="41" t="s">
        <v>297</v>
      </c>
      <c r="E1465" s="41" t="s">
        <v>317</v>
      </c>
      <c r="F1465" s="39" t="s">
        <v>793</v>
      </c>
      <c r="G1465" s="39" t="s">
        <v>45</v>
      </c>
      <c r="H1465" s="43">
        <f t="shared" si="101"/>
        <v>-39700</v>
      </c>
      <c r="I1465" s="74">
        <f t="shared" si="102"/>
        <v>6.198347107438017</v>
      </c>
      <c r="K1465" t="s">
        <v>630</v>
      </c>
      <c r="M1465" s="2">
        <v>484</v>
      </c>
    </row>
    <row r="1466" spans="1:13" s="75" customFormat="1" ht="12.75">
      <c r="A1466" s="41"/>
      <c r="B1466" s="273">
        <v>2000</v>
      </c>
      <c r="C1466" s="58" t="s">
        <v>74</v>
      </c>
      <c r="D1466" s="41" t="s">
        <v>297</v>
      </c>
      <c r="E1466" s="41" t="s">
        <v>317</v>
      </c>
      <c r="F1466" s="39" t="s">
        <v>793</v>
      </c>
      <c r="G1466" s="39" t="s">
        <v>45</v>
      </c>
      <c r="H1466" s="43">
        <f t="shared" si="101"/>
        <v>-41700</v>
      </c>
      <c r="I1466" s="74">
        <f t="shared" si="102"/>
        <v>4.132231404958677</v>
      </c>
      <c r="K1466" t="s">
        <v>630</v>
      </c>
      <c r="M1466" s="2">
        <v>484</v>
      </c>
    </row>
    <row r="1467" spans="1:13" s="75" customFormat="1" ht="12.75">
      <c r="A1467" s="41"/>
      <c r="B1467" s="273">
        <v>3000</v>
      </c>
      <c r="C1467" s="58" t="s">
        <v>74</v>
      </c>
      <c r="D1467" s="41" t="s">
        <v>297</v>
      </c>
      <c r="E1467" s="41" t="s">
        <v>317</v>
      </c>
      <c r="F1467" s="39" t="s">
        <v>793</v>
      </c>
      <c r="G1467" s="39" t="s">
        <v>47</v>
      </c>
      <c r="H1467" s="43">
        <f t="shared" si="101"/>
        <v>-44700</v>
      </c>
      <c r="I1467" s="74">
        <f t="shared" si="102"/>
        <v>6.198347107438017</v>
      </c>
      <c r="K1467" t="s">
        <v>630</v>
      </c>
      <c r="M1467" s="2">
        <v>484</v>
      </c>
    </row>
    <row r="1468" spans="1:13" s="75" customFormat="1" ht="12.75">
      <c r="A1468" s="41"/>
      <c r="B1468" s="273">
        <v>2000</v>
      </c>
      <c r="C1468" s="58" t="s">
        <v>74</v>
      </c>
      <c r="D1468" s="41" t="s">
        <v>297</v>
      </c>
      <c r="E1468" s="41" t="s">
        <v>317</v>
      </c>
      <c r="F1468" s="39" t="s">
        <v>793</v>
      </c>
      <c r="G1468" s="39" t="s">
        <v>47</v>
      </c>
      <c r="H1468" s="43">
        <f t="shared" si="101"/>
        <v>-46700</v>
      </c>
      <c r="I1468" s="74">
        <f t="shared" si="102"/>
        <v>4.132231404958677</v>
      </c>
      <c r="K1468" t="s">
        <v>630</v>
      </c>
      <c r="M1468" s="2">
        <v>484</v>
      </c>
    </row>
    <row r="1469" spans="1:13" s="75" customFormat="1" ht="12.75">
      <c r="A1469" s="41"/>
      <c r="B1469" s="273">
        <v>3000</v>
      </c>
      <c r="C1469" s="58" t="s">
        <v>74</v>
      </c>
      <c r="D1469" s="41" t="s">
        <v>297</v>
      </c>
      <c r="E1469" s="41" t="s">
        <v>317</v>
      </c>
      <c r="F1469" s="39" t="s">
        <v>793</v>
      </c>
      <c r="G1469" s="39" t="s">
        <v>49</v>
      </c>
      <c r="H1469" s="43">
        <f t="shared" si="101"/>
        <v>-49700</v>
      </c>
      <c r="I1469" s="74">
        <f t="shared" si="102"/>
        <v>6.198347107438017</v>
      </c>
      <c r="K1469" t="s">
        <v>630</v>
      </c>
      <c r="M1469" s="2">
        <v>484</v>
      </c>
    </row>
    <row r="1470" spans="1:13" s="75" customFormat="1" ht="12.75">
      <c r="A1470" s="41"/>
      <c r="B1470" s="273">
        <v>1600</v>
      </c>
      <c r="C1470" s="58" t="s">
        <v>74</v>
      </c>
      <c r="D1470" s="41" t="s">
        <v>297</v>
      </c>
      <c r="E1470" s="41" t="s">
        <v>317</v>
      </c>
      <c r="F1470" s="39" t="s">
        <v>793</v>
      </c>
      <c r="G1470" s="39" t="s">
        <v>49</v>
      </c>
      <c r="H1470" s="43">
        <f t="shared" si="101"/>
        <v>-51300</v>
      </c>
      <c r="I1470" s="74">
        <f t="shared" si="102"/>
        <v>3.3057851239669422</v>
      </c>
      <c r="K1470" t="s">
        <v>630</v>
      </c>
      <c r="M1470" s="2">
        <v>484</v>
      </c>
    </row>
    <row r="1471" spans="1:13" s="75" customFormat="1" ht="12.75">
      <c r="A1471" s="41"/>
      <c r="B1471" s="273">
        <v>3000</v>
      </c>
      <c r="C1471" s="58" t="s">
        <v>74</v>
      </c>
      <c r="D1471" s="41" t="s">
        <v>297</v>
      </c>
      <c r="E1471" s="41" t="s">
        <v>317</v>
      </c>
      <c r="F1471" s="39" t="s">
        <v>793</v>
      </c>
      <c r="G1471" s="39" t="s">
        <v>51</v>
      </c>
      <c r="H1471" s="43">
        <f t="shared" si="101"/>
        <v>-54300</v>
      </c>
      <c r="I1471" s="74">
        <f t="shared" si="102"/>
        <v>6.198347107438017</v>
      </c>
      <c r="K1471" t="s">
        <v>630</v>
      </c>
      <c r="M1471" s="2">
        <v>484</v>
      </c>
    </row>
    <row r="1472" spans="1:13" s="75" customFormat="1" ht="12.75">
      <c r="A1472" s="41"/>
      <c r="B1472" s="273">
        <v>2000</v>
      </c>
      <c r="C1472" s="58" t="s">
        <v>74</v>
      </c>
      <c r="D1472" s="41" t="s">
        <v>297</v>
      </c>
      <c r="E1472" s="58" t="s">
        <v>317</v>
      </c>
      <c r="F1472" s="39" t="s">
        <v>799</v>
      </c>
      <c r="G1472" s="39" t="s">
        <v>84</v>
      </c>
      <c r="H1472" s="43">
        <f t="shared" si="101"/>
        <v>-56300</v>
      </c>
      <c r="I1472" s="74">
        <f t="shared" si="102"/>
        <v>4.132231404958677</v>
      </c>
      <c r="K1472" t="s">
        <v>582</v>
      </c>
      <c r="M1472" s="2">
        <v>484</v>
      </c>
    </row>
    <row r="1473" spans="1:13" s="75" customFormat="1" ht="12.75">
      <c r="A1473" s="41"/>
      <c r="B1473" s="273">
        <v>2000</v>
      </c>
      <c r="C1473" s="41" t="s">
        <v>74</v>
      </c>
      <c r="D1473" s="41" t="s">
        <v>297</v>
      </c>
      <c r="E1473" s="41" t="s">
        <v>317</v>
      </c>
      <c r="F1473" s="39" t="s">
        <v>799</v>
      </c>
      <c r="G1473" s="39" t="s">
        <v>89</v>
      </c>
      <c r="H1473" s="43">
        <f t="shared" si="101"/>
        <v>-58300</v>
      </c>
      <c r="I1473" s="74">
        <f t="shared" si="102"/>
        <v>4.132231404958677</v>
      </c>
      <c r="K1473" t="s">
        <v>582</v>
      </c>
      <c r="M1473" s="2">
        <v>484</v>
      </c>
    </row>
    <row r="1474" spans="1:13" s="75" customFormat="1" ht="12.75">
      <c r="A1474" s="41"/>
      <c r="B1474" s="273">
        <v>3000</v>
      </c>
      <c r="C1474" s="41" t="s">
        <v>74</v>
      </c>
      <c r="D1474" s="41" t="s">
        <v>297</v>
      </c>
      <c r="E1474" s="41" t="s">
        <v>317</v>
      </c>
      <c r="F1474" s="39" t="s">
        <v>799</v>
      </c>
      <c r="G1474" s="39" t="s">
        <v>91</v>
      </c>
      <c r="H1474" s="43">
        <f t="shared" si="101"/>
        <v>-61300</v>
      </c>
      <c r="I1474" s="74">
        <f t="shared" si="102"/>
        <v>6.198347107438017</v>
      </c>
      <c r="K1474" t="s">
        <v>582</v>
      </c>
      <c r="M1474" s="2">
        <v>484</v>
      </c>
    </row>
    <row r="1475" spans="1:13" s="75" customFormat="1" ht="12.75">
      <c r="A1475" s="41"/>
      <c r="B1475" s="273">
        <v>3000</v>
      </c>
      <c r="C1475" s="41" t="s">
        <v>74</v>
      </c>
      <c r="D1475" s="41" t="s">
        <v>297</v>
      </c>
      <c r="E1475" s="41" t="s">
        <v>317</v>
      </c>
      <c r="F1475" s="39" t="s">
        <v>799</v>
      </c>
      <c r="G1475" s="39" t="s">
        <v>93</v>
      </c>
      <c r="H1475" s="43">
        <f t="shared" si="101"/>
        <v>-64300</v>
      </c>
      <c r="I1475" s="74">
        <f t="shared" si="102"/>
        <v>6.198347107438017</v>
      </c>
      <c r="K1475" t="s">
        <v>582</v>
      </c>
      <c r="M1475" s="2">
        <v>484</v>
      </c>
    </row>
    <row r="1476" spans="1:13" s="75" customFormat="1" ht="12.75">
      <c r="A1476" s="41"/>
      <c r="B1476" s="273">
        <v>1000</v>
      </c>
      <c r="C1476" s="41" t="s">
        <v>74</v>
      </c>
      <c r="D1476" s="41" t="s">
        <v>297</v>
      </c>
      <c r="E1476" s="41" t="s">
        <v>317</v>
      </c>
      <c r="F1476" s="39" t="s">
        <v>799</v>
      </c>
      <c r="G1476" s="39" t="s">
        <v>93</v>
      </c>
      <c r="H1476" s="43">
        <f t="shared" si="101"/>
        <v>-65300</v>
      </c>
      <c r="I1476" s="74">
        <f t="shared" si="102"/>
        <v>2.0661157024793386</v>
      </c>
      <c r="K1476" t="s">
        <v>582</v>
      </c>
      <c r="M1476" s="2">
        <v>484</v>
      </c>
    </row>
    <row r="1477" spans="1:13" s="75" customFormat="1" ht="12.75">
      <c r="A1477" s="41"/>
      <c r="B1477" s="273">
        <v>3000</v>
      </c>
      <c r="C1477" s="41" t="s">
        <v>74</v>
      </c>
      <c r="D1477" s="41" t="s">
        <v>297</v>
      </c>
      <c r="E1477" s="41" t="s">
        <v>317</v>
      </c>
      <c r="F1477" s="39" t="s">
        <v>799</v>
      </c>
      <c r="G1477" s="39" t="s">
        <v>22</v>
      </c>
      <c r="H1477" s="43">
        <f t="shared" si="101"/>
        <v>-68300</v>
      </c>
      <c r="I1477" s="74">
        <f t="shared" si="102"/>
        <v>6.198347107438017</v>
      </c>
      <c r="K1477" t="s">
        <v>582</v>
      </c>
      <c r="M1477" s="2">
        <v>484</v>
      </c>
    </row>
    <row r="1478" spans="1:13" s="75" customFormat="1" ht="12.75">
      <c r="A1478" s="41"/>
      <c r="B1478" s="273">
        <v>1000</v>
      </c>
      <c r="C1478" s="41" t="s">
        <v>74</v>
      </c>
      <c r="D1478" s="41" t="s">
        <v>297</v>
      </c>
      <c r="E1478" s="41" t="s">
        <v>317</v>
      </c>
      <c r="F1478" s="39" t="s">
        <v>799</v>
      </c>
      <c r="G1478" s="39" t="s">
        <v>22</v>
      </c>
      <c r="H1478" s="43">
        <f t="shared" si="101"/>
        <v>-69300</v>
      </c>
      <c r="I1478" s="74">
        <f t="shared" si="102"/>
        <v>2.0661157024793386</v>
      </c>
      <c r="K1478" t="s">
        <v>582</v>
      </c>
      <c r="M1478" s="2">
        <v>484</v>
      </c>
    </row>
    <row r="1479" spans="1:13" s="75" customFormat="1" ht="12.75">
      <c r="A1479" s="41"/>
      <c r="B1479" s="273">
        <v>3000</v>
      </c>
      <c r="C1479" s="41" t="s">
        <v>74</v>
      </c>
      <c r="D1479" s="41" t="s">
        <v>297</v>
      </c>
      <c r="E1479" s="41" t="s">
        <v>317</v>
      </c>
      <c r="F1479" s="39" t="s">
        <v>799</v>
      </c>
      <c r="G1479" s="39" t="s">
        <v>25</v>
      </c>
      <c r="H1479" s="43">
        <f t="shared" si="101"/>
        <v>-72300</v>
      </c>
      <c r="I1479" s="74">
        <f t="shared" si="102"/>
        <v>6.198347107438017</v>
      </c>
      <c r="K1479" t="s">
        <v>582</v>
      </c>
      <c r="M1479" s="2">
        <v>484</v>
      </c>
    </row>
    <row r="1480" spans="1:13" s="75" customFormat="1" ht="12.75">
      <c r="A1480" s="41"/>
      <c r="B1480" s="273">
        <v>1000</v>
      </c>
      <c r="C1480" s="41" t="s">
        <v>74</v>
      </c>
      <c r="D1480" s="41" t="s">
        <v>297</v>
      </c>
      <c r="E1480" s="41" t="s">
        <v>317</v>
      </c>
      <c r="F1480" s="39" t="s">
        <v>799</v>
      </c>
      <c r="G1480" s="39" t="s">
        <v>25</v>
      </c>
      <c r="H1480" s="43">
        <f t="shared" si="101"/>
        <v>-73300</v>
      </c>
      <c r="I1480" s="74">
        <f t="shared" si="102"/>
        <v>2.0661157024793386</v>
      </c>
      <c r="K1480" t="s">
        <v>582</v>
      </c>
      <c r="M1480" s="2">
        <v>484</v>
      </c>
    </row>
    <row r="1481" spans="1:13" s="75" customFormat="1" ht="12.75">
      <c r="A1481" s="41"/>
      <c r="B1481" s="273">
        <v>3000</v>
      </c>
      <c r="C1481" s="41" t="s">
        <v>74</v>
      </c>
      <c r="D1481" s="41" t="s">
        <v>297</v>
      </c>
      <c r="E1481" s="41" t="s">
        <v>317</v>
      </c>
      <c r="F1481" s="39" t="s">
        <v>799</v>
      </c>
      <c r="G1481" s="39" t="s">
        <v>27</v>
      </c>
      <c r="H1481" s="43">
        <f t="shared" si="101"/>
        <v>-76300</v>
      </c>
      <c r="I1481" s="74">
        <f t="shared" si="102"/>
        <v>6.198347107438017</v>
      </c>
      <c r="K1481" t="s">
        <v>582</v>
      </c>
      <c r="M1481" s="2">
        <v>484</v>
      </c>
    </row>
    <row r="1482" spans="1:13" s="75" customFormat="1" ht="12.75">
      <c r="A1482" s="41"/>
      <c r="B1482" s="273">
        <v>1000</v>
      </c>
      <c r="C1482" s="41" t="s">
        <v>74</v>
      </c>
      <c r="D1482" s="41" t="s">
        <v>297</v>
      </c>
      <c r="E1482" s="41" t="s">
        <v>317</v>
      </c>
      <c r="F1482" s="39" t="s">
        <v>799</v>
      </c>
      <c r="G1482" s="39" t="s">
        <v>27</v>
      </c>
      <c r="H1482" s="43">
        <f t="shared" si="101"/>
        <v>-77300</v>
      </c>
      <c r="I1482" s="74">
        <f t="shared" si="102"/>
        <v>2.0661157024793386</v>
      </c>
      <c r="K1482" t="s">
        <v>582</v>
      </c>
      <c r="M1482" s="2">
        <v>484</v>
      </c>
    </row>
    <row r="1483" spans="1:13" s="75" customFormat="1" ht="12.75">
      <c r="A1483" s="41"/>
      <c r="B1483" s="273">
        <v>3000</v>
      </c>
      <c r="C1483" s="41" t="s">
        <v>74</v>
      </c>
      <c r="D1483" s="41" t="s">
        <v>297</v>
      </c>
      <c r="E1483" s="41" t="s">
        <v>317</v>
      </c>
      <c r="F1483" s="39" t="s">
        <v>799</v>
      </c>
      <c r="G1483" s="39" t="s">
        <v>29</v>
      </c>
      <c r="H1483" s="43">
        <f t="shared" si="101"/>
        <v>-80300</v>
      </c>
      <c r="I1483" s="74">
        <f t="shared" si="102"/>
        <v>6.198347107438017</v>
      </c>
      <c r="K1483" t="s">
        <v>582</v>
      </c>
      <c r="M1483" s="2">
        <v>484</v>
      </c>
    </row>
    <row r="1484" spans="1:13" s="75" customFormat="1" ht="12.75">
      <c r="A1484" s="41"/>
      <c r="B1484" s="273">
        <v>1000</v>
      </c>
      <c r="C1484" s="41" t="s">
        <v>74</v>
      </c>
      <c r="D1484" s="41" t="s">
        <v>297</v>
      </c>
      <c r="E1484" s="41" t="s">
        <v>317</v>
      </c>
      <c r="F1484" s="39" t="s">
        <v>799</v>
      </c>
      <c r="G1484" s="39" t="s">
        <v>29</v>
      </c>
      <c r="H1484" s="43">
        <f t="shared" si="101"/>
        <v>-81300</v>
      </c>
      <c r="I1484" s="74">
        <f t="shared" si="102"/>
        <v>2.0661157024793386</v>
      </c>
      <c r="K1484" t="s">
        <v>582</v>
      </c>
      <c r="M1484" s="2">
        <v>484</v>
      </c>
    </row>
    <row r="1485" spans="1:13" s="75" customFormat="1" ht="12.75">
      <c r="A1485" s="41"/>
      <c r="B1485" s="273">
        <v>3000</v>
      </c>
      <c r="C1485" s="41" t="s">
        <v>74</v>
      </c>
      <c r="D1485" s="41" t="s">
        <v>297</v>
      </c>
      <c r="E1485" s="41" t="s">
        <v>317</v>
      </c>
      <c r="F1485" s="39" t="s">
        <v>799</v>
      </c>
      <c r="G1485" s="39" t="s">
        <v>31</v>
      </c>
      <c r="H1485" s="43">
        <f t="shared" si="101"/>
        <v>-84300</v>
      </c>
      <c r="I1485" s="74">
        <f t="shared" si="102"/>
        <v>6.198347107438017</v>
      </c>
      <c r="K1485" t="s">
        <v>582</v>
      </c>
      <c r="M1485" s="2">
        <v>484</v>
      </c>
    </row>
    <row r="1486" spans="1:13" s="75" customFormat="1" ht="12.75">
      <c r="A1486" s="41"/>
      <c r="B1486" s="273">
        <v>1000</v>
      </c>
      <c r="C1486" s="41" t="s">
        <v>74</v>
      </c>
      <c r="D1486" s="41" t="s">
        <v>297</v>
      </c>
      <c r="E1486" s="41" t="s">
        <v>317</v>
      </c>
      <c r="F1486" s="39" t="s">
        <v>799</v>
      </c>
      <c r="G1486" s="39" t="s">
        <v>31</v>
      </c>
      <c r="H1486" s="43">
        <f t="shared" si="101"/>
        <v>-85300</v>
      </c>
      <c r="I1486" s="74">
        <f t="shared" si="102"/>
        <v>2.0661157024793386</v>
      </c>
      <c r="K1486" t="s">
        <v>582</v>
      </c>
      <c r="M1486" s="2">
        <v>484</v>
      </c>
    </row>
    <row r="1487" spans="1:13" s="75" customFormat="1" ht="12.75">
      <c r="A1487" s="41"/>
      <c r="B1487" s="273">
        <v>3000</v>
      </c>
      <c r="C1487" s="41" t="s">
        <v>74</v>
      </c>
      <c r="D1487" s="41" t="s">
        <v>297</v>
      </c>
      <c r="E1487" s="41" t="s">
        <v>317</v>
      </c>
      <c r="F1487" s="39" t="s">
        <v>799</v>
      </c>
      <c r="G1487" s="39" t="s">
        <v>33</v>
      </c>
      <c r="H1487" s="43">
        <f t="shared" si="101"/>
        <v>-88300</v>
      </c>
      <c r="I1487" s="74">
        <f t="shared" si="102"/>
        <v>6.198347107438017</v>
      </c>
      <c r="K1487" t="s">
        <v>582</v>
      </c>
      <c r="M1487" s="2">
        <v>484</v>
      </c>
    </row>
    <row r="1488" spans="1:13" s="75" customFormat="1" ht="12.75">
      <c r="A1488" s="41"/>
      <c r="B1488" s="273">
        <v>3000</v>
      </c>
      <c r="C1488" s="41" t="s">
        <v>74</v>
      </c>
      <c r="D1488" s="41" t="s">
        <v>297</v>
      </c>
      <c r="E1488" s="41" t="s">
        <v>317</v>
      </c>
      <c r="F1488" s="39" t="s">
        <v>799</v>
      </c>
      <c r="G1488" s="39" t="s">
        <v>35</v>
      </c>
      <c r="H1488" s="43">
        <f t="shared" si="101"/>
        <v>-91300</v>
      </c>
      <c r="I1488" s="74">
        <f t="shared" si="102"/>
        <v>6.198347107438017</v>
      </c>
      <c r="K1488" t="s">
        <v>582</v>
      </c>
      <c r="M1488" s="2">
        <v>484</v>
      </c>
    </row>
    <row r="1489" spans="1:13" s="75" customFormat="1" ht="12.75">
      <c r="A1489" s="41"/>
      <c r="B1489" s="273">
        <v>3000</v>
      </c>
      <c r="C1489" s="41" t="s">
        <v>74</v>
      </c>
      <c r="D1489" s="41" t="s">
        <v>297</v>
      </c>
      <c r="E1489" s="41" t="s">
        <v>317</v>
      </c>
      <c r="F1489" s="39" t="s">
        <v>799</v>
      </c>
      <c r="G1489" s="39" t="s">
        <v>37</v>
      </c>
      <c r="H1489" s="43">
        <f t="shared" si="101"/>
        <v>-94300</v>
      </c>
      <c r="I1489" s="74">
        <f t="shared" si="102"/>
        <v>6.198347107438017</v>
      </c>
      <c r="K1489" t="s">
        <v>582</v>
      </c>
      <c r="M1489" s="2">
        <v>484</v>
      </c>
    </row>
    <row r="1490" spans="1:13" s="75" customFormat="1" ht="12.75">
      <c r="A1490" s="41"/>
      <c r="B1490" s="273">
        <v>3000</v>
      </c>
      <c r="C1490" s="41" t="s">
        <v>74</v>
      </c>
      <c r="D1490" s="41" t="s">
        <v>297</v>
      </c>
      <c r="E1490" s="41" t="s">
        <v>317</v>
      </c>
      <c r="F1490" s="39" t="s">
        <v>799</v>
      </c>
      <c r="G1490" s="39" t="s">
        <v>49</v>
      </c>
      <c r="H1490" s="43">
        <f t="shared" si="101"/>
        <v>-97300</v>
      </c>
      <c r="I1490" s="74">
        <f t="shared" si="102"/>
        <v>6.198347107438017</v>
      </c>
      <c r="K1490" t="s">
        <v>582</v>
      </c>
      <c r="M1490" s="2">
        <v>484</v>
      </c>
    </row>
    <row r="1491" spans="1:13" s="75" customFormat="1" ht="12.75">
      <c r="A1491" s="41"/>
      <c r="B1491" s="273">
        <v>3000</v>
      </c>
      <c r="C1491" s="41" t="s">
        <v>74</v>
      </c>
      <c r="D1491" s="41" t="s">
        <v>297</v>
      </c>
      <c r="E1491" s="41" t="s">
        <v>317</v>
      </c>
      <c r="F1491" s="39" t="s">
        <v>799</v>
      </c>
      <c r="G1491" s="39" t="s">
        <v>51</v>
      </c>
      <c r="H1491" s="43">
        <f t="shared" si="101"/>
        <v>-100300</v>
      </c>
      <c r="I1491" s="74">
        <f t="shared" si="102"/>
        <v>6.198347107438017</v>
      </c>
      <c r="K1491" t="s">
        <v>582</v>
      </c>
      <c r="M1491" s="2">
        <v>484</v>
      </c>
    </row>
    <row r="1492" spans="1:13" s="75" customFormat="1" ht="12.75">
      <c r="A1492" s="41"/>
      <c r="B1492" s="273">
        <v>3000</v>
      </c>
      <c r="C1492" s="41" t="s">
        <v>74</v>
      </c>
      <c r="D1492" s="41" t="s">
        <v>297</v>
      </c>
      <c r="E1492" s="41" t="s">
        <v>317</v>
      </c>
      <c r="F1492" s="39" t="s">
        <v>799</v>
      </c>
      <c r="G1492" s="39" t="s">
        <v>66</v>
      </c>
      <c r="H1492" s="43">
        <f t="shared" si="101"/>
        <v>-103300</v>
      </c>
      <c r="I1492" s="74">
        <f t="shared" si="102"/>
        <v>6.198347107438017</v>
      </c>
      <c r="K1492" t="s">
        <v>582</v>
      </c>
      <c r="M1492" s="2">
        <v>484</v>
      </c>
    </row>
    <row r="1493" spans="1:13" s="75" customFormat="1" ht="12.75">
      <c r="A1493" s="41"/>
      <c r="B1493" s="273">
        <v>3000</v>
      </c>
      <c r="C1493" s="41" t="s">
        <v>74</v>
      </c>
      <c r="D1493" s="41" t="s">
        <v>297</v>
      </c>
      <c r="E1493" s="41" t="s">
        <v>317</v>
      </c>
      <c r="F1493" s="39" t="s">
        <v>799</v>
      </c>
      <c r="G1493" s="39" t="s">
        <v>67</v>
      </c>
      <c r="H1493" s="43">
        <f t="shared" si="101"/>
        <v>-106300</v>
      </c>
      <c r="I1493" s="74">
        <f t="shared" si="102"/>
        <v>6.198347107438017</v>
      </c>
      <c r="K1493" t="s">
        <v>582</v>
      </c>
      <c r="M1493" s="2">
        <v>484</v>
      </c>
    </row>
    <row r="1494" spans="1:13" s="75" customFormat="1" ht="12.75">
      <c r="A1494" s="41"/>
      <c r="B1494" s="273">
        <v>3000</v>
      </c>
      <c r="C1494" s="41" t="s">
        <v>74</v>
      </c>
      <c r="D1494" s="41" t="s">
        <v>297</v>
      </c>
      <c r="E1494" s="41" t="s">
        <v>317</v>
      </c>
      <c r="F1494" s="39" t="s">
        <v>799</v>
      </c>
      <c r="G1494" s="39" t="s">
        <v>59</v>
      </c>
      <c r="H1494" s="43">
        <f t="shared" si="101"/>
        <v>-109300</v>
      </c>
      <c r="I1494" s="74">
        <f t="shared" si="102"/>
        <v>6.198347107438017</v>
      </c>
      <c r="K1494" t="s">
        <v>582</v>
      </c>
      <c r="M1494" s="2">
        <v>484</v>
      </c>
    </row>
    <row r="1495" spans="1:13" s="59" customFormat="1" ht="12.75">
      <c r="A1495" s="58"/>
      <c r="B1495" s="266">
        <v>3000</v>
      </c>
      <c r="C1495" s="58" t="s">
        <v>74</v>
      </c>
      <c r="D1495" s="58" t="s">
        <v>297</v>
      </c>
      <c r="E1495" s="58" t="s">
        <v>317</v>
      </c>
      <c r="F1495" s="56" t="s">
        <v>799</v>
      </c>
      <c r="G1495" s="56" t="s">
        <v>824</v>
      </c>
      <c r="H1495" s="43">
        <f t="shared" si="101"/>
        <v>-112300</v>
      </c>
      <c r="I1495" s="74">
        <f t="shared" si="102"/>
        <v>6.198347107438017</v>
      </c>
      <c r="K1495" t="s">
        <v>582</v>
      </c>
      <c r="M1495" s="2">
        <v>484</v>
      </c>
    </row>
    <row r="1496" spans="1:13" s="59" customFormat="1" ht="12.75">
      <c r="A1496" s="58"/>
      <c r="B1496" s="266">
        <v>3000</v>
      </c>
      <c r="C1496" s="58" t="s">
        <v>74</v>
      </c>
      <c r="D1496" s="58" t="s">
        <v>297</v>
      </c>
      <c r="E1496" s="58" t="s">
        <v>317</v>
      </c>
      <c r="F1496" s="56" t="s">
        <v>799</v>
      </c>
      <c r="G1496" s="56" t="s">
        <v>829</v>
      </c>
      <c r="H1496" s="43">
        <f t="shared" si="101"/>
        <v>-115300</v>
      </c>
      <c r="I1496" s="74">
        <f t="shared" si="102"/>
        <v>6.198347107438017</v>
      </c>
      <c r="K1496" t="s">
        <v>582</v>
      </c>
      <c r="M1496" s="2">
        <v>484</v>
      </c>
    </row>
    <row r="1497" spans="1:13" s="22" customFormat="1" ht="12.75">
      <c r="A1497" s="19"/>
      <c r="B1497" s="266">
        <v>2000</v>
      </c>
      <c r="C1497" s="58" t="s">
        <v>74</v>
      </c>
      <c r="D1497" s="41" t="s">
        <v>297</v>
      </c>
      <c r="E1497" s="58" t="s">
        <v>317</v>
      </c>
      <c r="F1497" s="56" t="s">
        <v>831</v>
      </c>
      <c r="G1497" s="56" t="s">
        <v>84</v>
      </c>
      <c r="H1497" s="43">
        <f t="shared" si="101"/>
        <v>-117300</v>
      </c>
      <c r="I1497" s="74">
        <f t="shared" si="102"/>
        <v>4.132231404958677</v>
      </c>
      <c r="K1497" s="22" t="s">
        <v>832</v>
      </c>
      <c r="M1497" s="2">
        <v>484</v>
      </c>
    </row>
    <row r="1498" spans="1:13" s="22" customFormat="1" ht="12.75">
      <c r="A1498" s="19"/>
      <c r="B1498" s="266">
        <v>2000</v>
      </c>
      <c r="C1498" s="58" t="s">
        <v>74</v>
      </c>
      <c r="D1498" s="41" t="s">
        <v>297</v>
      </c>
      <c r="E1498" s="58" t="s">
        <v>317</v>
      </c>
      <c r="F1498" s="56" t="s">
        <v>831</v>
      </c>
      <c r="G1498" s="56" t="s">
        <v>89</v>
      </c>
      <c r="H1498" s="43">
        <f t="shared" si="101"/>
        <v>-119300</v>
      </c>
      <c r="I1498" s="74">
        <f t="shared" si="102"/>
        <v>4.132231404958677</v>
      </c>
      <c r="K1498" s="22" t="s">
        <v>832</v>
      </c>
      <c r="M1498" s="2">
        <v>484</v>
      </c>
    </row>
    <row r="1499" spans="1:13" s="22" customFormat="1" ht="12.75">
      <c r="A1499" s="19"/>
      <c r="B1499" s="266">
        <v>2000</v>
      </c>
      <c r="C1499" s="58" t="s">
        <v>74</v>
      </c>
      <c r="D1499" s="41" t="s">
        <v>297</v>
      </c>
      <c r="E1499" s="58" t="s">
        <v>317</v>
      </c>
      <c r="F1499" s="56" t="s">
        <v>831</v>
      </c>
      <c r="G1499" s="56" t="s">
        <v>91</v>
      </c>
      <c r="H1499" s="43">
        <f t="shared" si="101"/>
        <v>-121300</v>
      </c>
      <c r="I1499" s="74">
        <f t="shared" si="102"/>
        <v>4.132231404958677</v>
      </c>
      <c r="K1499" s="22" t="s">
        <v>832</v>
      </c>
      <c r="M1499" s="2">
        <v>484</v>
      </c>
    </row>
    <row r="1500" spans="1:13" s="22" customFormat="1" ht="12.75">
      <c r="A1500" s="19"/>
      <c r="B1500" s="266">
        <v>3000</v>
      </c>
      <c r="C1500" s="58" t="s">
        <v>74</v>
      </c>
      <c r="D1500" s="41" t="s">
        <v>297</v>
      </c>
      <c r="E1500" s="58" t="s">
        <v>317</v>
      </c>
      <c r="F1500" s="56" t="s">
        <v>831</v>
      </c>
      <c r="G1500" s="56" t="s">
        <v>93</v>
      </c>
      <c r="H1500" s="43">
        <f t="shared" si="101"/>
        <v>-124300</v>
      </c>
      <c r="I1500" s="74">
        <f t="shared" si="102"/>
        <v>6.198347107438017</v>
      </c>
      <c r="K1500" s="22" t="s">
        <v>832</v>
      </c>
      <c r="M1500" s="2">
        <v>484</v>
      </c>
    </row>
    <row r="1501" spans="1:13" s="22" customFormat="1" ht="12.75">
      <c r="A1501" s="19"/>
      <c r="B1501" s="266">
        <v>3000</v>
      </c>
      <c r="C1501" s="58" t="s">
        <v>74</v>
      </c>
      <c r="D1501" s="41" t="s">
        <v>297</v>
      </c>
      <c r="E1501" s="58" t="s">
        <v>317</v>
      </c>
      <c r="F1501" s="56" t="s">
        <v>831</v>
      </c>
      <c r="G1501" s="56" t="s">
        <v>35</v>
      </c>
      <c r="H1501" s="43">
        <f t="shared" si="101"/>
        <v>-127300</v>
      </c>
      <c r="I1501" s="74">
        <f t="shared" si="102"/>
        <v>6.198347107438017</v>
      </c>
      <c r="K1501" s="22" t="s">
        <v>832</v>
      </c>
      <c r="M1501" s="2">
        <v>484</v>
      </c>
    </row>
    <row r="1502" spans="1:13" s="22" customFormat="1" ht="12.75">
      <c r="A1502" s="19"/>
      <c r="B1502" s="266">
        <v>3000</v>
      </c>
      <c r="C1502" s="58" t="s">
        <v>74</v>
      </c>
      <c r="D1502" s="41" t="s">
        <v>297</v>
      </c>
      <c r="E1502" s="58" t="s">
        <v>317</v>
      </c>
      <c r="F1502" s="56" t="s">
        <v>831</v>
      </c>
      <c r="G1502" s="56" t="s">
        <v>37</v>
      </c>
      <c r="H1502" s="43">
        <f t="shared" si="101"/>
        <v>-130300</v>
      </c>
      <c r="I1502" s="74">
        <f t="shared" si="102"/>
        <v>6.198347107438017</v>
      </c>
      <c r="K1502" s="22" t="s">
        <v>832</v>
      </c>
      <c r="M1502" s="2">
        <v>484</v>
      </c>
    </row>
    <row r="1503" spans="1:13" s="22" customFormat="1" ht="12.75">
      <c r="A1503" s="19"/>
      <c r="B1503" s="266">
        <v>3000</v>
      </c>
      <c r="C1503" s="58" t="s">
        <v>74</v>
      </c>
      <c r="D1503" s="41" t="s">
        <v>297</v>
      </c>
      <c r="E1503" s="58" t="s">
        <v>317</v>
      </c>
      <c r="F1503" s="56" t="s">
        <v>831</v>
      </c>
      <c r="G1503" s="56" t="s">
        <v>43</v>
      </c>
      <c r="H1503" s="43">
        <f t="shared" si="101"/>
        <v>-133300</v>
      </c>
      <c r="I1503" s="74">
        <f t="shared" si="102"/>
        <v>6.198347107438017</v>
      </c>
      <c r="K1503" s="22" t="s">
        <v>832</v>
      </c>
      <c r="M1503" s="2">
        <v>484</v>
      </c>
    </row>
    <row r="1504" spans="1:13" s="22" customFormat="1" ht="12.75">
      <c r="A1504" s="19"/>
      <c r="B1504" s="266">
        <v>3000</v>
      </c>
      <c r="C1504" s="58" t="s">
        <v>74</v>
      </c>
      <c r="D1504" s="41" t="s">
        <v>297</v>
      </c>
      <c r="E1504" s="58" t="s">
        <v>317</v>
      </c>
      <c r="F1504" s="56" t="s">
        <v>831</v>
      </c>
      <c r="G1504" s="56" t="s">
        <v>45</v>
      </c>
      <c r="H1504" s="43">
        <f t="shared" si="101"/>
        <v>-136300</v>
      </c>
      <c r="I1504" s="74">
        <f t="shared" si="102"/>
        <v>6.198347107438017</v>
      </c>
      <c r="K1504" s="22" t="s">
        <v>832</v>
      </c>
      <c r="M1504" s="2">
        <v>484</v>
      </c>
    </row>
    <row r="1505" spans="1:13" s="22" customFormat="1" ht="12.75">
      <c r="A1505" s="19"/>
      <c r="B1505" s="266">
        <v>3000</v>
      </c>
      <c r="C1505" s="58" t="s">
        <v>74</v>
      </c>
      <c r="D1505" s="41" t="s">
        <v>297</v>
      </c>
      <c r="E1505" s="58" t="s">
        <v>317</v>
      </c>
      <c r="F1505" s="56" t="s">
        <v>831</v>
      </c>
      <c r="G1505" s="56" t="s">
        <v>47</v>
      </c>
      <c r="H1505" s="43">
        <f t="shared" si="101"/>
        <v>-139300</v>
      </c>
      <c r="I1505" s="74">
        <f t="shared" si="102"/>
        <v>6.198347107438017</v>
      </c>
      <c r="K1505" s="22" t="s">
        <v>832</v>
      </c>
      <c r="M1505" s="2">
        <v>484</v>
      </c>
    </row>
    <row r="1506" spans="1:13" s="22" customFormat="1" ht="12.75">
      <c r="A1506" s="19"/>
      <c r="B1506" s="266">
        <v>3000</v>
      </c>
      <c r="C1506" s="58" t="s">
        <v>74</v>
      </c>
      <c r="D1506" s="41" t="s">
        <v>297</v>
      </c>
      <c r="E1506" s="58" t="s">
        <v>317</v>
      </c>
      <c r="F1506" s="56" t="s">
        <v>831</v>
      </c>
      <c r="G1506" s="56" t="s">
        <v>858</v>
      </c>
      <c r="H1506" s="43">
        <f t="shared" si="101"/>
        <v>-142300</v>
      </c>
      <c r="I1506" s="74">
        <f t="shared" si="102"/>
        <v>6.198347107438017</v>
      </c>
      <c r="K1506" s="22" t="s">
        <v>832</v>
      </c>
      <c r="M1506" s="2">
        <v>484</v>
      </c>
    </row>
    <row r="1507" spans="1:13" s="22" customFormat="1" ht="12.75">
      <c r="A1507" s="19"/>
      <c r="B1507" s="266">
        <v>3000</v>
      </c>
      <c r="C1507" s="58" t="s">
        <v>74</v>
      </c>
      <c r="D1507" s="41" t="s">
        <v>297</v>
      </c>
      <c r="E1507" s="58" t="s">
        <v>317</v>
      </c>
      <c r="F1507" s="56" t="s">
        <v>831</v>
      </c>
      <c r="G1507" s="56" t="s">
        <v>51</v>
      </c>
      <c r="H1507" s="43">
        <f t="shared" si="101"/>
        <v>-145300</v>
      </c>
      <c r="I1507" s="74">
        <f t="shared" si="102"/>
        <v>6.198347107438017</v>
      </c>
      <c r="K1507" s="22" t="s">
        <v>832</v>
      </c>
      <c r="M1507" s="2">
        <v>484</v>
      </c>
    </row>
    <row r="1508" spans="1:13" s="22" customFormat="1" ht="12.75">
      <c r="A1508" s="19"/>
      <c r="B1508" s="266">
        <v>3000</v>
      </c>
      <c r="C1508" s="58" t="s">
        <v>74</v>
      </c>
      <c r="D1508" s="41" t="s">
        <v>297</v>
      </c>
      <c r="E1508" s="58" t="s">
        <v>317</v>
      </c>
      <c r="F1508" s="56" t="s">
        <v>831</v>
      </c>
      <c r="G1508" s="56" t="s">
        <v>66</v>
      </c>
      <c r="H1508" s="43">
        <f t="shared" si="101"/>
        <v>-148300</v>
      </c>
      <c r="I1508" s="74">
        <f t="shared" si="102"/>
        <v>6.198347107438017</v>
      </c>
      <c r="K1508" s="22" t="s">
        <v>832</v>
      </c>
      <c r="M1508" s="2">
        <v>484</v>
      </c>
    </row>
    <row r="1509" spans="1:13" s="70" customFormat="1" ht="12.75">
      <c r="A1509" s="68"/>
      <c r="B1509" s="266">
        <v>3000</v>
      </c>
      <c r="C1509" s="58" t="s">
        <v>74</v>
      </c>
      <c r="D1509" s="41" t="s">
        <v>297</v>
      </c>
      <c r="E1509" s="58" t="s">
        <v>317</v>
      </c>
      <c r="F1509" s="56" t="s">
        <v>831</v>
      </c>
      <c r="G1509" s="56" t="s">
        <v>67</v>
      </c>
      <c r="H1509" s="43">
        <f t="shared" si="101"/>
        <v>-151300</v>
      </c>
      <c r="I1509" s="74">
        <f t="shared" si="102"/>
        <v>6.198347107438017</v>
      </c>
      <c r="K1509" s="22" t="s">
        <v>832</v>
      </c>
      <c r="M1509" s="2">
        <v>484</v>
      </c>
    </row>
    <row r="1510" spans="1:13" s="70" customFormat="1" ht="12.75">
      <c r="A1510" s="68"/>
      <c r="B1510" s="266">
        <v>3000</v>
      </c>
      <c r="C1510" s="58" t="s">
        <v>74</v>
      </c>
      <c r="D1510" s="41" t="s">
        <v>297</v>
      </c>
      <c r="E1510" s="58" t="s">
        <v>317</v>
      </c>
      <c r="F1510" s="56" t="s">
        <v>831</v>
      </c>
      <c r="G1510" s="56" t="s">
        <v>59</v>
      </c>
      <c r="H1510" s="43">
        <f t="shared" si="101"/>
        <v>-154300</v>
      </c>
      <c r="I1510" s="74">
        <f t="shared" si="102"/>
        <v>6.198347107438017</v>
      </c>
      <c r="K1510" s="22" t="s">
        <v>832</v>
      </c>
      <c r="M1510" s="2">
        <v>484</v>
      </c>
    </row>
    <row r="1511" spans="1:13" s="70" customFormat="1" ht="12.75">
      <c r="A1511" s="68"/>
      <c r="B1511" s="266">
        <v>3000</v>
      </c>
      <c r="C1511" s="58" t="s">
        <v>74</v>
      </c>
      <c r="D1511" s="41" t="s">
        <v>297</v>
      </c>
      <c r="E1511" s="58" t="s">
        <v>317</v>
      </c>
      <c r="F1511" s="56" t="s">
        <v>831</v>
      </c>
      <c r="G1511" s="56" t="s">
        <v>824</v>
      </c>
      <c r="H1511" s="43">
        <f t="shared" si="101"/>
        <v>-157300</v>
      </c>
      <c r="I1511" s="74">
        <f t="shared" si="102"/>
        <v>6.198347107438017</v>
      </c>
      <c r="K1511" s="22" t="s">
        <v>832</v>
      </c>
      <c r="M1511" s="2">
        <v>484</v>
      </c>
    </row>
    <row r="1512" spans="1:13" s="80" customFormat="1" ht="12.75">
      <c r="A1512" s="66"/>
      <c r="B1512" s="398">
        <f>SUM(B1449:B1511)</f>
        <v>157300</v>
      </c>
      <c r="C1512" s="66" t="s">
        <v>74</v>
      </c>
      <c r="D1512" s="72"/>
      <c r="E1512" s="66"/>
      <c r="F1512" s="72"/>
      <c r="G1512" s="72"/>
      <c r="H1512" s="62">
        <v>0</v>
      </c>
      <c r="I1512" s="79">
        <f t="shared" si="102"/>
        <v>325</v>
      </c>
      <c r="M1512" s="2">
        <v>484</v>
      </c>
    </row>
    <row r="1513" spans="1:13" s="59" customFormat="1" ht="12.75">
      <c r="A1513" s="58"/>
      <c r="B1513" s="43"/>
      <c r="C1513" s="58"/>
      <c r="D1513" s="56"/>
      <c r="E1513" s="58"/>
      <c r="F1513" s="56"/>
      <c r="G1513" s="56"/>
      <c r="H1513" s="43">
        <f>H1512-B1513</f>
        <v>0</v>
      </c>
      <c r="I1513" s="74">
        <f>+B1513/M1513</f>
        <v>0</v>
      </c>
      <c r="M1513" s="2">
        <v>484</v>
      </c>
    </row>
    <row r="1514" spans="1:13" s="59" customFormat="1" ht="12.75">
      <c r="A1514" s="58"/>
      <c r="B1514" s="43"/>
      <c r="C1514" s="58"/>
      <c r="D1514" s="56"/>
      <c r="E1514" s="58"/>
      <c r="F1514" s="56"/>
      <c r="G1514" s="56"/>
      <c r="H1514" s="43">
        <f>H1513-B1514</f>
        <v>0</v>
      </c>
      <c r="I1514" s="74">
        <f>+B1514/M1514</f>
        <v>0</v>
      </c>
      <c r="M1514" s="2">
        <v>484</v>
      </c>
    </row>
    <row r="1515" spans="1:13" s="59" customFormat="1" ht="12.75">
      <c r="A1515" s="58"/>
      <c r="B1515" s="221">
        <v>5000</v>
      </c>
      <c r="C1515" s="41" t="s">
        <v>241</v>
      </c>
      <c r="D1515" s="41" t="s">
        <v>297</v>
      </c>
      <c r="E1515" s="41" t="s">
        <v>135</v>
      </c>
      <c r="F1515" s="39" t="s">
        <v>118</v>
      </c>
      <c r="G1515" s="56" t="s">
        <v>84</v>
      </c>
      <c r="H1515" s="43">
        <f aca="true" t="shared" si="103" ref="H1515:H1529">H1514-B1515</f>
        <v>-5000</v>
      </c>
      <c r="I1515" s="74">
        <f aca="true" t="shared" si="104" ref="I1515:I1529">+B1515/M1515</f>
        <v>10.330578512396695</v>
      </c>
      <c r="K1515" s="59" t="s">
        <v>106</v>
      </c>
      <c r="M1515" s="2">
        <v>484</v>
      </c>
    </row>
    <row r="1516" spans="1:13" s="59" customFormat="1" ht="12.75">
      <c r="A1516" s="58"/>
      <c r="B1516" s="221">
        <v>2000</v>
      </c>
      <c r="C1516" s="41" t="s">
        <v>1118</v>
      </c>
      <c r="D1516" s="41" t="s">
        <v>297</v>
      </c>
      <c r="E1516" s="41" t="s">
        <v>135</v>
      </c>
      <c r="F1516" s="39" t="s">
        <v>120</v>
      </c>
      <c r="G1516" s="56" t="s">
        <v>84</v>
      </c>
      <c r="H1516" s="43">
        <f t="shared" si="103"/>
        <v>-7000</v>
      </c>
      <c r="I1516" s="74">
        <f t="shared" si="104"/>
        <v>4.132231404958677</v>
      </c>
      <c r="K1516" s="59" t="s">
        <v>106</v>
      </c>
      <c r="M1516" s="2">
        <v>484</v>
      </c>
    </row>
    <row r="1517" spans="1:13" s="59" customFormat="1" ht="12.75">
      <c r="A1517" s="58"/>
      <c r="B1517" s="221">
        <v>110000</v>
      </c>
      <c r="C1517" s="41" t="s">
        <v>1087</v>
      </c>
      <c r="D1517" s="41" t="s">
        <v>297</v>
      </c>
      <c r="E1517" s="41" t="s">
        <v>135</v>
      </c>
      <c r="F1517" s="39" t="s">
        <v>113</v>
      </c>
      <c r="G1517" s="56" t="s">
        <v>91</v>
      </c>
      <c r="H1517" s="43">
        <f t="shared" si="103"/>
        <v>-117000</v>
      </c>
      <c r="I1517" s="74">
        <f t="shared" si="104"/>
        <v>227.27272727272728</v>
      </c>
      <c r="K1517" s="59" t="s">
        <v>106</v>
      </c>
      <c r="M1517" s="2">
        <v>484</v>
      </c>
    </row>
    <row r="1518" spans="1:13" s="59" customFormat="1" ht="12.75">
      <c r="A1518" s="58"/>
      <c r="B1518" s="221">
        <v>600</v>
      </c>
      <c r="C1518" s="41" t="s">
        <v>859</v>
      </c>
      <c r="D1518" s="41" t="s">
        <v>297</v>
      </c>
      <c r="E1518" s="41" t="s">
        <v>135</v>
      </c>
      <c r="F1518" s="39" t="s">
        <v>860</v>
      </c>
      <c r="G1518" s="56" t="s">
        <v>47</v>
      </c>
      <c r="H1518" s="43">
        <f t="shared" si="103"/>
        <v>-117600</v>
      </c>
      <c r="I1518" s="74">
        <f t="shared" si="104"/>
        <v>1.2396694214876034</v>
      </c>
      <c r="K1518" s="59" t="s">
        <v>106</v>
      </c>
      <c r="M1518" s="2">
        <v>484</v>
      </c>
    </row>
    <row r="1519" spans="1:13" s="59" customFormat="1" ht="12.75">
      <c r="A1519" s="58"/>
      <c r="B1519" s="221">
        <v>400</v>
      </c>
      <c r="C1519" s="41" t="s">
        <v>861</v>
      </c>
      <c r="D1519" s="41" t="s">
        <v>297</v>
      </c>
      <c r="E1519" s="41" t="s">
        <v>135</v>
      </c>
      <c r="F1519" s="39" t="s">
        <v>860</v>
      </c>
      <c r="G1519" s="56" t="s">
        <v>47</v>
      </c>
      <c r="H1519" s="43">
        <f t="shared" si="103"/>
        <v>-118000</v>
      </c>
      <c r="I1519" s="74">
        <f t="shared" si="104"/>
        <v>0.8264462809917356</v>
      </c>
      <c r="K1519" s="59" t="s">
        <v>106</v>
      </c>
      <c r="M1519" s="2">
        <v>484</v>
      </c>
    </row>
    <row r="1520" spans="1:13" s="75" customFormat="1" ht="12.75">
      <c r="A1520" s="41"/>
      <c r="B1520" s="221">
        <v>110000</v>
      </c>
      <c r="C1520" s="41" t="s">
        <v>1088</v>
      </c>
      <c r="D1520" s="41" t="s">
        <v>297</v>
      </c>
      <c r="E1520" s="41" t="s">
        <v>135</v>
      </c>
      <c r="F1520" s="39" t="s">
        <v>108</v>
      </c>
      <c r="G1520" s="39" t="s">
        <v>59</v>
      </c>
      <c r="H1520" s="43">
        <f t="shared" si="103"/>
        <v>-228000</v>
      </c>
      <c r="I1520" s="74">
        <f t="shared" si="104"/>
        <v>227.27272727272728</v>
      </c>
      <c r="K1520" s="59" t="s">
        <v>106</v>
      </c>
      <c r="M1520" s="2">
        <v>484</v>
      </c>
    </row>
    <row r="1521" spans="1:13" s="75" customFormat="1" ht="12.75">
      <c r="A1521" s="41"/>
      <c r="B1521" s="221">
        <v>1500</v>
      </c>
      <c r="C1521" s="41" t="s">
        <v>869</v>
      </c>
      <c r="D1521" s="41" t="s">
        <v>297</v>
      </c>
      <c r="E1521" s="41" t="s">
        <v>135</v>
      </c>
      <c r="F1521" s="39" t="s">
        <v>870</v>
      </c>
      <c r="G1521" s="39" t="s">
        <v>47</v>
      </c>
      <c r="H1521" s="43">
        <f t="shared" si="103"/>
        <v>-229500</v>
      </c>
      <c r="I1521" s="74">
        <f t="shared" si="104"/>
        <v>3.0991735537190084</v>
      </c>
      <c r="K1521" s="59" t="s">
        <v>639</v>
      </c>
      <c r="M1521" s="2">
        <v>484</v>
      </c>
    </row>
    <row r="1522" spans="1:13" s="75" customFormat="1" ht="12.75">
      <c r="A1522" s="41"/>
      <c r="B1522" s="221">
        <v>2625</v>
      </c>
      <c r="C1522" s="41" t="s">
        <v>871</v>
      </c>
      <c r="D1522" s="41" t="s">
        <v>297</v>
      </c>
      <c r="E1522" s="41" t="s">
        <v>135</v>
      </c>
      <c r="F1522" s="39" t="s">
        <v>870</v>
      </c>
      <c r="G1522" s="39" t="s">
        <v>47</v>
      </c>
      <c r="H1522" s="43">
        <f t="shared" si="103"/>
        <v>-232125</v>
      </c>
      <c r="I1522" s="74">
        <f t="shared" si="104"/>
        <v>5.4235537190082646</v>
      </c>
      <c r="K1522" s="59" t="s">
        <v>639</v>
      </c>
      <c r="M1522" s="2">
        <v>484</v>
      </c>
    </row>
    <row r="1523" spans="1:13" s="75" customFormat="1" ht="12.75">
      <c r="A1523" s="41"/>
      <c r="B1523" s="221">
        <v>3000</v>
      </c>
      <c r="C1523" s="41" t="s">
        <v>1142</v>
      </c>
      <c r="D1523" s="41" t="s">
        <v>297</v>
      </c>
      <c r="E1523" s="41" t="s">
        <v>135</v>
      </c>
      <c r="F1523" s="39" t="s">
        <v>872</v>
      </c>
      <c r="G1523" s="39" t="s">
        <v>49</v>
      </c>
      <c r="H1523" s="43">
        <f t="shared" si="103"/>
        <v>-235125</v>
      </c>
      <c r="I1523" s="74">
        <f t="shared" si="104"/>
        <v>6.198347107438017</v>
      </c>
      <c r="K1523" s="59" t="s">
        <v>639</v>
      </c>
      <c r="M1523" s="2">
        <v>484</v>
      </c>
    </row>
    <row r="1524" spans="1:13" s="75" customFormat="1" ht="12.75">
      <c r="A1524" s="41"/>
      <c r="B1524" s="221">
        <v>1900</v>
      </c>
      <c r="C1524" s="41" t="s">
        <v>873</v>
      </c>
      <c r="D1524" s="41" t="s">
        <v>297</v>
      </c>
      <c r="E1524" s="41" t="s">
        <v>135</v>
      </c>
      <c r="F1524" s="39" t="s">
        <v>874</v>
      </c>
      <c r="G1524" s="39" t="s">
        <v>49</v>
      </c>
      <c r="H1524" s="43">
        <f t="shared" si="103"/>
        <v>-237025</v>
      </c>
      <c r="I1524" s="74">
        <f t="shared" si="104"/>
        <v>3.925619834710744</v>
      </c>
      <c r="K1524" t="s">
        <v>630</v>
      </c>
      <c r="M1524" s="2">
        <v>484</v>
      </c>
    </row>
    <row r="1525" spans="1:13" s="75" customFormat="1" ht="12.75">
      <c r="A1525" s="41"/>
      <c r="B1525" s="221">
        <v>5700</v>
      </c>
      <c r="C1525" s="41" t="s">
        <v>875</v>
      </c>
      <c r="D1525" s="41" t="s">
        <v>297</v>
      </c>
      <c r="E1525" s="41" t="s">
        <v>135</v>
      </c>
      <c r="F1525" s="39" t="s">
        <v>874</v>
      </c>
      <c r="G1525" s="39" t="s">
        <v>49</v>
      </c>
      <c r="H1525" s="43">
        <f t="shared" si="103"/>
        <v>-242725</v>
      </c>
      <c r="I1525" s="74">
        <f t="shared" si="104"/>
        <v>11.776859504132231</v>
      </c>
      <c r="K1525" t="s">
        <v>630</v>
      </c>
      <c r="M1525" s="2">
        <v>484</v>
      </c>
    </row>
    <row r="1526" spans="1:13" s="75" customFormat="1" ht="12.75">
      <c r="A1526" s="41"/>
      <c r="B1526" s="221">
        <v>4000</v>
      </c>
      <c r="C1526" s="41" t="s">
        <v>876</v>
      </c>
      <c r="D1526" s="41" t="s">
        <v>297</v>
      </c>
      <c r="E1526" s="41" t="s">
        <v>135</v>
      </c>
      <c r="F1526" s="39" t="s">
        <v>877</v>
      </c>
      <c r="G1526" s="39" t="s">
        <v>49</v>
      </c>
      <c r="H1526" s="43">
        <f t="shared" si="103"/>
        <v>-246725</v>
      </c>
      <c r="I1526" s="74">
        <f t="shared" si="104"/>
        <v>8.264462809917354</v>
      </c>
      <c r="K1526" s="59" t="s">
        <v>630</v>
      </c>
      <c r="M1526" s="2">
        <v>484</v>
      </c>
    </row>
    <row r="1527" spans="1:13" s="59" customFormat="1" ht="12.75">
      <c r="A1527" s="58"/>
      <c r="B1527" s="331">
        <v>7750</v>
      </c>
      <c r="C1527" s="41" t="s">
        <v>878</v>
      </c>
      <c r="D1527" s="58" t="s">
        <v>297</v>
      </c>
      <c r="E1527" s="58" t="s">
        <v>135</v>
      </c>
      <c r="F1527" s="56" t="s">
        <v>879</v>
      </c>
      <c r="G1527" s="56" t="s">
        <v>22</v>
      </c>
      <c r="H1527" s="43">
        <f t="shared" si="103"/>
        <v>-254475</v>
      </c>
      <c r="I1527" s="74">
        <f t="shared" si="104"/>
        <v>16.012396694214875</v>
      </c>
      <c r="K1527" t="s">
        <v>582</v>
      </c>
      <c r="M1527" s="2">
        <v>484</v>
      </c>
    </row>
    <row r="1528" spans="1:13" s="59" customFormat="1" ht="12.75">
      <c r="A1528" s="58"/>
      <c r="B1528" s="331">
        <v>1500</v>
      </c>
      <c r="C1528" s="41" t="s">
        <v>880</v>
      </c>
      <c r="D1528" s="58" t="s">
        <v>297</v>
      </c>
      <c r="E1528" s="58" t="s">
        <v>135</v>
      </c>
      <c r="F1528" s="56" t="s">
        <v>772</v>
      </c>
      <c r="G1528" s="56" t="s">
        <v>22</v>
      </c>
      <c r="H1528" s="43">
        <f t="shared" si="103"/>
        <v>-255975</v>
      </c>
      <c r="I1528" s="74">
        <f t="shared" si="104"/>
        <v>3.0991735537190084</v>
      </c>
      <c r="K1528" t="s">
        <v>582</v>
      </c>
      <c r="M1528" s="2">
        <v>484</v>
      </c>
    </row>
    <row r="1529" spans="1:13" s="59" customFormat="1" ht="12.75">
      <c r="A1529" s="58"/>
      <c r="B1529" s="331">
        <v>3000</v>
      </c>
      <c r="C1529" s="58" t="s">
        <v>881</v>
      </c>
      <c r="D1529" s="58" t="s">
        <v>297</v>
      </c>
      <c r="E1529" s="58" t="s">
        <v>135</v>
      </c>
      <c r="F1529" s="56" t="s">
        <v>882</v>
      </c>
      <c r="G1529" s="56" t="s">
        <v>22</v>
      </c>
      <c r="H1529" s="43">
        <f t="shared" si="103"/>
        <v>-258975</v>
      </c>
      <c r="I1529" s="74">
        <f t="shared" si="104"/>
        <v>6.198347107438017</v>
      </c>
      <c r="K1529" t="s">
        <v>582</v>
      </c>
      <c r="M1529" s="2">
        <v>484</v>
      </c>
    </row>
    <row r="1530" spans="1:13" s="80" customFormat="1" ht="12.75">
      <c r="A1530" s="66"/>
      <c r="B1530" s="335">
        <f>SUM(B1515:B1529)</f>
        <v>258975</v>
      </c>
      <c r="C1530" s="66"/>
      <c r="D1530" s="72"/>
      <c r="E1530" s="66" t="s">
        <v>135</v>
      </c>
      <c r="F1530" s="72"/>
      <c r="G1530" s="72"/>
      <c r="H1530" s="62">
        <v>0</v>
      </c>
      <c r="I1530" s="79">
        <f aca="true" t="shared" si="105" ref="I1530:I1570">+B1530/M1530</f>
        <v>535.0723140495868</v>
      </c>
      <c r="M1530" s="2">
        <v>484</v>
      </c>
    </row>
    <row r="1531" spans="5:13" ht="12.75">
      <c r="E1531" s="1"/>
      <c r="H1531" s="7">
        <f aca="true" t="shared" si="106" ref="H1531:H1584">H1530-B1531</f>
        <v>0</v>
      </c>
      <c r="I1531" s="29">
        <f t="shared" si="105"/>
        <v>0</v>
      </c>
      <c r="M1531" s="2">
        <v>484</v>
      </c>
    </row>
    <row r="1532" spans="5:13" ht="12.75">
      <c r="E1532" s="1"/>
      <c r="H1532" s="7">
        <f t="shared" si="106"/>
        <v>0</v>
      </c>
      <c r="I1532" s="29">
        <f t="shared" si="105"/>
        <v>0</v>
      </c>
      <c r="M1532" s="2">
        <v>484</v>
      </c>
    </row>
    <row r="1533" spans="5:13" ht="12.75">
      <c r="E1533" s="1"/>
      <c r="H1533" s="7">
        <f t="shared" si="106"/>
        <v>0</v>
      </c>
      <c r="I1533" s="29">
        <f t="shared" si="105"/>
        <v>0</v>
      </c>
      <c r="M1533" s="2">
        <v>484</v>
      </c>
    </row>
    <row r="1534" spans="5:13" ht="12.75">
      <c r="E1534" s="1"/>
      <c r="H1534" s="7">
        <f t="shared" si="106"/>
        <v>0</v>
      </c>
      <c r="I1534" s="29">
        <f t="shared" si="105"/>
        <v>0</v>
      </c>
      <c r="M1534" s="2">
        <v>484</v>
      </c>
    </row>
    <row r="1535" spans="1:13" s="80" customFormat="1" ht="12.75">
      <c r="A1535" s="66"/>
      <c r="B1535" s="410">
        <f>+B1565+B1591+B1604+B1630</f>
        <v>304000</v>
      </c>
      <c r="C1535" s="52" t="s">
        <v>1139</v>
      </c>
      <c r="D1535" s="72"/>
      <c r="E1535" s="66"/>
      <c r="F1535" s="72"/>
      <c r="G1535" s="72"/>
      <c r="H1535" s="62"/>
      <c r="I1535" s="79">
        <f t="shared" si="105"/>
        <v>628.099173553719</v>
      </c>
      <c r="M1535" s="2">
        <v>484</v>
      </c>
    </row>
    <row r="1536" spans="1:13" s="59" customFormat="1" ht="12.75">
      <c r="A1536" s="58"/>
      <c r="B1536" s="342"/>
      <c r="C1536" s="58"/>
      <c r="D1536" s="56"/>
      <c r="E1536" s="58"/>
      <c r="F1536" s="56"/>
      <c r="G1536" s="56"/>
      <c r="H1536" s="43">
        <f t="shared" si="106"/>
        <v>0</v>
      </c>
      <c r="I1536" s="74">
        <f t="shared" si="105"/>
        <v>0</v>
      </c>
      <c r="M1536" s="2">
        <v>484</v>
      </c>
    </row>
    <row r="1537" spans="1:13" s="59" customFormat="1" ht="12.75">
      <c r="A1537" s="58"/>
      <c r="B1537" s="342"/>
      <c r="C1537" s="58"/>
      <c r="D1537" s="56"/>
      <c r="E1537" s="58"/>
      <c r="F1537" s="56"/>
      <c r="G1537" s="56"/>
      <c r="H1537" s="43">
        <f t="shared" si="106"/>
        <v>0</v>
      </c>
      <c r="I1537" s="74">
        <f t="shared" si="105"/>
        <v>0</v>
      </c>
      <c r="M1537" s="2">
        <v>484</v>
      </c>
    </row>
    <row r="1538" spans="2:13" ht="12.75">
      <c r="B1538" s="98">
        <v>4000</v>
      </c>
      <c r="C1538" s="58" t="s">
        <v>886</v>
      </c>
      <c r="D1538" s="41" t="s">
        <v>297</v>
      </c>
      <c r="E1538" s="58" t="s">
        <v>317</v>
      </c>
      <c r="F1538" s="56" t="s">
        <v>887</v>
      </c>
      <c r="G1538" s="39" t="s">
        <v>84</v>
      </c>
      <c r="H1538" s="43">
        <f t="shared" si="106"/>
        <v>-4000</v>
      </c>
      <c r="I1538" s="74">
        <f t="shared" si="105"/>
        <v>8.264462809917354</v>
      </c>
      <c r="K1538" t="s">
        <v>582</v>
      </c>
      <c r="M1538" s="2">
        <v>484</v>
      </c>
    </row>
    <row r="1539" spans="2:13" ht="12.75">
      <c r="B1539" s="342">
        <v>4000</v>
      </c>
      <c r="C1539" s="58" t="s">
        <v>888</v>
      </c>
      <c r="D1539" s="41" t="s">
        <v>297</v>
      </c>
      <c r="E1539" s="58" t="s">
        <v>317</v>
      </c>
      <c r="F1539" s="56" t="s">
        <v>887</v>
      </c>
      <c r="G1539" s="39" t="s">
        <v>89</v>
      </c>
      <c r="H1539" s="43">
        <f t="shared" si="106"/>
        <v>-8000</v>
      </c>
      <c r="I1539" s="74">
        <f t="shared" si="105"/>
        <v>8.264462809917354</v>
      </c>
      <c r="K1539" t="s">
        <v>582</v>
      </c>
      <c r="M1539" s="2">
        <v>484</v>
      </c>
    </row>
    <row r="1540" spans="2:13" ht="12.75">
      <c r="B1540" s="342">
        <v>4000</v>
      </c>
      <c r="C1540" s="1" t="s">
        <v>319</v>
      </c>
      <c r="D1540" s="19" t="s">
        <v>297</v>
      </c>
      <c r="E1540" s="1" t="s">
        <v>317</v>
      </c>
      <c r="F1540" s="56" t="s">
        <v>889</v>
      </c>
      <c r="G1540" s="34" t="s">
        <v>29</v>
      </c>
      <c r="H1540" s="43">
        <f t="shared" si="106"/>
        <v>-12000</v>
      </c>
      <c r="I1540" s="74">
        <f t="shared" si="105"/>
        <v>8.264462809917354</v>
      </c>
      <c r="K1540" s="59" t="s">
        <v>582</v>
      </c>
      <c r="M1540" s="2">
        <v>484</v>
      </c>
    </row>
    <row r="1541" spans="2:13" ht="12.75">
      <c r="B1541" s="98">
        <v>4000</v>
      </c>
      <c r="C1541" s="19" t="s">
        <v>321</v>
      </c>
      <c r="D1541" s="19" t="s">
        <v>297</v>
      </c>
      <c r="E1541" s="19" t="s">
        <v>317</v>
      </c>
      <c r="F1541" s="56" t="s">
        <v>889</v>
      </c>
      <c r="G1541" s="38" t="s">
        <v>31</v>
      </c>
      <c r="H1541" s="43">
        <f t="shared" si="106"/>
        <v>-16000</v>
      </c>
      <c r="I1541" s="74">
        <f t="shared" si="105"/>
        <v>8.264462809917354</v>
      </c>
      <c r="K1541" s="59" t="s">
        <v>582</v>
      </c>
      <c r="M1541" s="2">
        <v>484</v>
      </c>
    </row>
    <row r="1542" spans="2:13" ht="12.75">
      <c r="B1542" s="98">
        <v>4000</v>
      </c>
      <c r="C1542" s="58" t="s">
        <v>886</v>
      </c>
      <c r="D1542" s="41" t="s">
        <v>297</v>
      </c>
      <c r="E1542" s="58" t="s">
        <v>317</v>
      </c>
      <c r="F1542" s="56" t="s">
        <v>890</v>
      </c>
      <c r="G1542" s="39" t="s">
        <v>43</v>
      </c>
      <c r="H1542" s="43">
        <f t="shared" si="106"/>
        <v>-20000</v>
      </c>
      <c r="I1542" s="74">
        <f t="shared" si="105"/>
        <v>8.264462809917354</v>
      </c>
      <c r="K1542" t="s">
        <v>639</v>
      </c>
      <c r="M1542" s="2">
        <v>484</v>
      </c>
    </row>
    <row r="1543" spans="2:13" ht="12.75">
      <c r="B1543" s="342">
        <v>4000</v>
      </c>
      <c r="C1543" s="58" t="s">
        <v>888</v>
      </c>
      <c r="D1543" s="41" t="s">
        <v>297</v>
      </c>
      <c r="E1543" s="58" t="s">
        <v>317</v>
      </c>
      <c r="F1543" s="56" t="s">
        <v>890</v>
      </c>
      <c r="G1543" s="39" t="s">
        <v>45</v>
      </c>
      <c r="H1543" s="43">
        <f t="shared" si="106"/>
        <v>-24000</v>
      </c>
      <c r="I1543" s="74">
        <f t="shared" si="105"/>
        <v>8.264462809917354</v>
      </c>
      <c r="K1543" t="s">
        <v>639</v>
      </c>
      <c r="M1543" s="2">
        <v>484</v>
      </c>
    </row>
    <row r="1544" spans="2:13" ht="12.75">
      <c r="B1544" s="342">
        <v>4000</v>
      </c>
      <c r="C1544" s="1" t="s">
        <v>319</v>
      </c>
      <c r="D1544" s="19" t="s">
        <v>297</v>
      </c>
      <c r="E1544" s="1" t="s">
        <v>317</v>
      </c>
      <c r="F1544" s="56" t="s">
        <v>891</v>
      </c>
      <c r="G1544" s="34" t="s">
        <v>67</v>
      </c>
      <c r="H1544" s="43">
        <f t="shared" si="106"/>
        <v>-28000</v>
      </c>
      <c r="I1544" s="74">
        <f t="shared" si="105"/>
        <v>8.264462809917354</v>
      </c>
      <c r="K1544" s="59" t="s">
        <v>639</v>
      </c>
      <c r="M1544" s="2">
        <v>484</v>
      </c>
    </row>
    <row r="1545" spans="2:13" ht="12.75">
      <c r="B1545" s="98">
        <v>4000</v>
      </c>
      <c r="C1545" s="19" t="s">
        <v>321</v>
      </c>
      <c r="D1545" s="19" t="s">
        <v>297</v>
      </c>
      <c r="E1545" s="19" t="s">
        <v>317</v>
      </c>
      <c r="F1545" s="56" t="s">
        <v>891</v>
      </c>
      <c r="G1545" s="38" t="s">
        <v>68</v>
      </c>
      <c r="H1545" s="43">
        <f t="shared" si="106"/>
        <v>-32000</v>
      </c>
      <c r="I1545" s="74">
        <f t="shared" si="105"/>
        <v>8.264462809917354</v>
      </c>
      <c r="K1545" s="59" t="s">
        <v>639</v>
      </c>
      <c r="M1545" s="2">
        <v>484</v>
      </c>
    </row>
    <row r="1546" spans="2:13" ht="12.75">
      <c r="B1546" s="98">
        <v>4000</v>
      </c>
      <c r="C1546" s="58" t="s">
        <v>886</v>
      </c>
      <c r="D1546" s="41" t="s">
        <v>297</v>
      </c>
      <c r="E1546" s="58" t="s">
        <v>317</v>
      </c>
      <c r="F1546" s="56" t="s">
        <v>892</v>
      </c>
      <c r="G1546" s="39" t="s">
        <v>59</v>
      </c>
      <c r="H1546" s="43">
        <f t="shared" si="106"/>
        <v>-36000</v>
      </c>
      <c r="I1546" s="74">
        <f t="shared" si="105"/>
        <v>8.264462809917354</v>
      </c>
      <c r="K1546" t="s">
        <v>582</v>
      </c>
      <c r="M1546" s="2">
        <v>484</v>
      </c>
    </row>
    <row r="1547" spans="2:13" ht="12.75">
      <c r="B1547" s="342">
        <v>2000</v>
      </c>
      <c r="C1547" s="58" t="s">
        <v>893</v>
      </c>
      <c r="D1547" s="41" t="s">
        <v>297</v>
      </c>
      <c r="E1547" s="58" t="s">
        <v>317</v>
      </c>
      <c r="F1547" s="56" t="s">
        <v>894</v>
      </c>
      <c r="G1547" s="39" t="s">
        <v>824</v>
      </c>
      <c r="H1547" s="43">
        <f t="shared" si="106"/>
        <v>-38000</v>
      </c>
      <c r="I1547" s="74">
        <f t="shared" si="105"/>
        <v>4.132231404958677</v>
      </c>
      <c r="K1547" t="s">
        <v>582</v>
      </c>
      <c r="M1547" s="2">
        <v>484</v>
      </c>
    </row>
    <row r="1548" spans="2:13" ht="12.75">
      <c r="B1548" s="342">
        <v>4000</v>
      </c>
      <c r="C1548" s="19" t="s">
        <v>321</v>
      </c>
      <c r="D1548" s="19" t="s">
        <v>297</v>
      </c>
      <c r="E1548" s="58" t="s">
        <v>317</v>
      </c>
      <c r="F1548" s="56" t="s">
        <v>894</v>
      </c>
      <c r="G1548" s="38" t="s">
        <v>829</v>
      </c>
      <c r="H1548" s="43">
        <f t="shared" si="106"/>
        <v>-42000</v>
      </c>
      <c r="I1548" s="74">
        <f t="shared" si="105"/>
        <v>8.264462809917354</v>
      </c>
      <c r="K1548" s="59" t="s">
        <v>582</v>
      </c>
      <c r="M1548" s="2">
        <v>484</v>
      </c>
    </row>
    <row r="1549" spans="2:13" ht="12.75">
      <c r="B1549" s="98">
        <v>10000</v>
      </c>
      <c r="C1549" s="19" t="s">
        <v>786</v>
      </c>
      <c r="D1549" s="19" t="s">
        <v>297</v>
      </c>
      <c r="E1549" s="1" t="s">
        <v>317</v>
      </c>
      <c r="F1549" s="56" t="s">
        <v>895</v>
      </c>
      <c r="G1549" s="56" t="s">
        <v>89</v>
      </c>
      <c r="H1549" s="43">
        <f t="shared" si="106"/>
        <v>-52000</v>
      </c>
      <c r="I1549" s="74">
        <f t="shared" si="105"/>
        <v>20.66115702479339</v>
      </c>
      <c r="K1549" s="59" t="s">
        <v>630</v>
      </c>
      <c r="M1549" s="2">
        <v>484</v>
      </c>
    </row>
    <row r="1550" spans="2:13" ht="12.75">
      <c r="B1550" s="98">
        <v>10000</v>
      </c>
      <c r="C1550" s="58" t="s">
        <v>788</v>
      </c>
      <c r="D1550" s="19" t="s">
        <v>297</v>
      </c>
      <c r="E1550" s="1" t="s">
        <v>317</v>
      </c>
      <c r="F1550" s="56" t="s">
        <v>895</v>
      </c>
      <c r="G1550" s="56" t="s">
        <v>91</v>
      </c>
      <c r="H1550" s="43">
        <f t="shared" si="106"/>
        <v>-62000</v>
      </c>
      <c r="I1550" s="74">
        <f t="shared" si="105"/>
        <v>20.66115702479339</v>
      </c>
      <c r="K1550" s="59" t="s">
        <v>630</v>
      </c>
      <c r="M1550" s="2">
        <v>484</v>
      </c>
    </row>
    <row r="1551" spans="2:13" ht="12.75">
      <c r="B1551" s="98">
        <v>10000</v>
      </c>
      <c r="C1551" s="1" t="s">
        <v>786</v>
      </c>
      <c r="D1551" s="19" t="s">
        <v>297</v>
      </c>
      <c r="E1551" s="58" t="s">
        <v>317</v>
      </c>
      <c r="F1551" s="56" t="s">
        <v>896</v>
      </c>
      <c r="G1551" s="56" t="s">
        <v>45</v>
      </c>
      <c r="H1551" s="43">
        <f t="shared" si="106"/>
        <v>-72000</v>
      </c>
      <c r="I1551" s="74">
        <f t="shared" si="105"/>
        <v>20.66115702479339</v>
      </c>
      <c r="K1551" s="59" t="s">
        <v>832</v>
      </c>
      <c r="M1551" s="2">
        <v>484</v>
      </c>
    </row>
    <row r="1552" spans="2:13" ht="12.75">
      <c r="B1552" s="98">
        <v>10000</v>
      </c>
      <c r="C1552" s="1" t="s">
        <v>788</v>
      </c>
      <c r="D1552" s="19" t="s">
        <v>297</v>
      </c>
      <c r="E1552" s="58" t="s">
        <v>317</v>
      </c>
      <c r="F1552" s="56" t="s">
        <v>896</v>
      </c>
      <c r="G1552" s="56" t="s">
        <v>49</v>
      </c>
      <c r="H1552" s="43">
        <f t="shared" si="106"/>
        <v>-82000</v>
      </c>
      <c r="I1552" s="74">
        <f t="shared" si="105"/>
        <v>20.66115702479339</v>
      </c>
      <c r="K1552" s="59" t="s">
        <v>832</v>
      </c>
      <c r="M1552" s="2">
        <v>484</v>
      </c>
    </row>
    <row r="1553" spans="2:13" ht="12.75">
      <c r="B1553" s="342">
        <v>1500</v>
      </c>
      <c r="C1553" s="58" t="s">
        <v>897</v>
      </c>
      <c r="D1553" s="19" t="s">
        <v>297</v>
      </c>
      <c r="E1553" s="1" t="s">
        <v>317</v>
      </c>
      <c r="F1553" s="56" t="s">
        <v>898</v>
      </c>
      <c r="G1553" s="34" t="s">
        <v>37</v>
      </c>
      <c r="H1553" s="43">
        <f t="shared" si="106"/>
        <v>-83500</v>
      </c>
      <c r="I1553" s="74">
        <f t="shared" si="105"/>
        <v>3.0991735537190084</v>
      </c>
      <c r="K1553" t="s">
        <v>832</v>
      </c>
      <c r="M1553" s="2">
        <v>484</v>
      </c>
    </row>
    <row r="1554" spans="2:13" ht="12.75">
      <c r="B1554" s="98">
        <v>1500</v>
      </c>
      <c r="C1554" s="58" t="s">
        <v>899</v>
      </c>
      <c r="D1554" s="19" t="s">
        <v>297</v>
      </c>
      <c r="E1554" s="1" t="s">
        <v>317</v>
      </c>
      <c r="F1554" s="56" t="s">
        <v>898</v>
      </c>
      <c r="G1554" s="39" t="s">
        <v>37</v>
      </c>
      <c r="H1554" s="43">
        <f t="shared" si="106"/>
        <v>-85000</v>
      </c>
      <c r="I1554" s="74">
        <f t="shared" si="105"/>
        <v>3.0991735537190084</v>
      </c>
      <c r="K1554" t="s">
        <v>832</v>
      </c>
      <c r="M1554" s="2">
        <v>484</v>
      </c>
    </row>
    <row r="1555" spans="2:13" ht="12.75">
      <c r="B1555" s="342">
        <v>1500</v>
      </c>
      <c r="C1555" s="58" t="s">
        <v>897</v>
      </c>
      <c r="D1555" s="19" t="s">
        <v>297</v>
      </c>
      <c r="E1555" s="1" t="s">
        <v>317</v>
      </c>
      <c r="F1555" s="56" t="s">
        <v>900</v>
      </c>
      <c r="G1555" s="34" t="s">
        <v>51</v>
      </c>
      <c r="H1555" s="43">
        <f t="shared" si="106"/>
        <v>-86500</v>
      </c>
      <c r="I1555" s="74">
        <f t="shared" si="105"/>
        <v>3.0991735537190084</v>
      </c>
      <c r="K1555" t="s">
        <v>582</v>
      </c>
      <c r="M1555" s="2">
        <v>484</v>
      </c>
    </row>
    <row r="1556" spans="2:13" ht="12.75">
      <c r="B1556" s="98">
        <v>1500</v>
      </c>
      <c r="C1556" s="58" t="s">
        <v>901</v>
      </c>
      <c r="D1556" s="19" t="s">
        <v>297</v>
      </c>
      <c r="E1556" s="1" t="s">
        <v>317</v>
      </c>
      <c r="F1556" s="56" t="s">
        <v>900</v>
      </c>
      <c r="G1556" s="34" t="s">
        <v>51</v>
      </c>
      <c r="H1556" s="43">
        <f t="shared" si="106"/>
        <v>-88000</v>
      </c>
      <c r="I1556" s="74">
        <f t="shared" si="105"/>
        <v>3.0991735537190084</v>
      </c>
      <c r="K1556" t="s">
        <v>582</v>
      </c>
      <c r="M1556" s="2">
        <v>484</v>
      </c>
    </row>
    <row r="1557" spans="2:13" ht="12.75">
      <c r="B1557" s="98">
        <v>1500</v>
      </c>
      <c r="C1557" s="19" t="s">
        <v>902</v>
      </c>
      <c r="D1557" s="19" t="s">
        <v>297</v>
      </c>
      <c r="E1557" s="19" t="s">
        <v>317</v>
      </c>
      <c r="F1557" s="56" t="s">
        <v>903</v>
      </c>
      <c r="G1557" s="38" t="s">
        <v>67</v>
      </c>
      <c r="H1557" s="43">
        <f t="shared" si="106"/>
        <v>-89500</v>
      </c>
      <c r="I1557" s="74">
        <f t="shared" si="105"/>
        <v>3.0991735537190084</v>
      </c>
      <c r="K1557" t="s">
        <v>582</v>
      </c>
      <c r="M1557" s="2">
        <v>484</v>
      </c>
    </row>
    <row r="1558" spans="1:13" s="22" customFormat="1" ht="12.75">
      <c r="A1558" s="19"/>
      <c r="B1558" s="98">
        <v>1500</v>
      </c>
      <c r="C1558" s="19" t="s">
        <v>904</v>
      </c>
      <c r="D1558" s="19" t="s">
        <v>297</v>
      </c>
      <c r="E1558" s="19" t="s">
        <v>317</v>
      </c>
      <c r="F1558" s="56" t="s">
        <v>903</v>
      </c>
      <c r="G1558" s="38" t="s">
        <v>67</v>
      </c>
      <c r="H1558" s="43">
        <f t="shared" si="106"/>
        <v>-91000</v>
      </c>
      <c r="I1558" s="74">
        <f t="shared" si="105"/>
        <v>3.0991735537190084</v>
      </c>
      <c r="K1558" t="s">
        <v>582</v>
      </c>
      <c r="M1558" s="2">
        <v>484</v>
      </c>
    </row>
    <row r="1559" spans="2:13" ht="12.75">
      <c r="B1559" s="342">
        <v>2500</v>
      </c>
      <c r="C1559" s="58" t="s">
        <v>465</v>
      </c>
      <c r="D1559" s="41" t="s">
        <v>297</v>
      </c>
      <c r="E1559" s="58" t="s">
        <v>317</v>
      </c>
      <c r="F1559" s="56" t="s">
        <v>905</v>
      </c>
      <c r="G1559" s="56" t="s">
        <v>84</v>
      </c>
      <c r="H1559" s="43">
        <f t="shared" si="106"/>
        <v>-93500</v>
      </c>
      <c r="I1559" s="74">
        <f t="shared" si="105"/>
        <v>5.1652892561983474</v>
      </c>
      <c r="K1559" s="59" t="s">
        <v>832</v>
      </c>
      <c r="M1559" s="2">
        <v>484</v>
      </c>
    </row>
    <row r="1560" spans="1:13" s="59" customFormat="1" ht="12.75">
      <c r="A1560" s="58"/>
      <c r="B1560" s="98">
        <v>2500</v>
      </c>
      <c r="C1560" s="58" t="s">
        <v>906</v>
      </c>
      <c r="D1560" s="41" t="s">
        <v>297</v>
      </c>
      <c r="E1560" s="58" t="s">
        <v>317</v>
      </c>
      <c r="F1560" s="56" t="s">
        <v>905</v>
      </c>
      <c r="G1560" s="39" t="s">
        <v>84</v>
      </c>
      <c r="H1560" s="43">
        <f t="shared" si="106"/>
        <v>-96000</v>
      </c>
      <c r="I1560" s="74">
        <f t="shared" si="105"/>
        <v>5.1652892561983474</v>
      </c>
      <c r="K1560" s="59" t="s">
        <v>832</v>
      </c>
      <c r="M1560" s="2">
        <v>484</v>
      </c>
    </row>
    <row r="1561" spans="2:13" ht="12.75">
      <c r="B1561" s="342">
        <v>2500</v>
      </c>
      <c r="C1561" s="58" t="s">
        <v>465</v>
      </c>
      <c r="D1561" s="41" t="s">
        <v>297</v>
      </c>
      <c r="E1561" s="58" t="s">
        <v>317</v>
      </c>
      <c r="F1561" s="56" t="s">
        <v>907</v>
      </c>
      <c r="G1561" s="56" t="s">
        <v>93</v>
      </c>
      <c r="H1561" s="43">
        <f t="shared" si="106"/>
        <v>-98500</v>
      </c>
      <c r="I1561" s="74">
        <f t="shared" si="105"/>
        <v>5.1652892561983474</v>
      </c>
      <c r="K1561" s="59" t="s">
        <v>832</v>
      </c>
      <c r="M1561" s="2">
        <v>484</v>
      </c>
    </row>
    <row r="1562" spans="1:13" s="59" customFormat="1" ht="12.75">
      <c r="A1562" s="58"/>
      <c r="B1562" s="98">
        <v>2500</v>
      </c>
      <c r="C1562" s="58" t="s">
        <v>906</v>
      </c>
      <c r="D1562" s="41" t="s">
        <v>297</v>
      </c>
      <c r="E1562" s="58" t="s">
        <v>317</v>
      </c>
      <c r="F1562" s="56" t="s">
        <v>907</v>
      </c>
      <c r="G1562" s="39" t="s">
        <v>93</v>
      </c>
      <c r="H1562" s="43">
        <f t="shared" si="106"/>
        <v>-101000</v>
      </c>
      <c r="I1562" s="74">
        <f t="shared" si="105"/>
        <v>5.1652892561983474</v>
      </c>
      <c r="K1562" s="59" t="s">
        <v>832</v>
      </c>
      <c r="M1562" s="2">
        <v>484</v>
      </c>
    </row>
    <row r="1563" spans="1:13" s="59" customFormat="1" ht="12.75">
      <c r="A1563" s="58"/>
      <c r="B1563" s="98">
        <v>2500</v>
      </c>
      <c r="C1563" s="58" t="s">
        <v>908</v>
      </c>
      <c r="D1563" s="41" t="s">
        <v>297</v>
      </c>
      <c r="E1563" s="58" t="s">
        <v>317</v>
      </c>
      <c r="F1563" s="56" t="s">
        <v>909</v>
      </c>
      <c r="G1563" s="39" t="s">
        <v>66</v>
      </c>
      <c r="H1563" s="43">
        <f t="shared" si="106"/>
        <v>-103500</v>
      </c>
      <c r="I1563" s="74">
        <f t="shared" si="105"/>
        <v>5.1652892561983474</v>
      </c>
      <c r="K1563" s="59" t="s">
        <v>832</v>
      </c>
      <c r="M1563" s="2">
        <v>484</v>
      </c>
    </row>
    <row r="1564" spans="1:13" s="59" customFormat="1" ht="12.75">
      <c r="A1564" s="58"/>
      <c r="B1564" s="98">
        <v>2500</v>
      </c>
      <c r="C1564" s="58" t="s">
        <v>910</v>
      </c>
      <c r="D1564" s="41" t="s">
        <v>297</v>
      </c>
      <c r="E1564" s="58" t="s">
        <v>317</v>
      </c>
      <c r="F1564" s="56" t="s">
        <v>909</v>
      </c>
      <c r="G1564" s="39" t="s">
        <v>67</v>
      </c>
      <c r="H1564" s="43">
        <f t="shared" si="106"/>
        <v>-106000</v>
      </c>
      <c r="I1564" s="74">
        <f t="shared" si="105"/>
        <v>5.1652892561983474</v>
      </c>
      <c r="K1564" s="59" t="s">
        <v>832</v>
      </c>
      <c r="M1564" s="2">
        <v>484</v>
      </c>
    </row>
    <row r="1565" spans="1:13" s="80" customFormat="1" ht="12.75">
      <c r="A1565" s="66"/>
      <c r="B1565" s="100">
        <f>SUM(B1538:B1564)</f>
        <v>106000</v>
      </c>
      <c r="C1565" s="66" t="s">
        <v>323</v>
      </c>
      <c r="D1565" s="72"/>
      <c r="E1565" s="66"/>
      <c r="F1565" s="72"/>
      <c r="G1565" s="72"/>
      <c r="H1565" s="62">
        <v>0</v>
      </c>
      <c r="I1565" s="79">
        <f t="shared" si="105"/>
        <v>219.0082644628099</v>
      </c>
      <c r="M1565" s="2">
        <v>484</v>
      </c>
    </row>
    <row r="1566" spans="1:13" s="59" customFormat="1" ht="12.75">
      <c r="A1566" s="58"/>
      <c r="B1566" s="342"/>
      <c r="C1566" s="58"/>
      <c r="D1566" s="56"/>
      <c r="E1566" s="58"/>
      <c r="F1566" s="56"/>
      <c r="G1566" s="56"/>
      <c r="H1566" s="43">
        <f t="shared" si="106"/>
        <v>0</v>
      </c>
      <c r="I1566" s="74">
        <f t="shared" si="105"/>
        <v>0</v>
      </c>
      <c r="M1566" s="2">
        <v>484</v>
      </c>
    </row>
    <row r="1567" spans="1:13" s="59" customFormat="1" ht="12.75">
      <c r="A1567" s="58"/>
      <c r="B1567" s="342"/>
      <c r="C1567" s="58"/>
      <c r="D1567" s="56"/>
      <c r="E1567" s="58"/>
      <c r="F1567" s="56"/>
      <c r="G1567" s="56"/>
      <c r="H1567" s="43">
        <f t="shared" si="106"/>
        <v>0</v>
      </c>
      <c r="I1567" s="74">
        <f t="shared" si="105"/>
        <v>0</v>
      </c>
      <c r="M1567" s="2">
        <v>484</v>
      </c>
    </row>
    <row r="1568" spans="1:13" s="22" customFormat="1" ht="12.75">
      <c r="A1568" s="1"/>
      <c r="B1568" s="98">
        <v>1500</v>
      </c>
      <c r="C1568" s="41" t="s">
        <v>63</v>
      </c>
      <c r="D1568" s="41" t="s">
        <v>297</v>
      </c>
      <c r="E1568" s="41" t="s">
        <v>79</v>
      </c>
      <c r="F1568" s="56" t="s">
        <v>887</v>
      </c>
      <c r="G1568" s="39" t="s">
        <v>84</v>
      </c>
      <c r="H1568" s="43">
        <f t="shared" si="106"/>
        <v>-1500</v>
      </c>
      <c r="I1568" s="74">
        <f t="shared" si="105"/>
        <v>3.0991735537190084</v>
      </c>
      <c r="J1568"/>
      <c r="K1568" t="s">
        <v>582</v>
      </c>
      <c r="L1568"/>
      <c r="M1568" s="2">
        <v>484</v>
      </c>
    </row>
    <row r="1569" spans="1:13" s="75" customFormat="1" ht="12.75">
      <c r="A1569" s="19"/>
      <c r="B1569" s="98">
        <v>1500</v>
      </c>
      <c r="C1569" s="41" t="s">
        <v>63</v>
      </c>
      <c r="D1569" s="41" t="s">
        <v>297</v>
      </c>
      <c r="E1569" s="41" t="s">
        <v>79</v>
      </c>
      <c r="F1569" s="56" t="s">
        <v>887</v>
      </c>
      <c r="G1569" s="39" t="s">
        <v>89</v>
      </c>
      <c r="H1569" s="43">
        <f t="shared" si="106"/>
        <v>-3000</v>
      </c>
      <c r="I1569" s="74">
        <f t="shared" si="105"/>
        <v>3.0991735537190084</v>
      </c>
      <c r="J1569" s="22"/>
      <c r="K1569" t="s">
        <v>582</v>
      </c>
      <c r="L1569" s="22"/>
      <c r="M1569" s="2">
        <v>484</v>
      </c>
    </row>
    <row r="1570" spans="1:13" s="22" customFormat="1" ht="12.75">
      <c r="A1570" s="1"/>
      <c r="B1570" s="98">
        <v>1500</v>
      </c>
      <c r="C1570" s="19" t="s">
        <v>63</v>
      </c>
      <c r="D1570" s="19" t="s">
        <v>297</v>
      </c>
      <c r="E1570" s="19" t="s">
        <v>79</v>
      </c>
      <c r="F1570" s="56" t="s">
        <v>889</v>
      </c>
      <c r="G1570" s="34" t="s">
        <v>29</v>
      </c>
      <c r="H1570" s="43">
        <f t="shared" si="106"/>
        <v>-4500</v>
      </c>
      <c r="I1570" s="74">
        <f t="shared" si="105"/>
        <v>3.0991735537190084</v>
      </c>
      <c r="J1570"/>
      <c r="K1570" s="59" t="s">
        <v>582</v>
      </c>
      <c r="L1570"/>
      <c r="M1570" s="2">
        <v>484</v>
      </c>
    </row>
    <row r="1571" spans="1:13" s="22" customFormat="1" ht="12.75">
      <c r="A1571" s="1"/>
      <c r="B1571" s="342">
        <v>1500</v>
      </c>
      <c r="C1571" s="19" t="s">
        <v>63</v>
      </c>
      <c r="D1571" s="19" t="s">
        <v>297</v>
      </c>
      <c r="E1571" s="58" t="s">
        <v>79</v>
      </c>
      <c r="F1571" s="56" t="s">
        <v>889</v>
      </c>
      <c r="G1571" s="38" t="s">
        <v>31</v>
      </c>
      <c r="H1571" s="43">
        <f t="shared" si="106"/>
        <v>-6000</v>
      </c>
      <c r="I1571" s="74">
        <f aca="true" t="shared" si="107" ref="I1571:I1593">+B1571/M1571</f>
        <v>3.0991735537190084</v>
      </c>
      <c r="J1571"/>
      <c r="K1571" s="59" t="s">
        <v>582</v>
      </c>
      <c r="L1571"/>
      <c r="M1571" s="2">
        <v>484</v>
      </c>
    </row>
    <row r="1572" spans="1:13" s="22" customFormat="1" ht="12.75">
      <c r="A1572" s="1"/>
      <c r="B1572" s="98">
        <v>1500</v>
      </c>
      <c r="C1572" s="41" t="s">
        <v>63</v>
      </c>
      <c r="D1572" s="41" t="s">
        <v>297</v>
      </c>
      <c r="E1572" s="41" t="s">
        <v>79</v>
      </c>
      <c r="F1572" s="56" t="s">
        <v>890</v>
      </c>
      <c r="G1572" s="39" t="s">
        <v>43</v>
      </c>
      <c r="H1572" s="43">
        <f t="shared" si="106"/>
        <v>-7500</v>
      </c>
      <c r="I1572" s="74">
        <f t="shared" si="107"/>
        <v>3.0991735537190084</v>
      </c>
      <c r="J1572"/>
      <c r="K1572" t="s">
        <v>639</v>
      </c>
      <c r="L1572"/>
      <c r="M1572" s="2">
        <v>484</v>
      </c>
    </row>
    <row r="1573" spans="1:13" s="22" customFormat="1" ht="12.75">
      <c r="A1573" s="19"/>
      <c r="B1573" s="98">
        <v>1500</v>
      </c>
      <c r="C1573" s="41" t="s">
        <v>63</v>
      </c>
      <c r="D1573" s="41" t="s">
        <v>297</v>
      </c>
      <c r="E1573" s="41" t="s">
        <v>79</v>
      </c>
      <c r="F1573" s="56" t="s">
        <v>890</v>
      </c>
      <c r="G1573" s="39" t="s">
        <v>45</v>
      </c>
      <c r="H1573" s="43">
        <f t="shared" si="106"/>
        <v>-9000</v>
      </c>
      <c r="I1573" s="74">
        <f t="shared" si="107"/>
        <v>3.0991735537190084</v>
      </c>
      <c r="K1573" t="s">
        <v>639</v>
      </c>
      <c r="M1573" s="2">
        <v>484</v>
      </c>
    </row>
    <row r="1574" spans="1:13" s="22" customFormat="1" ht="12.75">
      <c r="A1574" s="1"/>
      <c r="B1574" s="98">
        <v>1500</v>
      </c>
      <c r="C1574" s="19" t="s">
        <v>63</v>
      </c>
      <c r="D1574" s="19" t="s">
        <v>297</v>
      </c>
      <c r="E1574" s="19" t="s">
        <v>79</v>
      </c>
      <c r="F1574" s="56" t="s">
        <v>891</v>
      </c>
      <c r="G1574" s="34" t="s">
        <v>67</v>
      </c>
      <c r="H1574" s="43">
        <f t="shared" si="106"/>
        <v>-10500</v>
      </c>
      <c r="I1574" s="74">
        <f t="shared" si="107"/>
        <v>3.0991735537190084</v>
      </c>
      <c r="J1574"/>
      <c r="K1574" s="59" t="s">
        <v>639</v>
      </c>
      <c r="L1574"/>
      <c r="M1574" s="2">
        <v>484</v>
      </c>
    </row>
    <row r="1575" spans="1:13" s="22" customFormat="1" ht="12.75">
      <c r="A1575" s="1"/>
      <c r="B1575" s="342">
        <v>1500</v>
      </c>
      <c r="C1575" s="19" t="s">
        <v>63</v>
      </c>
      <c r="D1575" s="19" t="s">
        <v>297</v>
      </c>
      <c r="E1575" s="58" t="s">
        <v>79</v>
      </c>
      <c r="F1575" s="56" t="s">
        <v>891</v>
      </c>
      <c r="G1575" s="38" t="s">
        <v>68</v>
      </c>
      <c r="H1575" s="43">
        <f t="shared" si="106"/>
        <v>-12000</v>
      </c>
      <c r="I1575" s="74">
        <f t="shared" si="107"/>
        <v>3.0991735537190084</v>
      </c>
      <c r="J1575"/>
      <c r="K1575" s="59" t="s">
        <v>639</v>
      </c>
      <c r="L1575"/>
      <c r="M1575" s="2">
        <v>484</v>
      </c>
    </row>
    <row r="1576" spans="1:13" s="22" customFormat="1" ht="12.75">
      <c r="A1576" s="1"/>
      <c r="B1576" s="98">
        <v>1500</v>
      </c>
      <c r="C1576" s="41" t="s">
        <v>63</v>
      </c>
      <c r="D1576" s="41" t="s">
        <v>297</v>
      </c>
      <c r="E1576" s="41" t="s">
        <v>79</v>
      </c>
      <c r="F1576" s="56" t="s">
        <v>892</v>
      </c>
      <c r="G1576" s="39" t="s">
        <v>59</v>
      </c>
      <c r="H1576" s="43">
        <f t="shared" si="106"/>
        <v>-13500</v>
      </c>
      <c r="I1576" s="74">
        <f t="shared" si="107"/>
        <v>3.0991735537190084</v>
      </c>
      <c r="J1576"/>
      <c r="K1576" t="s">
        <v>582</v>
      </c>
      <c r="L1576"/>
      <c r="M1576" s="2">
        <v>484</v>
      </c>
    </row>
    <row r="1577" spans="1:13" s="22" customFormat="1" ht="12.75">
      <c r="A1577" s="19"/>
      <c r="B1577" s="98">
        <v>1500</v>
      </c>
      <c r="C1577" s="41" t="s">
        <v>63</v>
      </c>
      <c r="D1577" s="41" t="s">
        <v>297</v>
      </c>
      <c r="E1577" s="41" t="s">
        <v>79</v>
      </c>
      <c r="F1577" s="56" t="s">
        <v>892</v>
      </c>
      <c r="G1577" s="39" t="s">
        <v>824</v>
      </c>
      <c r="H1577" s="43">
        <f t="shared" si="106"/>
        <v>-15000</v>
      </c>
      <c r="I1577" s="74">
        <f t="shared" si="107"/>
        <v>3.0991735537190084</v>
      </c>
      <c r="K1577" t="s">
        <v>582</v>
      </c>
      <c r="M1577" s="2">
        <v>484</v>
      </c>
    </row>
    <row r="1578" spans="1:13" s="22" customFormat="1" ht="12.75">
      <c r="A1578" s="1"/>
      <c r="B1578" s="342">
        <v>1500</v>
      </c>
      <c r="C1578" s="19" t="s">
        <v>63</v>
      </c>
      <c r="D1578" s="19" t="s">
        <v>297</v>
      </c>
      <c r="E1578" s="58" t="s">
        <v>79</v>
      </c>
      <c r="F1578" s="56" t="s">
        <v>894</v>
      </c>
      <c r="G1578" s="38" t="s">
        <v>829</v>
      </c>
      <c r="H1578" s="43">
        <f t="shared" si="106"/>
        <v>-16500</v>
      </c>
      <c r="I1578" s="74">
        <f t="shared" si="107"/>
        <v>3.0991735537190084</v>
      </c>
      <c r="J1578"/>
      <c r="K1578" s="59" t="s">
        <v>582</v>
      </c>
      <c r="L1578"/>
      <c r="M1578" s="2">
        <v>484</v>
      </c>
    </row>
    <row r="1579" spans="1:13" s="59" customFormat="1" ht="12.75">
      <c r="A1579" s="58"/>
      <c r="B1579" s="342">
        <v>1500</v>
      </c>
      <c r="C1579" s="58" t="s">
        <v>63</v>
      </c>
      <c r="D1579" s="58" t="s">
        <v>297</v>
      </c>
      <c r="E1579" s="58" t="s">
        <v>79</v>
      </c>
      <c r="F1579" s="56" t="s">
        <v>895</v>
      </c>
      <c r="G1579" s="56" t="s">
        <v>89</v>
      </c>
      <c r="H1579" s="43">
        <f t="shared" si="106"/>
        <v>-18000</v>
      </c>
      <c r="I1579" s="74">
        <f t="shared" si="107"/>
        <v>3.0991735537190084</v>
      </c>
      <c r="K1579" s="59" t="s">
        <v>630</v>
      </c>
      <c r="M1579" s="2">
        <v>484</v>
      </c>
    </row>
    <row r="1580" spans="2:13" ht="12.75">
      <c r="B1580" s="98">
        <v>1500</v>
      </c>
      <c r="C1580" s="1" t="s">
        <v>63</v>
      </c>
      <c r="D1580" s="19" t="s">
        <v>297</v>
      </c>
      <c r="E1580" s="58" t="s">
        <v>79</v>
      </c>
      <c r="F1580" s="56" t="s">
        <v>895</v>
      </c>
      <c r="G1580" s="56" t="s">
        <v>91</v>
      </c>
      <c r="H1580" s="43">
        <f t="shared" si="106"/>
        <v>-19500</v>
      </c>
      <c r="I1580" s="74">
        <f t="shared" si="107"/>
        <v>3.0991735537190084</v>
      </c>
      <c r="K1580" s="59" t="s">
        <v>630</v>
      </c>
      <c r="M1580" s="2">
        <v>484</v>
      </c>
    </row>
    <row r="1581" spans="2:13" ht="12.75">
      <c r="B1581" s="98">
        <v>1500</v>
      </c>
      <c r="C1581" s="1" t="s">
        <v>63</v>
      </c>
      <c r="D1581" s="19" t="s">
        <v>297</v>
      </c>
      <c r="E1581" s="58" t="s">
        <v>79</v>
      </c>
      <c r="F1581" s="56" t="s">
        <v>896</v>
      </c>
      <c r="G1581" s="56" t="s">
        <v>45</v>
      </c>
      <c r="H1581" s="43">
        <f t="shared" si="106"/>
        <v>-21000</v>
      </c>
      <c r="I1581" s="74">
        <f t="shared" si="107"/>
        <v>3.0991735537190084</v>
      </c>
      <c r="K1581" s="59" t="s">
        <v>832</v>
      </c>
      <c r="M1581" s="2">
        <v>484</v>
      </c>
    </row>
    <row r="1582" spans="2:13" ht="12.75">
      <c r="B1582" s="98">
        <v>1500</v>
      </c>
      <c r="C1582" s="1" t="s">
        <v>63</v>
      </c>
      <c r="D1582" s="19" t="s">
        <v>297</v>
      </c>
      <c r="E1582" s="58" t="s">
        <v>79</v>
      </c>
      <c r="F1582" s="56" t="s">
        <v>896</v>
      </c>
      <c r="G1582" s="56" t="s">
        <v>47</v>
      </c>
      <c r="H1582" s="43">
        <f t="shared" si="106"/>
        <v>-22500</v>
      </c>
      <c r="I1582" s="74">
        <f t="shared" si="107"/>
        <v>3.0991735537190084</v>
      </c>
      <c r="K1582" s="59" t="s">
        <v>832</v>
      </c>
      <c r="M1582" s="2">
        <v>484</v>
      </c>
    </row>
    <row r="1583" spans="2:13" ht="12.75">
      <c r="B1583" s="98">
        <v>1500</v>
      </c>
      <c r="C1583" s="1" t="s">
        <v>63</v>
      </c>
      <c r="D1583" s="19" t="s">
        <v>297</v>
      </c>
      <c r="E1583" s="58" t="s">
        <v>79</v>
      </c>
      <c r="F1583" s="56" t="s">
        <v>896</v>
      </c>
      <c r="G1583" s="56" t="s">
        <v>49</v>
      </c>
      <c r="H1583" s="43">
        <f t="shared" si="106"/>
        <v>-24000</v>
      </c>
      <c r="I1583" s="74">
        <f t="shared" si="107"/>
        <v>3.0991735537190084</v>
      </c>
      <c r="K1583" s="59" t="s">
        <v>832</v>
      </c>
      <c r="M1583" s="2">
        <v>484</v>
      </c>
    </row>
    <row r="1584" spans="2:13" ht="12.75">
      <c r="B1584" s="98">
        <v>3000</v>
      </c>
      <c r="C1584" s="41" t="s">
        <v>63</v>
      </c>
      <c r="D1584" s="19" t="s">
        <v>297</v>
      </c>
      <c r="E1584" s="41" t="s">
        <v>79</v>
      </c>
      <c r="F1584" s="56" t="s">
        <v>898</v>
      </c>
      <c r="G1584" s="39" t="s">
        <v>37</v>
      </c>
      <c r="H1584" s="43">
        <f t="shared" si="106"/>
        <v>-27000</v>
      </c>
      <c r="I1584" s="74">
        <f t="shared" si="107"/>
        <v>6.198347107438017</v>
      </c>
      <c r="K1584" t="s">
        <v>832</v>
      </c>
      <c r="M1584" s="2">
        <v>484</v>
      </c>
    </row>
    <row r="1585" spans="2:13" ht="12.75">
      <c r="B1585" s="98">
        <v>3000</v>
      </c>
      <c r="C1585" s="41" t="s">
        <v>63</v>
      </c>
      <c r="D1585" s="19" t="s">
        <v>297</v>
      </c>
      <c r="E1585" s="41" t="s">
        <v>79</v>
      </c>
      <c r="F1585" s="56" t="s">
        <v>900</v>
      </c>
      <c r="G1585" s="34" t="s">
        <v>51</v>
      </c>
      <c r="H1585" s="43">
        <f>H1584-B1585</f>
        <v>-30000</v>
      </c>
      <c r="I1585" s="74">
        <f t="shared" si="107"/>
        <v>6.198347107438017</v>
      </c>
      <c r="K1585" t="s">
        <v>582</v>
      </c>
      <c r="M1585" s="2">
        <v>484</v>
      </c>
    </row>
    <row r="1586" spans="2:13" ht="12.75">
      <c r="B1586" s="342">
        <v>3000</v>
      </c>
      <c r="C1586" s="19" t="s">
        <v>63</v>
      </c>
      <c r="D1586" s="19" t="s">
        <v>297</v>
      </c>
      <c r="E1586" s="1" t="s">
        <v>79</v>
      </c>
      <c r="F1586" s="56" t="s">
        <v>903</v>
      </c>
      <c r="G1586" s="34" t="s">
        <v>67</v>
      </c>
      <c r="H1586" s="43">
        <f aca="true" t="shared" si="108" ref="H1586:H1592">H1585-B1586</f>
        <v>-33000</v>
      </c>
      <c r="I1586" s="74">
        <f t="shared" si="107"/>
        <v>6.198347107438017</v>
      </c>
      <c r="K1586" t="s">
        <v>582</v>
      </c>
      <c r="M1586" s="2">
        <v>484</v>
      </c>
    </row>
    <row r="1587" spans="1:13" s="59" customFormat="1" ht="12.75">
      <c r="A1587" s="58"/>
      <c r="B1587" s="98">
        <v>3000</v>
      </c>
      <c r="C1587" s="58" t="s">
        <v>63</v>
      </c>
      <c r="D1587" s="41" t="s">
        <v>297</v>
      </c>
      <c r="E1587" s="58" t="s">
        <v>79</v>
      </c>
      <c r="F1587" s="56" t="s">
        <v>905</v>
      </c>
      <c r="G1587" s="39" t="s">
        <v>84</v>
      </c>
      <c r="H1587" s="43">
        <f t="shared" si="108"/>
        <v>-36000</v>
      </c>
      <c r="I1587" s="74">
        <f t="shared" si="107"/>
        <v>6.198347107438017</v>
      </c>
      <c r="K1587" s="59" t="s">
        <v>832</v>
      </c>
      <c r="M1587" s="2">
        <v>484</v>
      </c>
    </row>
    <row r="1588" spans="1:13" s="59" customFormat="1" ht="12.75">
      <c r="A1588" s="58"/>
      <c r="B1588" s="98">
        <v>3000</v>
      </c>
      <c r="C1588" s="58" t="s">
        <v>63</v>
      </c>
      <c r="D1588" s="41" t="s">
        <v>297</v>
      </c>
      <c r="E1588" s="58" t="s">
        <v>79</v>
      </c>
      <c r="F1588" s="56" t="s">
        <v>907</v>
      </c>
      <c r="G1588" s="39" t="s">
        <v>93</v>
      </c>
      <c r="H1588" s="43">
        <f t="shared" si="108"/>
        <v>-39000</v>
      </c>
      <c r="I1588" s="74">
        <f t="shared" si="107"/>
        <v>6.198347107438017</v>
      </c>
      <c r="K1588" s="59" t="s">
        <v>832</v>
      </c>
      <c r="M1588" s="2">
        <v>484</v>
      </c>
    </row>
    <row r="1589" spans="1:13" s="59" customFormat="1" ht="12.75">
      <c r="A1589" s="58"/>
      <c r="B1589" s="98">
        <v>1500</v>
      </c>
      <c r="C1589" s="58" t="s">
        <v>63</v>
      </c>
      <c r="D1589" s="41" t="s">
        <v>297</v>
      </c>
      <c r="E1589" s="58" t="s">
        <v>79</v>
      </c>
      <c r="F1589" s="56" t="s">
        <v>909</v>
      </c>
      <c r="G1589" s="39" t="s">
        <v>66</v>
      </c>
      <c r="H1589" s="43">
        <f t="shared" si="108"/>
        <v>-40500</v>
      </c>
      <c r="I1589" s="74">
        <f t="shared" si="107"/>
        <v>3.0991735537190084</v>
      </c>
      <c r="K1589" s="59" t="s">
        <v>832</v>
      </c>
      <c r="M1589" s="2">
        <v>484</v>
      </c>
    </row>
    <row r="1590" spans="1:13" s="59" customFormat="1" ht="12.75">
      <c r="A1590" s="58"/>
      <c r="B1590" s="98">
        <v>1500</v>
      </c>
      <c r="C1590" s="58" t="s">
        <v>63</v>
      </c>
      <c r="D1590" s="41" t="s">
        <v>297</v>
      </c>
      <c r="E1590" s="58" t="s">
        <v>79</v>
      </c>
      <c r="F1590" s="56" t="s">
        <v>909</v>
      </c>
      <c r="G1590" s="39" t="s">
        <v>67</v>
      </c>
      <c r="H1590" s="43">
        <f t="shared" si="108"/>
        <v>-42000</v>
      </c>
      <c r="I1590" s="74">
        <f t="shared" si="107"/>
        <v>3.0991735537190084</v>
      </c>
      <c r="K1590" s="59" t="s">
        <v>832</v>
      </c>
      <c r="M1590" s="2">
        <v>484</v>
      </c>
    </row>
    <row r="1591" spans="1:13" s="80" customFormat="1" ht="12.75">
      <c r="A1591" s="66"/>
      <c r="B1591" s="100">
        <f>SUM(B1568:B1590)</f>
        <v>42000</v>
      </c>
      <c r="C1591" s="66"/>
      <c r="D1591" s="66"/>
      <c r="E1591" s="66" t="s">
        <v>79</v>
      </c>
      <c r="F1591" s="72"/>
      <c r="G1591" s="72"/>
      <c r="H1591" s="62">
        <v>0</v>
      </c>
      <c r="I1591" s="79">
        <f t="shared" si="107"/>
        <v>86.77685950413223</v>
      </c>
      <c r="M1591" s="2">
        <v>484</v>
      </c>
    </row>
    <row r="1592" spans="1:13" s="59" customFormat="1" ht="12.75">
      <c r="A1592" s="58"/>
      <c r="B1592" s="98"/>
      <c r="C1592" s="58"/>
      <c r="D1592" s="41"/>
      <c r="E1592" s="58"/>
      <c r="F1592" s="56"/>
      <c r="G1592" s="39"/>
      <c r="H1592" s="43">
        <f t="shared" si="108"/>
        <v>0</v>
      </c>
      <c r="I1592" s="74">
        <f t="shared" si="107"/>
        <v>0</v>
      </c>
      <c r="M1592" s="2">
        <v>484</v>
      </c>
    </row>
    <row r="1593" spans="1:13" s="59" customFormat="1" ht="12.75">
      <c r="A1593" s="43"/>
      <c r="B1593" s="411"/>
      <c r="F1593" s="2"/>
      <c r="H1593" s="43">
        <f>H1592-B1593</f>
        <v>0</v>
      </c>
      <c r="I1593" s="74">
        <f t="shared" si="107"/>
        <v>0</v>
      </c>
      <c r="M1593" s="2">
        <v>484</v>
      </c>
    </row>
    <row r="1594" spans="1:13" s="22" customFormat="1" ht="12.75">
      <c r="A1594" s="1"/>
      <c r="B1594" s="98">
        <v>10000</v>
      </c>
      <c r="C1594" s="41" t="s">
        <v>73</v>
      </c>
      <c r="D1594" s="41" t="s">
        <v>297</v>
      </c>
      <c r="E1594" s="41" t="s">
        <v>317</v>
      </c>
      <c r="F1594" s="56" t="s">
        <v>887</v>
      </c>
      <c r="G1594" s="39" t="s">
        <v>84</v>
      </c>
      <c r="H1594" s="43">
        <f aca="true" t="shared" si="109" ref="H1594:H1643">H1593-B1594</f>
        <v>-10000</v>
      </c>
      <c r="I1594" s="74">
        <f aca="true" t="shared" si="110" ref="I1594:I1653">+B1594/M1594</f>
        <v>20.66115702479339</v>
      </c>
      <c r="J1594"/>
      <c r="K1594" t="s">
        <v>582</v>
      </c>
      <c r="L1594"/>
      <c r="M1594" s="2">
        <v>484</v>
      </c>
    </row>
    <row r="1595" spans="1:13" s="22" customFormat="1" ht="12.75">
      <c r="A1595" s="1"/>
      <c r="B1595" s="98">
        <v>10000</v>
      </c>
      <c r="C1595" s="1" t="s">
        <v>73</v>
      </c>
      <c r="D1595" s="19" t="s">
        <v>297</v>
      </c>
      <c r="E1595" s="1" t="s">
        <v>317</v>
      </c>
      <c r="F1595" s="56" t="s">
        <v>889</v>
      </c>
      <c r="G1595" s="34" t="s">
        <v>29</v>
      </c>
      <c r="H1595" s="43">
        <f t="shared" si="109"/>
        <v>-20000</v>
      </c>
      <c r="I1595" s="74">
        <f t="shared" si="110"/>
        <v>20.66115702479339</v>
      </c>
      <c r="J1595"/>
      <c r="K1595" s="59" t="s">
        <v>582</v>
      </c>
      <c r="L1595"/>
      <c r="M1595" s="2">
        <v>484</v>
      </c>
    </row>
    <row r="1596" spans="1:13" s="22" customFormat="1" ht="12.75">
      <c r="A1596" s="1"/>
      <c r="B1596" s="98">
        <v>10000</v>
      </c>
      <c r="C1596" s="41" t="s">
        <v>73</v>
      </c>
      <c r="D1596" s="41" t="s">
        <v>297</v>
      </c>
      <c r="E1596" s="41" t="s">
        <v>317</v>
      </c>
      <c r="F1596" s="56" t="s">
        <v>890</v>
      </c>
      <c r="G1596" s="39" t="s">
        <v>43</v>
      </c>
      <c r="H1596" s="43">
        <f t="shared" si="109"/>
        <v>-30000</v>
      </c>
      <c r="I1596" s="74">
        <f t="shared" si="110"/>
        <v>20.66115702479339</v>
      </c>
      <c r="J1596"/>
      <c r="K1596" t="s">
        <v>639</v>
      </c>
      <c r="L1596"/>
      <c r="M1596" s="2">
        <v>484</v>
      </c>
    </row>
    <row r="1597" spans="1:13" s="22" customFormat="1" ht="12.75">
      <c r="A1597" s="1"/>
      <c r="B1597" s="98">
        <v>10000</v>
      </c>
      <c r="C1597" s="1" t="s">
        <v>73</v>
      </c>
      <c r="D1597" s="19" t="s">
        <v>297</v>
      </c>
      <c r="E1597" s="1" t="s">
        <v>317</v>
      </c>
      <c r="F1597" s="56" t="s">
        <v>891</v>
      </c>
      <c r="G1597" s="34" t="s">
        <v>67</v>
      </c>
      <c r="H1597" s="43">
        <f t="shared" si="109"/>
        <v>-40000</v>
      </c>
      <c r="I1597" s="74">
        <f t="shared" si="110"/>
        <v>20.66115702479339</v>
      </c>
      <c r="J1597"/>
      <c r="K1597" s="59" t="s">
        <v>639</v>
      </c>
      <c r="L1597"/>
      <c r="M1597" s="2">
        <v>484</v>
      </c>
    </row>
    <row r="1598" spans="1:13" s="22" customFormat="1" ht="12.75">
      <c r="A1598" s="1"/>
      <c r="B1598" s="98">
        <v>10000</v>
      </c>
      <c r="C1598" s="41" t="s">
        <v>73</v>
      </c>
      <c r="D1598" s="41" t="s">
        <v>297</v>
      </c>
      <c r="E1598" s="41" t="s">
        <v>317</v>
      </c>
      <c r="F1598" s="56" t="s">
        <v>892</v>
      </c>
      <c r="G1598" s="39" t="s">
        <v>59</v>
      </c>
      <c r="H1598" s="43">
        <f t="shared" si="109"/>
        <v>-50000</v>
      </c>
      <c r="I1598" s="74">
        <f t="shared" si="110"/>
        <v>20.66115702479339</v>
      </c>
      <c r="J1598"/>
      <c r="K1598" t="s">
        <v>582</v>
      </c>
      <c r="L1598"/>
      <c r="M1598" s="2">
        <v>484</v>
      </c>
    </row>
    <row r="1599" spans="1:13" s="22" customFormat="1" ht="12.75">
      <c r="A1599" s="1"/>
      <c r="B1599" s="342">
        <v>10000</v>
      </c>
      <c r="C1599" s="19" t="s">
        <v>73</v>
      </c>
      <c r="D1599" s="19" t="s">
        <v>297</v>
      </c>
      <c r="E1599" s="58" t="s">
        <v>317</v>
      </c>
      <c r="F1599" s="56" t="s">
        <v>894</v>
      </c>
      <c r="G1599" s="38" t="s">
        <v>824</v>
      </c>
      <c r="H1599" s="43">
        <f t="shared" si="109"/>
        <v>-60000</v>
      </c>
      <c r="I1599" s="74">
        <f t="shared" si="110"/>
        <v>20.66115702479339</v>
      </c>
      <c r="J1599"/>
      <c r="K1599" s="59" t="s">
        <v>582</v>
      </c>
      <c r="L1599"/>
      <c r="M1599" s="2">
        <v>484</v>
      </c>
    </row>
    <row r="1600" spans="2:13" ht="12.75">
      <c r="B1600" s="98">
        <v>10000</v>
      </c>
      <c r="C1600" s="1" t="s">
        <v>73</v>
      </c>
      <c r="D1600" s="19" t="s">
        <v>297</v>
      </c>
      <c r="E1600" s="1" t="s">
        <v>317</v>
      </c>
      <c r="F1600" s="56" t="s">
        <v>895</v>
      </c>
      <c r="G1600" s="56" t="s">
        <v>89</v>
      </c>
      <c r="H1600" s="43">
        <f t="shared" si="109"/>
        <v>-70000</v>
      </c>
      <c r="I1600" s="74">
        <f t="shared" si="110"/>
        <v>20.66115702479339</v>
      </c>
      <c r="K1600" s="59" t="s">
        <v>630</v>
      </c>
      <c r="M1600" s="2">
        <v>484</v>
      </c>
    </row>
    <row r="1601" spans="2:13" ht="12.75">
      <c r="B1601" s="98">
        <v>10000</v>
      </c>
      <c r="C1601" s="1" t="s">
        <v>73</v>
      </c>
      <c r="D1601" s="19" t="s">
        <v>297</v>
      </c>
      <c r="E1601" s="58" t="s">
        <v>317</v>
      </c>
      <c r="F1601" s="56" t="s">
        <v>896</v>
      </c>
      <c r="G1601" s="56" t="s">
        <v>45</v>
      </c>
      <c r="H1601" s="43">
        <f t="shared" si="109"/>
        <v>-80000</v>
      </c>
      <c r="I1601" s="74">
        <f t="shared" si="110"/>
        <v>20.66115702479339</v>
      </c>
      <c r="K1601" s="59" t="s">
        <v>832</v>
      </c>
      <c r="M1601" s="2">
        <v>484</v>
      </c>
    </row>
    <row r="1602" spans="2:13" ht="12.75">
      <c r="B1602" s="98">
        <v>10000</v>
      </c>
      <c r="C1602" s="1" t="s">
        <v>73</v>
      </c>
      <c r="D1602" s="19" t="s">
        <v>297</v>
      </c>
      <c r="E1602" s="58" t="s">
        <v>317</v>
      </c>
      <c r="F1602" s="56" t="s">
        <v>896</v>
      </c>
      <c r="G1602" s="56" t="s">
        <v>47</v>
      </c>
      <c r="H1602" s="43">
        <f t="shared" si="109"/>
        <v>-90000</v>
      </c>
      <c r="I1602" s="74">
        <f t="shared" si="110"/>
        <v>20.66115702479339</v>
      </c>
      <c r="K1602" s="59" t="s">
        <v>832</v>
      </c>
      <c r="M1602" s="2">
        <v>484</v>
      </c>
    </row>
    <row r="1603" spans="1:13" s="59" customFormat="1" ht="12.75">
      <c r="A1603" s="58"/>
      <c r="B1603" s="98">
        <v>10000</v>
      </c>
      <c r="C1603" s="58" t="s">
        <v>73</v>
      </c>
      <c r="D1603" s="41" t="s">
        <v>297</v>
      </c>
      <c r="E1603" s="58" t="s">
        <v>317</v>
      </c>
      <c r="F1603" s="56" t="s">
        <v>909</v>
      </c>
      <c r="G1603" s="39" t="s">
        <v>66</v>
      </c>
      <c r="H1603" s="43">
        <f t="shared" si="109"/>
        <v>-100000</v>
      </c>
      <c r="I1603" s="74">
        <f t="shared" si="110"/>
        <v>20.66115702479339</v>
      </c>
      <c r="K1603" s="59" t="s">
        <v>832</v>
      </c>
      <c r="M1603" s="2">
        <v>484</v>
      </c>
    </row>
    <row r="1604" spans="1:13" s="80" customFormat="1" ht="12.75">
      <c r="A1604" s="66"/>
      <c r="B1604" s="100">
        <f>SUM(B1594:B1603)</f>
        <v>100000</v>
      </c>
      <c r="C1604" s="66" t="s">
        <v>73</v>
      </c>
      <c r="D1604" s="66"/>
      <c r="E1604" s="66"/>
      <c r="F1604" s="72"/>
      <c r="G1604" s="72"/>
      <c r="H1604" s="62">
        <v>0</v>
      </c>
      <c r="I1604" s="79">
        <f t="shared" si="110"/>
        <v>206.61157024793388</v>
      </c>
      <c r="M1604" s="2">
        <v>484</v>
      </c>
    </row>
    <row r="1605" spans="1:13" s="59" customFormat="1" ht="12.75">
      <c r="A1605" s="58"/>
      <c r="B1605" s="98"/>
      <c r="C1605" s="58"/>
      <c r="D1605" s="41"/>
      <c r="E1605" s="58"/>
      <c r="F1605" s="56"/>
      <c r="G1605" s="39"/>
      <c r="H1605" s="43">
        <f t="shared" si="109"/>
        <v>0</v>
      </c>
      <c r="I1605" s="74">
        <f t="shared" si="110"/>
        <v>0</v>
      </c>
      <c r="M1605" s="2">
        <v>484</v>
      </c>
    </row>
    <row r="1606" spans="1:13" s="59" customFormat="1" ht="12.75">
      <c r="A1606" s="58"/>
      <c r="B1606" s="98"/>
      <c r="C1606" s="58"/>
      <c r="D1606" s="41"/>
      <c r="E1606" s="58"/>
      <c r="F1606" s="56"/>
      <c r="G1606" s="39"/>
      <c r="H1606" s="43">
        <f>H1605-B1606</f>
        <v>0</v>
      </c>
      <c r="I1606" s="74">
        <f>+B1606/M1606</f>
        <v>0</v>
      </c>
      <c r="M1606" s="2">
        <v>484</v>
      </c>
    </row>
    <row r="1607" spans="1:13" s="22" customFormat="1" ht="12.75">
      <c r="A1607" s="1"/>
      <c r="B1607" s="98">
        <v>2000</v>
      </c>
      <c r="C1607" s="41" t="s">
        <v>74</v>
      </c>
      <c r="D1607" s="41" t="s">
        <v>297</v>
      </c>
      <c r="E1607" s="41" t="s">
        <v>317</v>
      </c>
      <c r="F1607" s="56" t="s">
        <v>887</v>
      </c>
      <c r="G1607" s="39" t="s">
        <v>84</v>
      </c>
      <c r="H1607" s="43">
        <f>H1606-B1607</f>
        <v>-2000</v>
      </c>
      <c r="I1607" s="74">
        <f>+B1607/M1607</f>
        <v>4.132231404958677</v>
      </c>
      <c r="J1607"/>
      <c r="K1607" t="s">
        <v>582</v>
      </c>
      <c r="L1607"/>
      <c r="M1607" s="2">
        <v>484</v>
      </c>
    </row>
    <row r="1608" spans="1:13" s="22" customFormat="1" ht="12.75">
      <c r="A1608" s="1"/>
      <c r="B1608" s="342">
        <v>2000</v>
      </c>
      <c r="C1608" s="41" t="s">
        <v>74</v>
      </c>
      <c r="D1608" s="41" t="s">
        <v>297</v>
      </c>
      <c r="E1608" s="58" t="s">
        <v>317</v>
      </c>
      <c r="F1608" s="56" t="s">
        <v>887</v>
      </c>
      <c r="G1608" s="39" t="s">
        <v>89</v>
      </c>
      <c r="H1608" s="43">
        <f>H1607-B1608</f>
        <v>-4000</v>
      </c>
      <c r="I1608" s="74">
        <f>+B1608/M1608</f>
        <v>4.132231404958677</v>
      </c>
      <c r="J1608"/>
      <c r="K1608" t="s">
        <v>582</v>
      </c>
      <c r="L1608"/>
      <c r="M1608" s="2">
        <v>484</v>
      </c>
    </row>
    <row r="1609" spans="1:13" s="22" customFormat="1" ht="12.75">
      <c r="A1609" s="1"/>
      <c r="B1609" s="98">
        <v>2000</v>
      </c>
      <c r="C1609" s="41" t="s">
        <v>74</v>
      </c>
      <c r="D1609" s="19" t="s">
        <v>297</v>
      </c>
      <c r="E1609" s="41" t="s">
        <v>317</v>
      </c>
      <c r="F1609" s="56" t="s">
        <v>889</v>
      </c>
      <c r="G1609" s="34" t="s">
        <v>29</v>
      </c>
      <c r="H1609" s="43">
        <f>H1608-B1609</f>
        <v>-6000</v>
      </c>
      <c r="I1609" s="74">
        <f>+B1609/M1609</f>
        <v>4.132231404958677</v>
      </c>
      <c r="J1609"/>
      <c r="K1609" s="59" t="s">
        <v>582</v>
      </c>
      <c r="L1609"/>
      <c r="M1609" s="2">
        <v>484</v>
      </c>
    </row>
    <row r="1610" spans="1:13" s="22" customFormat="1" ht="12.75">
      <c r="A1610" s="19"/>
      <c r="B1610" s="98">
        <v>2000</v>
      </c>
      <c r="C1610" s="19" t="s">
        <v>74</v>
      </c>
      <c r="D1610" s="19" t="s">
        <v>297</v>
      </c>
      <c r="E1610" s="19" t="s">
        <v>317</v>
      </c>
      <c r="F1610" s="56" t="s">
        <v>889</v>
      </c>
      <c r="G1610" s="38" t="s">
        <v>31</v>
      </c>
      <c r="H1610" s="43">
        <f>H1609-B1610</f>
        <v>-8000</v>
      </c>
      <c r="I1610" s="74">
        <f>+B1610/M1610</f>
        <v>4.132231404958677</v>
      </c>
      <c r="K1610" s="59" t="s">
        <v>582</v>
      </c>
      <c r="M1610" s="2">
        <v>484</v>
      </c>
    </row>
    <row r="1611" spans="1:13" s="22" customFormat="1" ht="12.75">
      <c r="A1611" s="1"/>
      <c r="B1611" s="98">
        <v>2000</v>
      </c>
      <c r="C1611" s="41" t="s">
        <v>74</v>
      </c>
      <c r="D1611" s="41" t="s">
        <v>297</v>
      </c>
      <c r="E1611" s="41" t="s">
        <v>317</v>
      </c>
      <c r="F1611" s="56" t="s">
        <v>890</v>
      </c>
      <c r="G1611" s="39" t="s">
        <v>43</v>
      </c>
      <c r="H1611" s="43">
        <f t="shared" si="109"/>
        <v>-10000</v>
      </c>
      <c r="I1611" s="74">
        <f t="shared" si="110"/>
        <v>4.132231404958677</v>
      </c>
      <c r="J1611"/>
      <c r="K1611" t="s">
        <v>639</v>
      </c>
      <c r="L1611"/>
      <c r="M1611" s="2">
        <v>484</v>
      </c>
    </row>
    <row r="1612" spans="1:13" s="22" customFormat="1" ht="12.75">
      <c r="A1612" s="1"/>
      <c r="B1612" s="342">
        <v>2000</v>
      </c>
      <c r="C1612" s="41" t="s">
        <v>74</v>
      </c>
      <c r="D1612" s="41" t="s">
        <v>297</v>
      </c>
      <c r="E1612" s="58" t="s">
        <v>317</v>
      </c>
      <c r="F1612" s="56" t="s">
        <v>890</v>
      </c>
      <c r="G1612" s="39" t="s">
        <v>45</v>
      </c>
      <c r="H1612" s="43">
        <f t="shared" si="109"/>
        <v>-12000</v>
      </c>
      <c r="I1612" s="74">
        <f t="shared" si="110"/>
        <v>4.132231404958677</v>
      </c>
      <c r="J1612"/>
      <c r="K1612" t="s">
        <v>639</v>
      </c>
      <c r="L1612"/>
      <c r="M1612" s="2">
        <v>484</v>
      </c>
    </row>
    <row r="1613" spans="1:13" s="22" customFormat="1" ht="12.75">
      <c r="A1613" s="1"/>
      <c r="B1613" s="98">
        <v>2000</v>
      </c>
      <c r="C1613" s="41" t="s">
        <v>74</v>
      </c>
      <c r="D1613" s="19" t="s">
        <v>297</v>
      </c>
      <c r="E1613" s="41" t="s">
        <v>317</v>
      </c>
      <c r="F1613" s="56" t="s">
        <v>891</v>
      </c>
      <c r="G1613" s="34" t="s">
        <v>67</v>
      </c>
      <c r="H1613" s="43">
        <f t="shared" si="109"/>
        <v>-14000</v>
      </c>
      <c r="I1613" s="74">
        <f t="shared" si="110"/>
        <v>4.132231404958677</v>
      </c>
      <c r="J1613"/>
      <c r="K1613" s="59" t="s">
        <v>639</v>
      </c>
      <c r="L1613"/>
      <c r="M1613" s="2">
        <v>484</v>
      </c>
    </row>
    <row r="1614" spans="1:13" s="22" customFormat="1" ht="12.75">
      <c r="A1614" s="19"/>
      <c r="B1614" s="98">
        <v>2000</v>
      </c>
      <c r="C1614" s="19" t="s">
        <v>74</v>
      </c>
      <c r="D1614" s="19" t="s">
        <v>297</v>
      </c>
      <c r="E1614" s="19" t="s">
        <v>317</v>
      </c>
      <c r="F1614" s="56" t="s">
        <v>891</v>
      </c>
      <c r="G1614" s="38" t="s">
        <v>68</v>
      </c>
      <c r="H1614" s="7">
        <f t="shared" si="109"/>
        <v>-16000</v>
      </c>
      <c r="I1614" s="29">
        <f t="shared" si="110"/>
        <v>4.132231404958677</v>
      </c>
      <c r="K1614" s="59" t="s">
        <v>639</v>
      </c>
      <c r="M1614" s="2">
        <v>484</v>
      </c>
    </row>
    <row r="1615" spans="1:13" s="22" customFormat="1" ht="12.75">
      <c r="A1615" s="1"/>
      <c r="B1615" s="98">
        <v>2000</v>
      </c>
      <c r="C1615" s="41" t="s">
        <v>74</v>
      </c>
      <c r="D1615" s="41" t="s">
        <v>297</v>
      </c>
      <c r="E1615" s="41" t="s">
        <v>317</v>
      </c>
      <c r="F1615" s="56" t="s">
        <v>892</v>
      </c>
      <c r="G1615" s="39" t="s">
        <v>59</v>
      </c>
      <c r="H1615" s="7">
        <f t="shared" si="109"/>
        <v>-18000</v>
      </c>
      <c r="I1615" s="29">
        <f t="shared" si="110"/>
        <v>4.132231404958677</v>
      </c>
      <c r="J1615"/>
      <c r="K1615" t="s">
        <v>582</v>
      </c>
      <c r="L1615"/>
      <c r="M1615" s="2">
        <v>484</v>
      </c>
    </row>
    <row r="1616" spans="1:13" s="22" customFormat="1" ht="12.75">
      <c r="A1616" s="1"/>
      <c r="B1616" s="342">
        <v>2000</v>
      </c>
      <c r="C1616" s="41" t="s">
        <v>74</v>
      </c>
      <c r="D1616" s="41" t="s">
        <v>297</v>
      </c>
      <c r="E1616" s="58" t="s">
        <v>317</v>
      </c>
      <c r="F1616" s="56" t="s">
        <v>892</v>
      </c>
      <c r="G1616" s="39" t="s">
        <v>824</v>
      </c>
      <c r="H1616" s="7">
        <f t="shared" si="109"/>
        <v>-20000</v>
      </c>
      <c r="I1616" s="29">
        <f t="shared" si="110"/>
        <v>4.132231404958677</v>
      </c>
      <c r="J1616"/>
      <c r="K1616" t="s">
        <v>582</v>
      </c>
      <c r="L1616"/>
      <c r="M1616" s="2">
        <v>484</v>
      </c>
    </row>
    <row r="1617" spans="1:13" s="22" customFormat="1" ht="12.75">
      <c r="A1617" s="1"/>
      <c r="B1617" s="342">
        <v>2000</v>
      </c>
      <c r="C1617" s="19" t="s">
        <v>74</v>
      </c>
      <c r="D1617" s="19" t="s">
        <v>297</v>
      </c>
      <c r="E1617" s="58" t="s">
        <v>317</v>
      </c>
      <c r="F1617" s="56" t="s">
        <v>894</v>
      </c>
      <c r="G1617" s="38" t="s">
        <v>829</v>
      </c>
      <c r="H1617" s="7">
        <f t="shared" si="109"/>
        <v>-22000</v>
      </c>
      <c r="I1617" s="29">
        <f t="shared" si="110"/>
        <v>4.132231404958677</v>
      </c>
      <c r="J1617"/>
      <c r="K1617" s="59" t="s">
        <v>582</v>
      </c>
      <c r="L1617"/>
      <c r="M1617" s="2">
        <v>484</v>
      </c>
    </row>
    <row r="1618" spans="2:13" ht="12.75">
      <c r="B1618" s="98">
        <v>2000</v>
      </c>
      <c r="C1618" s="1" t="s">
        <v>74</v>
      </c>
      <c r="D1618" s="19" t="s">
        <v>297</v>
      </c>
      <c r="E1618" s="58" t="s">
        <v>317</v>
      </c>
      <c r="F1618" s="56" t="s">
        <v>895</v>
      </c>
      <c r="G1618" s="56" t="s">
        <v>89</v>
      </c>
      <c r="H1618" s="43">
        <f t="shared" si="109"/>
        <v>-24000</v>
      </c>
      <c r="I1618" s="74">
        <f t="shared" si="110"/>
        <v>4.132231404958677</v>
      </c>
      <c r="K1618" s="59" t="s">
        <v>630</v>
      </c>
      <c r="M1618" s="2">
        <v>484</v>
      </c>
    </row>
    <row r="1619" spans="2:13" ht="12.75">
      <c r="B1619" s="98">
        <v>2000</v>
      </c>
      <c r="C1619" s="1" t="s">
        <v>74</v>
      </c>
      <c r="D1619" s="19" t="s">
        <v>297</v>
      </c>
      <c r="E1619" s="1" t="s">
        <v>317</v>
      </c>
      <c r="F1619" s="56" t="s">
        <v>895</v>
      </c>
      <c r="G1619" s="56" t="s">
        <v>91</v>
      </c>
      <c r="H1619" s="43">
        <f t="shared" si="109"/>
        <v>-26000</v>
      </c>
      <c r="I1619" s="74">
        <f t="shared" si="110"/>
        <v>4.132231404958677</v>
      </c>
      <c r="K1619" s="59" t="s">
        <v>630</v>
      </c>
      <c r="M1619" s="2">
        <v>484</v>
      </c>
    </row>
    <row r="1620" spans="2:13" ht="12.75">
      <c r="B1620" s="98">
        <v>2000</v>
      </c>
      <c r="C1620" s="1" t="s">
        <v>74</v>
      </c>
      <c r="D1620" s="19" t="s">
        <v>297</v>
      </c>
      <c r="E1620" s="58" t="s">
        <v>317</v>
      </c>
      <c r="F1620" s="56" t="s">
        <v>896</v>
      </c>
      <c r="G1620" s="56" t="s">
        <v>45</v>
      </c>
      <c r="H1620" s="43">
        <f t="shared" si="109"/>
        <v>-28000</v>
      </c>
      <c r="I1620" s="74">
        <f t="shared" si="110"/>
        <v>4.132231404958677</v>
      </c>
      <c r="K1620" s="59" t="s">
        <v>832</v>
      </c>
      <c r="M1620" s="2">
        <v>484</v>
      </c>
    </row>
    <row r="1621" spans="2:13" ht="12.75">
      <c r="B1621" s="98">
        <v>2000</v>
      </c>
      <c r="C1621" s="1" t="s">
        <v>74</v>
      </c>
      <c r="D1621" s="19" t="s">
        <v>297</v>
      </c>
      <c r="E1621" s="58" t="s">
        <v>317</v>
      </c>
      <c r="F1621" s="56" t="s">
        <v>896</v>
      </c>
      <c r="G1621" s="56" t="s">
        <v>47</v>
      </c>
      <c r="H1621" s="43">
        <f t="shared" si="109"/>
        <v>-30000</v>
      </c>
      <c r="I1621" s="74">
        <f t="shared" si="110"/>
        <v>4.132231404958677</v>
      </c>
      <c r="K1621" s="59" t="s">
        <v>832</v>
      </c>
      <c r="M1621" s="2">
        <v>484</v>
      </c>
    </row>
    <row r="1622" spans="2:13" ht="12.75">
      <c r="B1622" s="98">
        <v>2000</v>
      </c>
      <c r="C1622" s="1" t="s">
        <v>74</v>
      </c>
      <c r="D1622" s="19" t="s">
        <v>297</v>
      </c>
      <c r="E1622" s="58" t="s">
        <v>317</v>
      </c>
      <c r="F1622" s="56" t="s">
        <v>896</v>
      </c>
      <c r="G1622" s="56" t="s">
        <v>49</v>
      </c>
      <c r="H1622" s="43">
        <f t="shared" si="109"/>
        <v>-32000</v>
      </c>
      <c r="I1622" s="74">
        <f t="shared" si="110"/>
        <v>4.132231404958677</v>
      </c>
      <c r="K1622" s="59" t="s">
        <v>832</v>
      </c>
      <c r="M1622" s="2">
        <v>484</v>
      </c>
    </row>
    <row r="1623" spans="2:13" ht="12.75">
      <c r="B1623" s="98">
        <v>4000</v>
      </c>
      <c r="C1623" s="19" t="s">
        <v>74</v>
      </c>
      <c r="D1623" s="19" t="s">
        <v>297</v>
      </c>
      <c r="E1623" s="19" t="s">
        <v>317</v>
      </c>
      <c r="F1623" s="56" t="s">
        <v>898</v>
      </c>
      <c r="G1623" s="38" t="s">
        <v>37</v>
      </c>
      <c r="H1623" s="7">
        <f t="shared" si="109"/>
        <v>-36000</v>
      </c>
      <c r="I1623" s="29">
        <f t="shared" si="110"/>
        <v>8.264462809917354</v>
      </c>
      <c r="K1623" t="s">
        <v>832</v>
      </c>
      <c r="M1623" s="2">
        <v>484</v>
      </c>
    </row>
    <row r="1624" spans="2:13" ht="12.75">
      <c r="B1624" s="98">
        <v>4000</v>
      </c>
      <c r="C1624" s="19" t="s">
        <v>74</v>
      </c>
      <c r="D1624" s="19" t="s">
        <v>297</v>
      </c>
      <c r="E1624" s="19" t="s">
        <v>317</v>
      </c>
      <c r="F1624" s="56" t="s">
        <v>900</v>
      </c>
      <c r="G1624" s="34" t="s">
        <v>51</v>
      </c>
      <c r="H1624" s="7">
        <f t="shared" si="109"/>
        <v>-40000</v>
      </c>
      <c r="I1624" s="29">
        <f t="shared" si="110"/>
        <v>8.264462809917354</v>
      </c>
      <c r="K1624" t="s">
        <v>582</v>
      </c>
      <c r="M1624" s="2">
        <v>484</v>
      </c>
    </row>
    <row r="1625" spans="2:13" ht="12.75">
      <c r="B1625" s="342">
        <v>4000</v>
      </c>
      <c r="C1625" s="1" t="s">
        <v>74</v>
      </c>
      <c r="D1625" s="19" t="s">
        <v>297</v>
      </c>
      <c r="E1625" s="1" t="s">
        <v>317</v>
      </c>
      <c r="F1625" s="56" t="s">
        <v>903</v>
      </c>
      <c r="G1625" s="34" t="s">
        <v>67</v>
      </c>
      <c r="H1625" s="7">
        <f t="shared" si="109"/>
        <v>-44000</v>
      </c>
      <c r="I1625" s="29">
        <f t="shared" si="110"/>
        <v>8.264462809917354</v>
      </c>
      <c r="K1625" t="s">
        <v>582</v>
      </c>
      <c r="M1625" s="2">
        <v>484</v>
      </c>
    </row>
    <row r="1626" spans="1:13" s="59" customFormat="1" ht="12.75">
      <c r="A1626" s="58"/>
      <c r="B1626" s="98">
        <v>4000</v>
      </c>
      <c r="C1626" s="58" t="s">
        <v>74</v>
      </c>
      <c r="D1626" s="41" t="s">
        <v>297</v>
      </c>
      <c r="E1626" s="58" t="s">
        <v>317</v>
      </c>
      <c r="F1626" s="56" t="s">
        <v>905</v>
      </c>
      <c r="G1626" s="39" t="s">
        <v>84</v>
      </c>
      <c r="H1626" s="7">
        <f t="shared" si="109"/>
        <v>-48000</v>
      </c>
      <c r="I1626" s="29">
        <f t="shared" si="110"/>
        <v>8.264462809917354</v>
      </c>
      <c r="K1626" s="59" t="s">
        <v>832</v>
      </c>
      <c r="M1626" s="2">
        <v>484</v>
      </c>
    </row>
    <row r="1627" spans="1:13" s="59" customFormat="1" ht="12.75">
      <c r="A1627" s="58"/>
      <c r="B1627" s="98">
        <v>4000</v>
      </c>
      <c r="C1627" s="58" t="s">
        <v>74</v>
      </c>
      <c r="D1627" s="41" t="s">
        <v>297</v>
      </c>
      <c r="E1627" s="58" t="s">
        <v>317</v>
      </c>
      <c r="F1627" s="56" t="s">
        <v>907</v>
      </c>
      <c r="G1627" s="39" t="s">
        <v>93</v>
      </c>
      <c r="H1627" s="7">
        <f t="shared" si="109"/>
        <v>-52000</v>
      </c>
      <c r="I1627" s="29">
        <f t="shared" si="110"/>
        <v>8.264462809917354</v>
      </c>
      <c r="K1627" s="59" t="s">
        <v>832</v>
      </c>
      <c r="M1627" s="2">
        <v>484</v>
      </c>
    </row>
    <row r="1628" spans="1:13" s="59" customFormat="1" ht="12.75">
      <c r="A1628" s="58"/>
      <c r="B1628" s="98">
        <v>2000</v>
      </c>
      <c r="C1628" s="58" t="s">
        <v>74</v>
      </c>
      <c r="D1628" s="41" t="s">
        <v>297</v>
      </c>
      <c r="E1628" s="58" t="s">
        <v>317</v>
      </c>
      <c r="F1628" s="56" t="s">
        <v>909</v>
      </c>
      <c r="G1628" s="39" t="s">
        <v>66</v>
      </c>
      <c r="H1628" s="7">
        <f t="shared" si="109"/>
        <v>-54000</v>
      </c>
      <c r="I1628" s="29">
        <f t="shared" si="110"/>
        <v>4.132231404958677</v>
      </c>
      <c r="K1628" s="59" t="s">
        <v>832</v>
      </c>
      <c r="M1628" s="2">
        <v>484</v>
      </c>
    </row>
    <row r="1629" spans="1:13" s="75" customFormat="1" ht="12.75">
      <c r="A1629" s="41"/>
      <c r="B1629" s="98">
        <v>2000</v>
      </c>
      <c r="C1629" s="41" t="s">
        <v>74</v>
      </c>
      <c r="D1629" s="41" t="s">
        <v>297</v>
      </c>
      <c r="E1629" s="41" t="s">
        <v>317</v>
      </c>
      <c r="F1629" s="39" t="s">
        <v>909</v>
      </c>
      <c r="G1629" s="39" t="s">
        <v>67</v>
      </c>
      <c r="H1629" s="7">
        <f t="shared" si="109"/>
        <v>-56000</v>
      </c>
      <c r="I1629" s="29">
        <f t="shared" si="110"/>
        <v>4.132231404958677</v>
      </c>
      <c r="K1629" s="59" t="s">
        <v>832</v>
      </c>
      <c r="M1629" s="2">
        <v>484</v>
      </c>
    </row>
    <row r="1630" spans="1:13" s="80" customFormat="1" ht="12.75">
      <c r="A1630" s="66"/>
      <c r="B1630" s="100">
        <f>SUM(B1607:B1629)</f>
        <v>56000</v>
      </c>
      <c r="C1630" s="66" t="s">
        <v>74</v>
      </c>
      <c r="D1630" s="66"/>
      <c r="E1630" s="66"/>
      <c r="F1630" s="72"/>
      <c r="G1630" s="72"/>
      <c r="H1630" s="60">
        <v>0</v>
      </c>
      <c r="I1630" s="55">
        <f t="shared" si="110"/>
        <v>115.70247933884298</v>
      </c>
      <c r="M1630" s="2">
        <v>484</v>
      </c>
    </row>
    <row r="1631" spans="1:13" s="59" customFormat="1" ht="12.75">
      <c r="A1631" s="43"/>
      <c r="B1631" s="74"/>
      <c r="F1631" s="2"/>
      <c r="H1631" s="7">
        <f t="shared" si="109"/>
        <v>0</v>
      </c>
      <c r="I1631" s="29">
        <f t="shared" si="110"/>
        <v>0</v>
      </c>
      <c r="M1631" s="2">
        <v>484</v>
      </c>
    </row>
    <row r="1632" spans="1:13" s="59" customFormat="1" ht="12.75">
      <c r="A1632" s="43"/>
      <c r="B1632" s="74"/>
      <c r="F1632" s="2"/>
      <c r="H1632" s="7">
        <f t="shared" si="109"/>
        <v>0</v>
      </c>
      <c r="I1632" s="29">
        <f t="shared" si="110"/>
        <v>0</v>
      </c>
      <c r="M1632" s="2">
        <v>484</v>
      </c>
    </row>
    <row r="1633" spans="1:13" s="75" customFormat="1" ht="12.75">
      <c r="A1633" s="1"/>
      <c r="B1633" s="412">
        <v>125000</v>
      </c>
      <c r="C1633" s="41" t="s">
        <v>1101</v>
      </c>
      <c r="D1633" s="19" t="s">
        <v>297</v>
      </c>
      <c r="E1633" s="19" t="s">
        <v>911</v>
      </c>
      <c r="F1633" s="38" t="s">
        <v>912</v>
      </c>
      <c r="G1633" s="34" t="s">
        <v>91</v>
      </c>
      <c r="H1633" s="7">
        <f t="shared" si="109"/>
        <v>-125000</v>
      </c>
      <c r="I1633" s="29">
        <f t="shared" si="110"/>
        <v>258.26446280991735</v>
      </c>
      <c r="J1633"/>
      <c r="K1633" t="s">
        <v>913</v>
      </c>
      <c r="L1633"/>
      <c r="M1633" s="2">
        <v>484</v>
      </c>
    </row>
    <row r="1634" spans="1:13" s="22" customFormat="1" ht="12.75">
      <c r="A1634" s="1"/>
      <c r="B1634" s="412">
        <v>60000</v>
      </c>
      <c r="C1634" s="41" t="s">
        <v>1101</v>
      </c>
      <c r="D1634" s="19" t="s">
        <v>297</v>
      </c>
      <c r="E1634" s="19" t="s">
        <v>911</v>
      </c>
      <c r="F1634" s="38" t="s">
        <v>914</v>
      </c>
      <c r="G1634" s="34" t="s">
        <v>91</v>
      </c>
      <c r="H1634" s="7">
        <f t="shared" si="109"/>
        <v>-185000</v>
      </c>
      <c r="I1634" s="29">
        <f t="shared" si="110"/>
        <v>123.96694214876032</v>
      </c>
      <c r="J1634"/>
      <c r="K1634" t="s">
        <v>913</v>
      </c>
      <c r="L1634"/>
      <c r="M1634" s="2">
        <v>484</v>
      </c>
    </row>
    <row r="1635" spans="1:13" s="22" customFormat="1" ht="12.75">
      <c r="A1635" s="1"/>
      <c r="B1635" s="412">
        <v>60000</v>
      </c>
      <c r="C1635" s="41" t="s">
        <v>1101</v>
      </c>
      <c r="D1635" s="19" t="s">
        <v>297</v>
      </c>
      <c r="E1635" s="19" t="s">
        <v>911</v>
      </c>
      <c r="F1635" s="38" t="s">
        <v>915</v>
      </c>
      <c r="G1635" s="34" t="s">
        <v>91</v>
      </c>
      <c r="H1635" s="7">
        <f t="shared" si="109"/>
        <v>-245000</v>
      </c>
      <c r="I1635" s="29">
        <f t="shared" si="110"/>
        <v>123.96694214876032</v>
      </c>
      <c r="J1635"/>
      <c r="K1635" t="s">
        <v>913</v>
      </c>
      <c r="L1635"/>
      <c r="M1635" s="2">
        <v>484</v>
      </c>
    </row>
    <row r="1636" spans="1:13" s="22" customFormat="1" ht="12.75">
      <c r="A1636" s="1"/>
      <c r="B1636" s="412">
        <v>125000</v>
      </c>
      <c r="C1636" s="41" t="s">
        <v>1101</v>
      </c>
      <c r="D1636" s="19" t="s">
        <v>297</v>
      </c>
      <c r="E1636" s="19" t="s">
        <v>911</v>
      </c>
      <c r="F1636" s="38" t="s">
        <v>916</v>
      </c>
      <c r="G1636" s="34" t="s">
        <v>22</v>
      </c>
      <c r="H1636" s="7">
        <f t="shared" si="109"/>
        <v>-370000</v>
      </c>
      <c r="I1636" s="29">
        <f t="shared" si="110"/>
        <v>258.26446280991735</v>
      </c>
      <c r="J1636"/>
      <c r="K1636" t="s">
        <v>913</v>
      </c>
      <c r="L1636"/>
      <c r="M1636" s="2">
        <v>484</v>
      </c>
    </row>
    <row r="1637" spans="1:13" s="22" customFormat="1" ht="12.75">
      <c r="A1637" s="1"/>
      <c r="B1637" s="412">
        <v>125000</v>
      </c>
      <c r="C1637" s="41" t="s">
        <v>1101</v>
      </c>
      <c r="D1637" s="19" t="s">
        <v>297</v>
      </c>
      <c r="E1637" s="19" t="s">
        <v>911</v>
      </c>
      <c r="F1637" s="38" t="s">
        <v>917</v>
      </c>
      <c r="G1637" s="34" t="s">
        <v>22</v>
      </c>
      <c r="H1637" s="7">
        <f t="shared" si="109"/>
        <v>-495000</v>
      </c>
      <c r="I1637" s="29">
        <f t="shared" si="110"/>
        <v>258.26446280991735</v>
      </c>
      <c r="J1637"/>
      <c r="K1637" t="s">
        <v>913</v>
      </c>
      <c r="L1637"/>
      <c r="M1637" s="2">
        <v>484</v>
      </c>
    </row>
    <row r="1638" spans="1:13" s="22" customFormat="1" ht="12.75">
      <c r="A1638" s="1"/>
      <c r="B1638" s="412">
        <v>125000</v>
      </c>
      <c r="C1638" s="41" t="s">
        <v>1101</v>
      </c>
      <c r="D1638" s="19" t="s">
        <v>297</v>
      </c>
      <c r="E1638" s="19" t="s">
        <v>911</v>
      </c>
      <c r="F1638" s="38" t="s">
        <v>918</v>
      </c>
      <c r="G1638" s="34" t="s">
        <v>22</v>
      </c>
      <c r="H1638" s="7">
        <f t="shared" si="109"/>
        <v>-620000</v>
      </c>
      <c r="I1638" s="29">
        <f t="shared" si="110"/>
        <v>258.26446280991735</v>
      </c>
      <c r="J1638"/>
      <c r="K1638" t="s">
        <v>913</v>
      </c>
      <c r="L1638"/>
      <c r="M1638" s="2">
        <v>484</v>
      </c>
    </row>
    <row r="1639" spans="1:13" s="22" customFormat="1" ht="12.75">
      <c r="A1639" s="1"/>
      <c r="B1639" s="412">
        <v>125000</v>
      </c>
      <c r="C1639" s="41" t="s">
        <v>1101</v>
      </c>
      <c r="D1639" s="19" t="s">
        <v>297</v>
      </c>
      <c r="E1639" s="19" t="s">
        <v>911</v>
      </c>
      <c r="F1639" s="38" t="s">
        <v>919</v>
      </c>
      <c r="G1639" s="34" t="s">
        <v>22</v>
      </c>
      <c r="H1639" s="7">
        <f t="shared" si="109"/>
        <v>-745000</v>
      </c>
      <c r="I1639" s="29">
        <f t="shared" si="110"/>
        <v>258.26446280991735</v>
      </c>
      <c r="J1639"/>
      <c r="K1639" t="s">
        <v>913</v>
      </c>
      <c r="L1639"/>
      <c r="M1639" s="2">
        <v>484</v>
      </c>
    </row>
    <row r="1640" spans="2:13" ht="12.75">
      <c r="B1640" s="413">
        <v>125000</v>
      </c>
      <c r="C1640" s="1" t="s">
        <v>1101</v>
      </c>
      <c r="D1640" s="19" t="s">
        <v>297</v>
      </c>
      <c r="E1640" s="1" t="s">
        <v>920</v>
      </c>
      <c r="F1640" s="56" t="s">
        <v>921</v>
      </c>
      <c r="G1640" s="34" t="s">
        <v>22</v>
      </c>
      <c r="H1640" s="7">
        <f>H1639-B1640</f>
        <v>-870000</v>
      </c>
      <c r="I1640" s="29">
        <f t="shared" si="110"/>
        <v>258.26446280991735</v>
      </c>
      <c r="K1640" t="s">
        <v>922</v>
      </c>
      <c r="M1640" s="2">
        <v>484</v>
      </c>
    </row>
    <row r="1641" spans="1:13" s="80" customFormat="1" ht="12.75">
      <c r="A1641" s="62"/>
      <c r="B1641" s="414">
        <f>SUM(B1633:B1640)</f>
        <v>870000</v>
      </c>
      <c r="C1641" s="80" t="s">
        <v>1101</v>
      </c>
      <c r="F1641" s="61"/>
      <c r="H1641" s="62">
        <v>0</v>
      </c>
      <c r="I1641" s="79">
        <f t="shared" si="110"/>
        <v>1797.5206611570247</v>
      </c>
      <c r="M1641" s="2">
        <v>484</v>
      </c>
    </row>
    <row r="1642" spans="1:13" s="59" customFormat="1" ht="12.75">
      <c r="A1642" s="43"/>
      <c r="B1642" s="415"/>
      <c r="F1642" s="2"/>
      <c r="H1642" s="43">
        <f t="shared" si="109"/>
        <v>0</v>
      </c>
      <c r="I1642" s="74">
        <f t="shared" si="110"/>
        <v>0</v>
      </c>
      <c r="M1642" s="2">
        <v>484</v>
      </c>
    </row>
    <row r="1643" spans="1:13" s="59" customFormat="1" ht="12.75">
      <c r="A1643" s="43"/>
      <c r="B1643" s="415"/>
      <c r="F1643" s="2"/>
      <c r="H1643" s="43">
        <f t="shared" si="109"/>
        <v>0</v>
      </c>
      <c r="I1643" s="74">
        <f t="shared" si="110"/>
        <v>0</v>
      </c>
      <c r="M1643" s="2">
        <v>484</v>
      </c>
    </row>
    <row r="1644" spans="1:13" s="59" customFormat="1" ht="12.75">
      <c r="A1644" s="58"/>
      <c r="B1644" s="427">
        <v>60000</v>
      </c>
      <c r="C1644" s="41" t="s">
        <v>1097</v>
      </c>
      <c r="D1644" s="41" t="s">
        <v>297</v>
      </c>
      <c r="E1644" s="58" t="s">
        <v>575</v>
      </c>
      <c r="F1644" s="39" t="s">
        <v>122</v>
      </c>
      <c r="G1644" s="56" t="s">
        <v>91</v>
      </c>
      <c r="H1644" s="43">
        <f>H1643-B1644</f>
        <v>-60000</v>
      </c>
      <c r="I1644" s="74">
        <f t="shared" si="110"/>
        <v>123.96694214876032</v>
      </c>
      <c r="K1644" s="59" t="s">
        <v>106</v>
      </c>
      <c r="M1644" s="2">
        <v>484</v>
      </c>
    </row>
    <row r="1645" spans="1:13" s="22" customFormat="1" ht="12.75">
      <c r="A1645" s="58"/>
      <c r="B1645" s="428">
        <v>125000</v>
      </c>
      <c r="C1645" s="41" t="s">
        <v>1097</v>
      </c>
      <c r="D1645" s="41" t="s">
        <v>297</v>
      </c>
      <c r="E1645" s="58" t="s">
        <v>575</v>
      </c>
      <c r="F1645" s="56" t="s">
        <v>923</v>
      </c>
      <c r="G1645" s="56" t="s">
        <v>91</v>
      </c>
      <c r="H1645" s="7">
        <f aca="true" t="shared" si="111" ref="H1645:H1652">H1644-B1645</f>
        <v>-185000</v>
      </c>
      <c r="I1645" s="29">
        <f t="shared" si="110"/>
        <v>258.26446280991735</v>
      </c>
      <c r="J1645" s="59"/>
      <c r="K1645" s="59" t="s">
        <v>913</v>
      </c>
      <c r="L1645" s="59"/>
      <c r="M1645" s="2">
        <v>484</v>
      </c>
    </row>
    <row r="1646" spans="1:13" s="22" customFormat="1" ht="12.75">
      <c r="A1646" s="1"/>
      <c r="B1646" s="427">
        <v>175000</v>
      </c>
      <c r="C1646" s="41" t="s">
        <v>1097</v>
      </c>
      <c r="D1646" s="19" t="s">
        <v>297</v>
      </c>
      <c r="E1646" s="19" t="s">
        <v>575</v>
      </c>
      <c r="F1646" s="38" t="s">
        <v>924</v>
      </c>
      <c r="G1646" s="34" t="s">
        <v>91</v>
      </c>
      <c r="H1646" s="7">
        <f t="shared" si="111"/>
        <v>-360000</v>
      </c>
      <c r="I1646" s="29">
        <f t="shared" si="110"/>
        <v>361.5702479338843</v>
      </c>
      <c r="J1646"/>
      <c r="K1646" t="s">
        <v>913</v>
      </c>
      <c r="L1646"/>
      <c r="M1646" s="2">
        <v>484</v>
      </c>
    </row>
    <row r="1647" spans="1:13" s="22" customFormat="1" ht="12.75">
      <c r="A1647" s="1"/>
      <c r="B1647" s="427">
        <v>125000</v>
      </c>
      <c r="C1647" s="41" t="s">
        <v>1097</v>
      </c>
      <c r="D1647" s="19" t="s">
        <v>297</v>
      </c>
      <c r="E1647" s="19" t="s">
        <v>575</v>
      </c>
      <c r="F1647" s="38" t="s">
        <v>925</v>
      </c>
      <c r="G1647" s="34" t="s">
        <v>91</v>
      </c>
      <c r="H1647" s="7">
        <f t="shared" si="111"/>
        <v>-485000</v>
      </c>
      <c r="I1647" s="29">
        <f t="shared" si="110"/>
        <v>258.26446280991735</v>
      </c>
      <c r="J1647"/>
      <c r="K1647" t="s">
        <v>913</v>
      </c>
      <c r="L1647"/>
      <c r="M1647" s="2">
        <v>484</v>
      </c>
    </row>
    <row r="1648" spans="1:13" s="22" customFormat="1" ht="12.75">
      <c r="A1648" s="1"/>
      <c r="B1648" s="427">
        <v>100000</v>
      </c>
      <c r="C1648" s="58" t="s">
        <v>1097</v>
      </c>
      <c r="D1648" s="19" t="s">
        <v>297</v>
      </c>
      <c r="E1648" s="19" t="s">
        <v>575</v>
      </c>
      <c r="F1648" s="38" t="s">
        <v>926</v>
      </c>
      <c r="G1648" s="34" t="s">
        <v>91</v>
      </c>
      <c r="H1648" s="7">
        <f t="shared" si="111"/>
        <v>-585000</v>
      </c>
      <c r="I1648" s="29">
        <f t="shared" si="110"/>
        <v>206.61157024793388</v>
      </c>
      <c r="J1648"/>
      <c r="K1648" t="s">
        <v>913</v>
      </c>
      <c r="L1648"/>
      <c r="M1648" s="2">
        <v>484</v>
      </c>
    </row>
    <row r="1649" spans="1:13" s="22" customFormat="1" ht="12.75">
      <c r="A1649" s="58"/>
      <c r="B1649" s="428">
        <v>75000</v>
      </c>
      <c r="C1649" s="58" t="s">
        <v>1097</v>
      </c>
      <c r="D1649" s="41" t="s">
        <v>297</v>
      </c>
      <c r="E1649" s="58" t="s">
        <v>575</v>
      </c>
      <c r="F1649" s="56" t="s">
        <v>927</v>
      </c>
      <c r="G1649" s="56" t="s">
        <v>35</v>
      </c>
      <c r="H1649" s="7">
        <f t="shared" si="111"/>
        <v>-660000</v>
      </c>
      <c r="I1649" s="29">
        <f t="shared" si="110"/>
        <v>154.95867768595042</v>
      </c>
      <c r="J1649" s="59"/>
      <c r="K1649" s="59" t="s">
        <v>913</v>
      </c>
      <c r="L1649" s="59"/>
      <c r="M1649" s="2">
        <v>484</v>
      </c>
    </row>
    <row r="1650" spans="1:13" s="22" customFormat="1" ht="12.75">
      <c r="A1650" s="1"/>
      <c r="B1650" s="427">
        <v>100000</v>
      </c>
      <c r="C1650" s="58" t="s">
        <v>1097</v>
      </c>
      <c r="D1650" s="19" t="s">
        <v>297</v>
      </c>
      <c r="E1650" s="58" t="s">
        <v>575</v>
      </c>
      <c r="F1650" s="38" t="s">
        <v>928</v>
      </c>
      <c r="G1650" s="34" t="s">
        <v>35</v>
      </c>
      <c r="H1650" s="7">
        <f t="shared" si="111"/>
        <v>-760000</v>
      </c>
      <c r="I1650" s="29">
        <f t="shared" si="110"/>
        <v>206.61157024793388</v>
      </c>
      <c r="J1650"/>
      <c r="K1650" t="s">
        <v>913</v>
      </c>
      <c r="L1650"/>
      <c r="M1650" s="2">
        <v>484</v>
      </c>
    </row>
    <row r="1651" spans="1:13" s="22" customFormat="1" ht="12.75">
      <c r="A1651" s="1"/>
      <c r="B1651" s="427">
        <v>75000</v>
      </c>
      <c r="C1651" s="58" t="s">
        <v>1097</v>
      </c>
      <c r="D1651" s="19" t="s">
        <v>297</v>
      </c>
      <c r="E1651" s="58" t="s">
        <v>575</v>
      </c>
      <c r="F1651" s="38" t="s">
        <v>929</v>
      </c>
      <c r="G1651" s="34" t="s">
        <v>35</v>
      </c>
      <c r="H1651" s="7">
        <f t="shared" si="111"/>
        <v>-835000</v>
      </c>
      <c r="I1651" s="29">
        <f t="shared" si="110"/>
        <v>154.95867768595042</v>
      </c>
      <c r="J1651"/>
      <c r="K1651" t="s">
        <v>913</v>
      </c>
      <c r="L1651"/>
      <c r="M1651" s="2">
        <v>484</v>
      </c>
    </row>
    <row r="1652" spans="1:13" s="22" customFormat="1" ht="12.75">
      <c r="A1652" s="1"/>
      <c r="B1652" s="427">
        <v>50000</v>
      </c>
      <c r="C1652" s="41" t="s">
        <v>1097</v>
      </c>
      <c r="D1652" s="19" t="s">
        <v>297</v>
      </c>
      <c r="E1652" s="58" t="s">
        <v>575</v>
      </c>
      <c r="F1652" s="38" t="s">
        <v>930</v>
      </c>
      <c r="G1652" s="34" t="s">
        <v>35</v>
      </c>
      <c r="H1652" s="7">
        <f t="shared" si="111"/>
        <v>-885000</v>
      </c>
      <c r="I1652" s="29">
        <f t="shared" si="110"/>
        <v>103.30578512396694</v>
      </c>
      <c r="J1652"/>
      <c r="K1652" t="s">
        <v>913</v>
      </c>
      <c r="L1652"/>
      <c r="M1652" s="2">
        <v>484</v>
      </c>
    </row>
    <row r="1653" spans="2:13" ht="12.75">
      <c r="B1653" s="428">
        <v>75000</v>
      </c>
      <c r="C1653" s="1" t="s">
        <v>1097</v>
      </c>
      <c r="D1653" s="19" t="s">
        <v>297</v>
      </c>
      <c r="E1653" s="58" t="s">
        <v>575</v>
      </c>
      <c r="F1653" s="56" t="s">
        <v>931</v>
      </c>
      <c r="G1653" s="56" t="s">
        <v>22</v>
      </c>
      <c r="H1653" s="7">
        <f>H1652-B1653</f>
        <v>-960000</v>
      </c>
      <c r="I1653" s="29">
        <f t="shared" si="110"/>
        <v>154.95867768595042</v>
      </c>
      <c r="K1653" t="s">
        <v>922</v>
      </c>
      <c r="M1653" s="2">
        <v>484</v>
      </c>
    </row>
    <row r="1654" spans="1:13" s="22" customFormat="1" ht="12.75">
      <c r="A1654" s="19"/>
      <c r="B1654" s="427">
        <v>50000</v>
      </c>
      <c r="C1654" s="19" t="s">
        <v>1097</v>
      </c>
      <c r="D1654" s="19" t="s">
        <v>297</v>
      </c>
      <c r="E1654" s="58" t="s">
        <v>575</v>
      </c>
      <c r="F1654" s="39" t="s">
        <v>932</v>
      </c>
      <c r="G1654" s="39" t="s">
        <v>22</v>
      </c>
      <c r="H1654" s="7">
        <f>H1653-B1654</f>
        <v>-1010000</v>
      </c>
      <c r="I1654" s="29">
        <f aca="true" t="shared" si="112" ref="I1654:I1661">+B1654/M1654</f>
        <v>103.30578512396694</v>
      </c>
      <c r="K1654" s="22" t="s">
        <v>922</v>
      </c>
      <c r="M1654" s="2">
        <v>484</v>
      </c>
    </row>
    <row r="1655" spans="2:13" ht="12.75">
      <c r="B1655" s="428">
        <v>75000</v>
      </c>
      <c r="C1655" s="1" t="s">
        <v>1097</v>
      </c>
      <c r="D1655" s="19" t="s">
        <v>297</v>
      </c>
      <c r="E1655" s="58" t="s">
        <v>575</v>
      </c>
      <c r="F1655" s="56" t="s">
        <v>933</v>
      </c>
      <c r="G1655" s="56" t="s">
        <v>22</v>
      </c>
      <c r="H1655" s="7">
        <f>H1654-B1655</f>
        <v>-1085000</v>
      </c>
      <c r="I1655" s="29">
        <f t="shared" si="112"/>
        <v>154.95867768595042</v>
      </c>
      <c r="K1655" t="s">
        <v>922</v>
      </c>
      <c r="M1655" s="2">
        <v>484</v>
      </c>
    </row>
    <row r="1656" spans="1:13" s="80" customFormat="1" ht="12.75">
      <c r="A1656" s="66"/>
      <c r="B1656" s="429">
        <f>SUM(B1644:B1655)</f>
        <v>1085000</v>
      </c>
      <c r="C1656" s="66" t="s">
        <v>1097</v>
      </c>
      <c r="D1656" s="72"/>
      <c r="E1656" s="66"/>
      <c r="F1656" s="72"/>
      <c r="G1656" s="72"/>
      <c r="H1656" s="62">
        <v>0</v>
      </c>
      <c r="I1656" s="79">
        <f t="shared" si="112"/>
        <v>2241.7355371900826</v>
      </c>
      <c r="M1656" s="2">
        <v>484</v>
      </c>
    </row>
    <row r="1657" spans="2:13" ht="12.75">
      <c r="B1657" s="9"/>
      <c r="E1657" s="1"/>
      <c r="H1657" s="7">
        <f aca="true" t="shared" si="113" ref="H1657:H1743">H1656-B1657</f>
        <v>0</v>
      </c>
      <c r="I1657" s="29">
        <f t="shared" si="112"/>
        <v>0</v>
      </c>
      <c r="M1657" s="2">
        <v>484</v>
      </c>
    </row>
    <row r="1658" spans="2:13" ht="12.75">
      <c r="B1658" s="9"/>
      <c r="E1658" s="1"/>
      <c r="H1658" s="7">
        <f>H1657-B1658</f>
        <v>0</v>
      </c>
      <c r="I1658" s="29">
        <f t="shared" si="112"/>
        <v>0</v>
      </c>
      <c r="M1658" s="2">
        <v>484</v>
      </c>
    </row>
    <row r="1659" spans="2:13" ht="12.75">
      <c r="B1659" s="428">
        <v>100000</v>
      </c>
      <c r="C1659" s="41" t="s">
        <v>1126</v>
      </c>
      <c r="D1659" s="41" t="s">
        <v>1127</v>
      </c>
      <c r="E1659" s="41" t="s">
        <v>1128</v>
      </c>
      <c r="F1659" s="39" t="s">
        <v>831</v>
      </c>
      <c r="G1659" s="39" t="s">
        <v>47</v>
      </c>
      <c r="H1659" s="7">
        <f>H1658-B1659</f>
        <v>-100000</v>
      </c>
      <c r="I1659" s="29">
        <f t="shared" si="112"/>
        <v>206.61157024793388</v>
      </c>
      <c r="K1659" s="22" t="s">
        <v>832</v>
      </c>
      <c r="M1659" s="2">
        <v>484</v>
      </c>
    </row>
    <row r="1660" spans="1:13" s="57" customFormat="1" ht="12.75">
      <c r="A1660" s="18"/>
      <c r="B1660" s="429">
        <f>SUM(B1658:B1659)</f>
        <v>100000</v>
      </c>
      <c r="C1660" s="66" t="s">
        <v>1126</v>
      </c>
      <c r="D1660" s="66"/>
      <c r="E1660" s="66"/>
      <c r="F1660" s="72"/>
      <c r="G1660" s="72"/>
      <c r="H1660" s="60">
        <v>0</v>
      </c>
      <c r="I1660" s="55">
        <f t="shared" si="112"/>
        <v>206.61157024793388</v>
      </c>
      <c r="M1660" s="2">
        <v>484</v>
      </c>
    </row>
    <row r="1661" spans="2:13" ht="12.75">
      <c r="B1661" s="9"/>
      <c r="E1661" s="1"/>
      <c r="H1661" s="7">
        <f>H1658-B1661</f>
        <v>0</v>
      </c>
      <c r="I1661" s="29">
        <f t="shared" si="112"/>
        <v>0</v>
      </c>
      <c r="M1661" s="2">
        <v>484</v>
      </c>
    </row>
    <row r="1662" spans="2:13" ht="12.75">
      <c r="B1662" s="9"/>
      <c r="E1662" s="1"/>
      <c r="H1662" s="7">
        <v>0</v>
      </c>
      <c r="I1662" s="29">
        <f aca="true" t="shared" si="114" ref="I1662:I1671">+B1662/M1662</f>
        <v>0</v>
      </c>
      <c r="M1662" s="2">
        <v>484</v>
      </c>
    </row>
    <row r="1663" spans="2:13" ht="12.75">
      <c r="B1663" s="9"/>
      <c r="E1663" s="1"/>
      <c r="H1663" s="7">
        <f>H1660-B1663</f>
        <v>0</v>
      </c>
      <c r="I1663" s="29">
        <f t="shared" si="114"/>
        <v>0</v>
      </c>
      <c r="M1663" s="2">
        <v>484</v>
      </c>
    </row>
    <row r="1664" spans="2:13" ht="12.75">
      <c r="B1664" s="9"/>
      <c r="E1664" s="1"/>
      <c r="H1664" s="7">
        <f>H1661-B1664</f>
        <v>0</v>
      </c>
      <c r="I1664" s="29">
        <f t="shared" si="114"/>
        <v>0</v>
      </c>
      <c r="M1664" s="2">
        <v>484</v>
      </c>
    </row>
    <row r="1665" spans="1:13" s="75" customFormat="1" ht="12.75">
      <c r="A1665" s="41"/>
      <c r="B1665" s="98">
        <v>280000</v>
      </c>
      <c r="C1665" s="41" t="s">
        <v>1079</v>
      </c>
      <c r="D1665" s="39" t="s">
        <v>297</v>
      </c>
      <c r="E1665" s="99"/>
      <c r="F1665" s="99" t="s">
        <v>98</v>
      </c>
      <c r="G1665" s="99" t="s">
        <v>22</v>
      </c>
      <c r="H1665" s="7">
        <f>H1662-B1665</f>
        <v>-280000</v>
      </c>
      <c r="I1665" s="29">
        <f t="shared" si="114"/>
        <v>578.5123966942149</v>
      </c>
      <c r="M1665" s="2">
        <v>484</v>
      </c>
    </row>
    <row r="1666" spans="1:13" s="75" customFormat="1" ht="12.75">
      <c r="A1666" s="41"/>
      <c r="B1666" s="98">
        <v>36260</v>
      </c>
      <c r="C1666" s="41" t="s">
        <v>1079</v>
      </c>
      <c r="D1666" s="39" t="s">
        <v>297</v>
      </c>
      <c r="E1666" s="99" t="s">
        <v>289</v>
      </c>
      <c r="F1666" s="99"/>
      <c r="G1666" s="99" t="s">
        <v>22</v>
      </c>
      <c r="H1666" s="37">
        <f t="shared" si="113"/>
        <v>-316260</v>
      </c>
      <c r="I1666" s="120">
        <f t="shared" si="114"/>
        <v>74.91735537190083</v>
      </c>
      <c r="M1666" s="2">
        <v>484</v>
      </c>
    </row>
    <row r="1667" spans="1:13" s="75" customFormat="1" ht="12.75">
      <c r="A1667" s="41"/>
      <c r="B1667" s="98">
        <v>7840</v>
      </c>
      <c r="C1667" s="41" t="s">
        <v>1079</v>
      </c>
      <c r="D1667" s="39" t="s">
        <v>297</v>
      </c>
      <c r="E1667" s="99" t="s">
        <v>290</v>
      </c>
      <c r="F1667" s="99"/>
      <c r="G1667" s="99" t="s">
        <v>22</v>
      </c>
      <c r="H1667" s="37">
        <f t="shared" si="113"/>
        <v>-324100</v>
      </c>
      <c r="I1667" s="120">
        <f t="shared" si="114"/>
        <v>16.198347107438018</v>
      </c>
      <c r="M1667" s="2">
        <v>484</v>
      </c>
    </row>
    <row r="1668" spans="1:13" s="75" customFormat="1" ht="12.75">
      <c r="A1668" s="41"/>
      <c r="B1668" s="98">
        <v>20000</v>
      </c>
      <c r="C1668" s="41" t="s">
        <v>1079</v>
      </c>
      <c r="D1668" s="39" t="s">
        <v>297</v>
      </c>
      <c r="E1668" s="99" t="s">
        <v>575</v>
      </c>
      <c r="F1668" s="99"/>
      <c r="G1668" s="99" t="s">
        <v>22</v>
      </c>
      <c r="H1668" s="37">
        <f t="shared" si="113"/>
        <v>-344100</v>
      </c>
      <c r="I1668" s="120">
        <f t="shared" si="114"/>
        <v>41.32231404958678</v>
      </c>
      <c r="M1668" s="2">
        <v>484</v>
      </c>
    </row>
    <row r="1669" spans="1:13" s="75" customFormat="1" ht="12.75">
      <c r="A1669" s="41"/>
      <c r="B1669" s="98">
        <v>20000</v>
      </c>
      <c r="C1669" s="41" t="s">
        <v>1079</v>
      </c>
      <c r="D1669" s="39" t="s">
        <v>297</v>
      </c>
      <c r="E1669" s="99" t="s">
        <v>575</v>
      </c>
      <c r="F1669" s="99"/>
      <c r="G1669" s="99" t="s">
        <v>22</v>
      </c>
      <c r="H1669" s="37">
        <f t="shared" si="113"/>
        <v>-364100</v>
      </c>
      <c r="I1669" s="120">
        <f t="shared" si="114"/>
        <v>41.32231404958678</v>
      </c>
      <c r="M1669" s="2">
        <v>484</v>
      </c>
    </row>
    <row r="1670" spans="1:13" s="75" customFormat="1" ht="12.75">
      <c r="A1670" s="41"/>
      <c r="B1670" s="416">
        <v>265000</v>
      </c>
      <c r="C1670" s="41" t="s">
        <v>598</v>
      </c>
      <c r="D1670" s="39" t="s">
        <v>297</v>
      </c>
      <c r="E1670" s="99"/>
      <c r="F1670" s="99" t="s">
        <v>98</v>
      </c>
      <c r="G1670" s="99" t="s">
        <v>22</v>
      </c>
      <c r="H1670" s="37">
        <f>H1669-B1670</f>
        <v>-629100</v>
      </c>
      <c r="I1670" s="120">
        <f t="shared" si="114"/>
        <v>547.5206611570248</v>
      </c>
      <c r="M1670" s="2">
        <v>484</v>
      </c>
    </row>
    <row r="1671" spans="1:13" s="75" customFormat="1" ht="12.75">
      <c r="A1671" s="41"/>
      <c r="B1671" s="416">
        <v>34318</v>
      </c>
      <c r="C1671" s="41" t="s">
        <v>598</v>
      </c>
      <c r="D1671" s="39" t="s">
        <v>297</v>
      </c>
      <c r="E1671" s="99" t="s">
        <v>289</v>
      </c>
      <c r="F1671" s="99"/>
      <c r="G1671" s="99" t="s">
        <v>22</v>
      </c>
      <c r="H1671" s="37">
        <f t="shared" si="113"/>
        <v>-663418</v>
      </c>
      <c r="I1671" s="120">
        <f t="shared" si="114"/>
        <v>70.90495867768595</v>
      </c>
      <c r="M1671" s="2">
        <v>484</v>
      </c>
    </row>
    <row r="1672" spans="1:13" s="75" customFormat="1" ht="12.75">
      <c r="A1672" s="41"/>
      <c r="B1672" s="98">
        <v>7420</v>
      </c>
      <c r="C1672" s="41" t="s">
        <v>598</v>
      </c>
      <c r="D1672" s="39" t="s">
        <v>297</v>
      </c>
      <c r="E1672" s="99" t="s">
        <v>290</v>
      </c>
      <c r="F1672" s="99"/>
      <c r="G1672" s="99" t="s">
        <v>22</v>
      </c>
      <c r="H1672" s="37">
        <f aca="true" t="shared" si="115" ref="H1672:H1679">H1671-B1672</f>
        <v>-670838</v>
      </c>
      <c r="I1672" s="120">
        <f aca="true" t="shared" si="116" ref="I1672:I1679">+B1672/M1672</f>
        <v>15.330578512396695</v>
      </c>
      <c r="M1672" s="2">
        <v>484</v>
      </c>
    </row>
    <row r="1673" spans="1:13" s="75" customFormat="1" ht="12.75">
      <c r="A1673" s="41"/>
      <c r="B1673" s="98">
        <v>60000</v>
      </c>
      <c r="C1673" s="41" t="s">
        <v>598</v>
      </c>
      <c r="D1673" s="39" t="s">
        <v>297</v>
      </c>
      <c r="E1673" s="99" t="s">
        <v>575</v>
      </c>
      <c r="F1673" s="99"/>
      <c r="G1673" s="99" t="s">
        <v>22</v>
      </c>
      <c r="H1673" s="37">
        <f t="shared" si="115"/>
        <v>-730838</v>
      </c>
      <c r="I1673" s="120">
        <f t="shared" si="116"/>
        <v>123.96694214876032</v>
      </c>
      <c r="M1673" s="2">
        <v>484</v>
      </c>
    </row>
    <row r="1674" spans="1:13" s="75" customFormat="1" ht="12.75">
      <c r="A1674" s="41"/>
      <c r="B1674" s="98">
        <v>40000</v>
      </c>
      <c r="C1674" s="41" t="s">
        <v>598</v>
      </c>
      <c r="D1674" s="39" t="s">
        <v>297</v>
      </c>
      <c r="E1674" s="99" t="s">
        <v>575</v>
      </c>
      <c r="F1674" s="99"/>
      <c r="G1674" s="99" t="s">
        <v>22</v>
      </c>
      <c r="H1674" s="37">
        <f t="shared" si="115"/>
        <v>-770838</v>
      </c>
      <c r="I1674" s="120">
        <f t="shared" si="116"/>
        <v>82.64462809917356</v>
      </c>
      <c r="M1674" s="2">
        <v>484</v>
      </c>
    </row>
    <row r="1675" spans="1:13" s="75" customFormat="1" ht="12.75">
      <c r="A1675" s="41"/>
      <c r="B1675" s="98">
        <v>240000</v>
      </c>
      <c r="C1675" s="41" t="s">
        <v>1080</v>
      </c>
      <c r="D1675" s="39" t="s">
        <v>297</v>
      </c>
      <c r="E1675" s="99"/>
      <c r="F1675" s="99" t="s">
        <v>98</v>
      </c>
      <c r="G1675" s="99" t="s">
        <v>22</v>
      </c>
      <c r="H1675" s="37">
        <f t="shared" si="115"/>
        <v>-1010838</v>
      </c>
      <c r="I1675" s="120">
        <f t="shared" si="116"/>
        <v>495.8677685950413</v>
      </c>
      <c r="M1675" s="2">
        <v>484</v>
      </c>
    </row>
    <row r="1676" spans="1:13" s="75" customFormat="1" ht="12.75">
      <c r="A1676" s="41"/>
      <c r="B1676" s="416">
        <v>31080</v>
      </c>
      <c r="C1676" s="41" t="s">
        <v>1080</v>
      </c>
      <c r="D1676" s="39" t="s">
        <v>297</v>
      </c>
      <c r="E1676" s="99" t="s">
        <v>289</v>
      </c>
      <c r="F1676" s="99"/>
      <c r="G1676" s="99" t="s">
        <v>22</v>
      </c>
      <c r="H1676" s="37">
        <f t="shared" si="115"/>
        <v>-1041918</v>
      </c>
      <c r="I1676" s="120">
        <f t="shared" si="116"/>
        <v>64.21487603305785</v>
      </c>
      <c r="M1676" s="2">
        <v>484</v>
      </c>
    </row>
    <row r="1677" spans="1:13" s="75" customFormat="1" ht="12.75">
      <c r="A1677" s="41"/>
      <c r="B1677" s="98">
        <v>6740</v>
      </c>
      <c r="C1677" s="41" t="s">
        <v>1080</v>
      </c>
      <c r="D1677" s="39" t="s">
        <v>297</v>
      </c>
      <c r="E1677" s="99" t="s">
        <v>290</v>
      </c>
      <c r="F1677" s="99"/>
      <c r="G1677" s="99" t="s">
        <v>22</v>
      </c>
      <c r="H1677" s="37">
        <f t="shared" si="115"/>
        <v>-1048658</v>
      </c>
      <c r="I1677" s="120">
        <f t="shared" si="116"/>
        <v>13.925619834710744</v>
      </c>
      <c r="M1677" s="2">
        <v>484</v>
      </c>
    </row>
    <row r="1678" spans="1:13" s="75" customFormat="1" ht="12.75">
      <c r="A1678" s="41"/>
      <c r="B1678" s="98">
        <v>20000</v>
      </c>
      <c r="C1678" s="41" t="s">
        <v>1080</v>
      </c>
      <c r="D1678" s="39" t="s">
        <v>297</v>
      </c>
      <c r="E1678" s="99" t="s">
        <v>575</v>
      </c>
      <c r="F1678" s="99"/>
      <c r="G1678" s="99" t="s">
        <v>22</v>
      </c>
      <c r="H1678" s="37">
        <f t="shared" si="115"/>
        <v>-1068658</v>
      </c>
      <c r="I1678" s="120">
        <f t="shared" si="116"/>
        <v>41.32231404958678</v>
      </c>
      <c r="M1678" s="2">
        <v>484</v>
      </c>
    </row>
    <row r="1679" spans="1:13" s="75" customFormat="1" ht="12.75">
      <c r="A1679" s="41"/>
      <c r="B1679" s="98">
        <v>140000</v>
      </c>
      <c r="C1679" s="41" t="s">
        <v>743</v>
      </c>
      <c r="D1679" s="39" t="s">
        <v>297</v>
      </c>
      <c r="E1679" s="99" t="s">
        <v>575</v>
      </c>
      <c r="F1679" s="99"/>
      <c r="G1679" s="99" t="s">
        <v>22</v>
      </c>
      <c r="H1679" s="37">
        <f t="shared" si="115"/>
        <v>-1208658</v>
      </c>
      <c r="I1679" s="120">
        <f t="shared" si="116"/>
        <v>289.25619834710744</v>
      </c>
      <c r="M1679" s="2">
        <v>484</v>
      </c>
    </row>
    <row r="1680" spans="1:13" s="75" customFormat="1" ht="12.75">
      <c r="A1680" s="41"/>
      <c r="B1680" s="98">
        <v>18130</v>
      </c>
      <c r="C1680" s="41" t="s">
        <v>743</v>
      </c>
      <c r="D1680" s="39" t="s">
        <v>297</v>
      </c>
      <c r="E1680" s="99" t="s">
        <v>289</v>
      </c>
      <c r="F1680" s="99"/>
      <c r="G1680" s="99" t="s">
        <v>22</v>
      </c>
      <c r="H1680" s="37">
        <f aca="true" t="shared" si="117" ref="H1680:H1685">H1679-B1680</f>
        <v>-1226788</v>
      </c>
      <c r="I1680" s="120">
        <f aca="true" t="shared" si="118" ref="I1680:I1686">+B1680/M1680</f>
        <v>37.45867768595041</v>
      </c>
      <c r="M1680" s="2">
        <v>484</v>
      </c>
    </row>
    <row r="1681" spans="1:13" s="75" customFormat="1" ht="12.75">
      <c r="A1681" s="41"/>
      <c r="B1681" s="98">
        <v>3920</v>
      </c>
      <c r="C1681" s="41" t="s">
        <v>743</v>
      </c>
      <c r="D1681" s="39" t="s">
        <v>297</v>
      </c>
      <c r="E1681" s="99" t="s">
        <v>290</v>
      </c>
      <c r="F1681" s="99"/>
      <c r="G1681" s="99" t="s">
        <v>22</v>
      </c>
      <c r="H1681" s="37">
        <f t="shared" si="117"/>
        <v>-1230708</v>
      </c>
      <c r="I1681" s="120">
        <f t="shared" si="118"/>
        <v>8.099173553719009</v>
      </c>
      <c r="M1681" s="2">
        <v>484</v>
      </c>
    </row>
    <row r="1682" spans="1:13" s="75" customFormat="1" ht="12.75">
      <c r="A1682" s="41"/>
      <c r="B1682" s="98">
        <v>140000</v>
      </c>
      <c r="C1682" s="41" t="s">
        <v>718</v>
      </c>
      <c r="D1682" s="39" t="s">
        <v>297</v>
      </c>
      <c r="E1682" s="99" t="s">
        <v>575</v>
      </c>
      <c r="F1682" s="99"/>
      <c r="G1682" s="99" t="s">
        <v>22</v>
      </c>
      <c r="H1682" s="37">
        <f t="shared" si="117"/>
        <v>-1370708</v>
      </c>
      <c r="I1682" s="120">
        <f t="shared" si="118"/>
        <v>289.25619834710744</v>
      </c>
      <c r="M1682" s="2">
        <v>484</v>
      </c>
    </row>
    <row r="1683" spans="1:13" s="75" customFormat="1" ht="12.75">
      <c r="A1683" s="41"/>
      <c r="B1683" s="98">
        <v>18130</v>
      </c>
      <c r="C1683" s="41" t="s">
        <v>718</v>
      </c>
      <c r="D1683" s="39" t="s">
        <v>297</v>
      </c>
      <c r="E1683" s="99" t="s">
        <v>289</v>
      </c>
      <c r="F1683" s="99"/>
      <c r="G1683" s="99" t="s">
        <v>22</v>
      </c>
      <c r="H1683" s="37">
        <f t="shared" si="117"/>
        <v>-1388838</v>
      </c>
      <c r="I1683" s="120">
        <f t="shared" si="118"/>
        <v>37.45867768595041</v>
      </c>
      <c r="M1683" s="2">
        <v>484</v>
      </c>
    </row>
    <row r="1684" spans="1:13" s="75" customFormat="1" ht="12.75">
      <c r="A1684" s="41"/>
      <c r="B1684" s="98">
        <v>3920</v>
      </c>
      <c r="C1684" s="41" t="s">
        <v>718</v>
      </c>
      <c r="D1684" s="39" t="s">
        <v>297</v>
      </c>
      <c r="E1684" s="99" t="s">
        <v>290</v>
      </c>
      <c r="F1684" s="99"/>
      <c r="G1684" s="99" t="s">
        <v>22</v>
      </c>
      <c r="H1684" s="37">
        <f t="shared" si="117"/>
        <v>-1392758</v>
      </c>
      <c r="I1684" s="120">
        <f t="shared" si="118"/>
        <v>8.099173553719009</v>
      </c>
      <c r="M1684" s="2">
        <v>484</v>
      </c>
    </row>
    <row r="1685" spans="1:13" s="75" customFormat="1" ht="12.75">
      <c r="A1685" s="41"/>
      <c r="B1685" s="98">
        <v>40000</v>
      </c>
      <c r="C1685" s="41" t="s">
        <v>718</v>
      </c>
      <c r="D1685" s="39" t="s">
        <v>297</v>
      </c>
      <c r="E1685" s="99" t="s">
        <v>575</v>
      </c>
      <c r="F1685" s="99"/>
      <c r="G1685" s="99" t="s">
        <v>22</v>
      </c>
      <c r="H1685" s="37">
        <f t="shared" si="117"/>
        <v>-1432758</v>
      </c>
      <c r="I1685" s="120">
        <f t="shared" si="118"/>
        <v>82.64462809917356</v>
      </c>
      <c r="M1685" s="2">
        <v>484</v>
      </c>
    </row>
    <row r="1686" spans="1:13" s="57" customFormat="1" ht="12.75">
      <c r="A1686" s="66"/>
      <c r="B1686" s="100">
        <f>SUM(B1665:B1685)</f>
        <v>1432758</v>
      </c>
      <c r="C1686" s="66" t="s">
        <v>99</v>
      </c>
      <c r="D1686" s="72"/>
      <c r="E1686" s="101"/>
      <c r="F1686" s="101"/>
      <c r="G1686" s="101"/>
      <c r="H1686" s="60">
        <v>0</v>
      </c>
      <c r="I1686" s="55">
        <f t="shared" si="118"/>
        <v>2960.2438016528927</v>
      </c>
      <c r="J1686" s="80"/>
      <c r="K1686" s="80"/>
      <c r="L1686" s="80"/>
      <c r="M1686" s="2">
        <v>484</v>
      </c>
    </row>
    <row r="1687" spans="2:13" ht="12.75">
      <c r="B1687" s="9"/>
      <c r="E1687" s="1"/>
      <c r="H1687" s="7">
        <f>H1664-B1687</f>
        <v>0</v>
      </c>
      <c r="I1687" s="29">
        <f aca="true" t="shared" si="119" ref="I1687:I1693">+B1687/M1687</f>
        <v>0</v>
      </c>
      <c r="M1687" s="2">
        <v>484</v>
      </c>
    </row>
    <row r="1688" spans="2:13" ht="12.75">
      <c r="B1688" s="9"/>
      <c r="E1688" s="1"/>
      <c r="H1688" s="7">
        <v>0</v>
      </c>
      <c r="I1688" s="29">
        <f t="shared" si="119"/>
        <v>0</v>
      </c>
      <c r="M1688" s="2">
        <v>484</v>
      </c>
    </row>
    <row r="1689" spans="2:13" ht="12.75">
      <c r="B1689" s="9"/>
      <c r="E1689" s="1"/>
      <c r="H1689" s="7">
        <f t="shared" si="113"/>
        <v>0</v>
      </c>
      <c r="I1689" s="29">
        <f t="shared" si="119"/>
        <v>0</v>
      </c>
      <c r="M1689" s="2">
        <v>484</v>
      </c>
    </row>
    <row r="1690" spans="2:13" ht="12.75">
      <c r="B1690" s="37"/>
      <c r="D1690" s="19"/>
      <c r="E1690" s="1"/>
      <c r="G1690" s="39"/>
      <c r="H1690" s="7">
        <f t="shared" si="113"/>
        <v>0</v>
      </c>
      <c r="I1690" s="29">
        <f t="shared" si="119"/>
        <v>0</v>
      </c>
      <c r="M1690" s="2">
        <v>484</v>
      </c>
    </row>
    <row r="1691" spans="1:13" ht="13.5" thickBot="1">
      <c r="A1691" s="44"/>
      <c r="B1691" s="45">
        <f>+B1744+B1748+B1753+B1760+B1766+B1815+B1820+B1892+B1920+B1927+B1937</f>
        <v>1917240</v>
      </c>
      <c r="C1691" s="44"/>
      <c r="D1691" s="46" t="s">
        <v>298</v>
      </c>
      <c r="E1691" s="47"/>
      <c r="F1691" s="47"/>
      <c r="G1691" s="48"/>
      <c r="H1691" s="49"/>
      <c r="I1691" s="50">
        <f t="shared" si="119"/>
        <v>3961.2396694214876</v>
      </c>
      <c r="J1691" s="51"/>
      <c r="K1691" s="51"/>
      <c r="L1691" s="51"/>
      <c r="M1691" s="2">
        <v>484</v>
      </c>
    </row>
    <row r="1692" spans="2:13" ht="12.75">
      <c r="B1692" s="86"/>
      <c r="C1692" s="41"/>
      <c r="D1692" s="19"/>
      <c r="E1692" s="82"/>
      <c r="G1692" s="87"/>
      <c r="H1692" s="7">
        <f t="shared" si="113"/>
        <v>0</v>
      </c>
      <c r="I1692" s="29">
        <f t="shared" si="119"/>
        <v>0</v>
      </c>
      <c r="M1692" s="2">
        <v>484</v>
      </c>
    </row>
    <row r="1693" spans="2:13" ht="12.75">
      <c r="B1693" s="37"/>
      <c r="C1693" s="41"/>
      <c r="D1693" s="19"/>
      <c r="E1693" s="19"/>
      <c r="G1693" s="38"/>
      <c r="H1693" s="7">
        <f t="shared" si="113"/>
        <v>0</v>
      </c>
      <c r="I1693" s="29">
        <f t="shared" si="119"/>
        <v>0</v>
      </c>
      <c r="M1693" s="2">
        <v>484</v>
      </c>
    </row>
    <row r="1694" spans="1:13" s="22" customFormat="1" ht="12.75">
      <c r="A1694" s="1"/>
      <c r="B1694" s="212">
        <v>5000</v>
      </c>
      <c r="C1694" s="1" t="s">
        <v>85</v>
      </c>
      <c r="D1694" s="19" t="s">
        <v>298</v>
      </c>
      <c r="E1694" s="1" t="s">
        <v>934</v>
      </c>
      <c r="F1694" s="34" t="s">
        <v>935</v>
      </c>
      <c r="G1694" s="39" t="s">
        <v>84</v>
      </c>
      <c r="H1694" s="7">
        <f t="shared" si="113"/>
        <v>-5000</v>
      </c>
      <c r="I1694" s="29">
        <v>10</v>
      </c>
      <c r="J1694"/>
      <c r="K1694" t="s">
        <v>85</v>
      </c>
      <c r="L1694"/>
      <c r="M1694" s="2">
        <v>484</v>
      </c>
    </row>
    <row r="1695" spans="2:13" ht="12.75">
      <c r="B1695" s="298">
        <v>5000</v>
      </c>
      <c r="C1695" s="1" t="s">
        <v>85</v>
      </c>
      <c r="D1695" s="19" t="s">
        <v>298</v>
      </c>
      <c r="E1695" s="1" t="s">
        <v>934</v>
      </c>
      <c r="F1695" s="34" t="s">
        <v>936</v>
      </c>
      <c r="G1695" s="34" t="s">
        <v>89</v>
      </c>
      <c r="H1695" s="7">
        <f t="shared" si="113"/>
        <v>-10000</v>
      </c>
      <c r="I1695" s="29">
        <v>10</v>
      </c>
      <c r="K1695" t="s">
        <v>85</v>
      </c>
      <c r="M1695" s="2">
        <v>484</v>
      </c>
    </row>
    <row r="1696" spans="2:13" ht="12.75">
      <c r="B1696" s="298">
        <v>5000</v>
      </c>
      <c r="C1696" s="1" t="s">
        <v>85</v>
      </c>
      <c r="D1696" s="19" t="s">
        <v>298</v>
      </c>
      <c r="E1696" s="1" t="s">
        <v>934</v>
      </c>
      <c r="F1696" s="34" t="s">
        <v>937</v>
      </c>
      <c r="G1696" s="34" t="s">
        <v>91</v>
      </c>
      <c r="H1696" s="7">
        <f t="shared" si="113"/>
        <v>-15000</v>
      </c>
      <c r="I1696" s="29">
        <v>10</v>
      </c>
      <c r="K1696" t="s">
        <v>85</v>
      </c>
      <c r="M1696" s="2">
        <v>484</v>
      </c>
    </row>
    <row r="1697" spans="2:13" ht="12.75">
      <c r="B1697" s="298">
        <v>5000</v>
      </c>
      <c r="C1697" s="1" t="s">
        <v>85</v>
      </c>
      <c r="D1697" s="19" t="s">
        <v>298</v>
      </c>
      <c r="E1697" s="1" t="s">
        <v>934</v>
      </c>
      <c r="F1697" s="34" t="s">
        <v>938</v>
      </c>
      <c r="G1697" s="34" t="s">
        <v>93</v>
      </c>
      <c r="H1697" s="7">
        <f t="shared" si="113"/>
        <v>-20000</v>
      </c>
      <c r="I1697" s="29">
        <v>10</v>
      </c>
      <c r="K1697" t="s">
        <v>85</v>
      </c>
      <c r="M1697" s="2">
        <v>484</v>
      </c>
    </row>
    <row r="1698" spans="2:14" ht="12.75">
      <c r="B1698" s="298">
        <v>5000</v>
      </c>
      <c r="C1698" s="1" t="s">
        <v>85</v>
      </c>
      <c r="D1698" s="1" t="s">
        <v>298</v>
      </c>
      <c r="E1698" s="1" t="s">
        <v>934</v>
      </c>
      <c r="F1698" s="34" t="s">
        <v>939</v>
      </c>
      <c r="G1698" s="34" t="s">
        <v>22</v>
      </c>
      <c r="H1698" s="7">
        <f t="shared" si="113"/>
        <v>-25000</v>
      </c>
      <c r="I1698" s="29">
        <v>10</v>
      </c>
      <c r="K1698" t="s">
        <v>85</v>
      </c>
      <c r="M1698" s="2">
        <v>484</v>
      </c>
      <c r="N1698" s="88"/>
    </row>
    <row r="1699" spans="2:13" ht="12.75">
      <c r="B1699" s="298">
        <v>5000</v>
      </c>
      <c r="C1699" s="1" t="s">
        <v>85</v>
      </c>
      <c r="D1699" s="1" t="s">
        <v>298</v>
      </c>
      <c r="E1699" s="1" t="s">
        <v>934</v>
      </c>
      <c r="F1699" s="34" t="s">
        <v>940</v>
      </c>
      <c r="G1699" s="34" t="s">
        <v>25</v>
      </c>
      <c r="H1699" s="7">
        <f t="shared" si="113"/>
        <v>-30000</v>
      </c>
      <c r="I1699" s="29">
        <v>10</v>
      </c>
      <c r="K1699" t="s">
        <v>85</v>
      </c>
      <c r="M1699" s="2">
        <v>484</v>
      </c>
    </row>
    <row r="1700" spans="2:13" ht="12.75">
      <c r="B1700" s="298">
        <v>5000</v>
      </c>
      <c r="C1700" s="1" t="s">
        <v>85</v>
      </c>
      <c r="D1700" s="1" t="s">
        <v>298</v>
      </c>
      <c r="E1700" s="1" t="s">
        <v>934</v>
      </c>
      <c r="F1700" s="34" t="s">
        <v>941</v>
      </c>
      <c r="G1700" s="34" t="s">
        <v>29</v>
      </c>
      <c r="H1700" s="7">
        <f t="shared" si="113"/>
        <v>-35000</v>
      </c>
      <c r="I1700" s="29">
        <v>10</v>
      </c>
      <c r="K1700" t="s">
        <v>85</v>
      </c>
      <c r="M1700" s="2">
        <v>484</v>
      </c>
    </row>
    <row r="1701" spans="2:13" ht="12.75">
      <c r="B1701" s="298">
        <v>5000</v>
      </c>
      <c r="C1701" s="1" t="s">
        <v>85</v>
      </c>
      <c r="D1701" s="1" t="s">
        <v>298</v>
      </c>
      <c r="E1701" s="1" t="s">
        <v>934</v>
      </c>
      <c r="F1701" s="73" t="s">
        <v>942</v>
      </c>
      <c r="G1701" s="34" t="s">
        <v>31</v>
      </c>
      <c r="H1701" s="7">
        <f t="shared" si="113"/>
        <v>-40000</v>
      </c>
      <c r="I1701" s="29">
        <v>10</v>
      </c>
      <c r="K1701" t="s">
        <v>85</v>
      </c>
      <c r="M1701" s="2">
        <v>484</v>
      </c>
    </row>
    <row r="1702" spans="2:13" ht="12.75">
      <c r="B1702" s="298">
        <v>5000</v>
      </c>
      <c r="C1702" s="1" t="s">
        <v>85</v>
      </c>
      <c r="D1702" s="1" t="s">
        <v>298</v>
      </c>
      <c r="E1702" s="1" t="s">
        <v>934</v>
      </c>
      <c r="F1702" s="73" t="s">
        <v>146</v>
      </c>
      <c r="G1702" s="34" t="s">
        <v>33</v>
      </c>
      <c r="H1702" s="7">
        <f t="shared" si="113"/>
        <v>-45000</v>
      </c>
      <c r="I1702" s="29">
        <v>10</v>
      </c>
      <c r="K1702" t="s">
        <v>85</v>
      </c>
      <c r="M1702" s="2">
        <v>484</v>
      </c>
    </row>
    <row r="1703" spans="2:13" ht="12.75">
      <c r="B1703" s="298">
        <v>5000</v>
      </c>
      <c r="C1703" s="1" t="s">
        <v>85</v>
      </c>
      <c r="D1703" s="1" t="s">
        <v>298</v>
      </c>
      <c r="E1703" s="1" t="s">
        <v>934</v>
      </c>
      <c r="F1703" s="73" t="s">
        <v>943</v>
      </c>
      <c r="G1703" s="34" t="s">
        <v>35</v>
      </c>
      <c r="H1703" s="7">
        <f t="shared" si="113"/>
        <v>-50000</v>
      </c>
      <c r="I1703" s="29">
        <v>10</v>
      </c>
      <c r="K1703" t="s">
        <v>85</v>
      </c>
      <c r="M1703" s="2">
        <v>484</v>
      </c>
    </row>
    <row r="1704" spans="2:13" ht="12.75">
      <c r="B1704" s="298">
        <v>5000</v>
      </c>
      <c r="C1704" s="1" t="s">
        <v>85</v>
      </c>
      <c r="D1704" s="1" t="s">
        <v>298</v>
      </c>
      <c r="E1704" s="1" t="s">
        <v>934</v>
      </c>
      <c r="F1704" s="73" t="s">
        <v>944</v>
      </c>
      <c r="G1704" s="34" t="s">
        <v>37</v>
      </c>
      <c r="H1704" s="7">
        <f t="shared" si="113"/>
        <v>-55000</v>
      </c>
      <c r="I1704" s="29">
        <v>10</v>
      </c>
      <c r="K1704" t="s">
        <v>85</v>
      </c>
      <c r="M1704" s="2">
        <v>484</v>
      </c>
    </row>
    <row r="1705" spans="2:13" ht="12.75">
      <c r="B1705" s="298">
        <v>5000</v>
      </c>
      <c r="C1705" s="1" t="s">
        <v>85</v>
      </c>
      <c r="D1705" s="1" t="s">
        <v>298</v>
      </c>
      <c r="E1705" s="1" t="s">
        <v>934</v>
      </c>
      <c r="F1705" s="73" t="s">
        <v>945</v>
      </c>
      <c r="G1705" s="34" t="s">
        <v>43</v>
      </c>
      <c r="H1705" s="7">
        <f t="shared" si="113"/>
        <v>-60000</v>
      </c>
      <c r="I1705" s="29">
        <v>10</v>
      </c>
      <c r="K1705" t="s">
        <v>85</v>
      </c>
      <c r="M1705" s="2">
        <v>484</v>
      </c>
    </row>
    <row r="1706" spans="2:13" ht="12.75">
      <c r="B1706" s="298">
        <v>5000</v>
      </c>
      <c r="C1706" s="1" t="s">
        <v>85</v>
      </c>
      <c r="D1706" s="1" t="s">
        <v>298</v>
      </c>
      <c r="E1706" s="1" t="s">
        <v>934</v>
      </c>
      <c r="F1706" s="73" t="s">
        <v>946</v>
      </c>
      <c r="G1706" s="34" t="s">
        <v>45</v>
      </c>
      <c r="H1706" s="7">
        <f t="shared" si="113"/>
        <v>-65000</v>
      </c>
      <c r="I1706" s="29">
        <v>10</v>
      </c>
      <c r="K1706" t="s">
        <v>85</v>
      </c>
      <c r="M1706" s="2">
        <v>484</v>
      </c>
    </row>
    <row r="1707" spans="2:13" ht="12.75">
      <c r="B1707" s="417">
        <v>10000</v>
      </c>
      <c r="C1707" s="1" t="s">
        <v>85</v>
      </c>
      <c r="D1707" s="1" t="s">
        <v>298</v>
      </c>
      <c r="E1707" s="1" t="s">
        <v>934</v>
      </c>
      <c r="F1707" s="73" t="s">
        <v>947</v>
      </c>
      <c r="G1707" s="34" t="s">
        <v>45</v>
      </c>
      <c r="H1707" s="7">
        <f t="shared" si="113"/>
        <v>-75000</v>
      </c>
      <c r="I1707" s="29">
        <v>20</v>
      </c>
      <c r="K1707" t="s">
        <v>85</v>
      </c>
      <c r="M1707" s="2">
        <v>484</v>
      </c>
    </row>
    <row r="1708" spans="2:13" ht="12.75">
      <c r="B1708" s="298">
        <v>5000</v>
      </c>
      <c r="C1708" s="1" t="s">
        <v>85</v>
      </c>
      <c r="D1708" s="1" t="s">
        <v>298</v>
      </c>
      <c r="E1708" s="1" t="s">
        <v>934</v>
      </c>
      <c r="F1708" s="73" t="s">
        <v>948</v>
      </c>
      <c r="G1708" s="34" t="s">
        <v>47</v>
      </c>
      <c r="H1708" s="7">
        <f t="shared" si="113"/>
        <v>-80000</v>
      </c>
      <c r="I1708" s="29">
        <v>10</v>
      </c>
      <c r="K1708" t="s">
        <v>85</v>
      </c>
      <c r="M1708" s="2">
        <v>484</v>
      </c>
    </row>
    <row r="1709" spans="2:13" ht="12.75">
      <c r="B1709" s="298">
        <v>5000</v>
      </c>
      <c r="C1709" s="1" t="s">
        <v>85</v>
      </c>
      <c r="D1709" s="1" t="s">
        <v>298</v>
      </c>
      <c r="E1709" s="1" t="s">
        <v>934</v>
      </c>
      <c r="F1709" s="73" t="s">
        <v>949</v>
      </c>
      <c r="G1709" s="34" t="s">
        <v>49</v>
      </c>
      <c r="H1709" s="7">
        <f t="shared" si="113"/>
        <v>-85000</v>
      </c>
      <c r="I1709" s="29">
        <v>10</v>
      </c>
      <c r="K1709" t="s">
        <v>85</v>
      </c>
      <c r="M1709" s="2">
        <v>484</v>
      </c>
    </row>
    <row r="1710" spans="2:13" ht="12.75">
      <c r="B1710" s="298">
        <v>5000</v>
      </c>
      <c r="C1710" s="1" t="s">
        <v>85</v>
      </c>
      <c r="D1710" s="1" t="s">
        <v>298</v>
      </c>
      <c r="E1710" s="1" t="s">
        <v>934</v>
      </c>
      <c r="F1710" s="73" t="s">
        <v>950</v>
      </c>
      <c r="G1710" s="34" t="s">
        <v>53</v>
      </c>
      <c r="H1710" s="7">
        <f t="shared" si="113"/>
        <v>-90000</v>
      </c>
      <c r="I1710" s="29">
        <v>10</v>
      </c>
      <c r="K1710" t="s">
        <v>85</v>
      </c>
      <c r="M1710" s="2">
        <v>484</v>
      </c>
    </row>
    <row r="1711" spans="2:13" ht="12.75">
      <c r="B1711" s="298">
        <v>5000</v>
      </c>
      <c r="C1711" s="1" t="s">
        <v>85</v>
      </c>
      <c r="D1711" s="1" t="s">
        <v>298</v>
      </c>
      <c r="E1711" s="1" t="s">
        <v>934</v>
      </c>
      <c r="F1711" s="73" t="s">
        <v>951</v>
      </c>
      <c r="G1711" s="34" t="s">
        <v>66</v>
      </c>
      <c r="H1711" s="7">
        <f t="shared" si="113"/>
        <v>-95000</v>
      </c>
      <c r="I1711" s="29">
        <v>10</v>
      </c>
      <c r="K1711" t="s">
        <v>85</v>
      </c>
      <c r="M1711" s="2">
        <v>484</v>
      </c>
    </row>
    <row r="1712" spans="2:13" ht="12.75">
      <c r="B1712" s="298">
        <v>5000</v>
      </c>
      <c r="C1712" s="1" t="s">
        <v>85</v>
      </c>
      <c r="D1712" s="1" t="s">
        <v>298</v>
      </c>
      <c r="E1712" s="1" t="s">
        <v>934</v>
      </c>
      <c r="F1712" s="73" t="s">
        <v>952</v>
      </c>
      <c r="G1712" s="34" t="s">
        <v>67</v>
      </c>
      <c r="H1712" s="7">
        <f t="shared" si="113"/>
        <v>-100000</v>
      </c>
      <c r="I1712" s="29">
        <v>10</v>
      </c>
      <c r="K1712" t="s">
        <v>85</v>
      </c>
      <c r="M1712" s="2">
        <v>484</v>
      </c>
    </row>
    <row r="1713" spans="2:13" ht="12.75">
      <c r="B1713" s="298">
        <v>5000</v>
      </c>
      <c r="C1713" s="1" t="s">
        <v>85</v>
      </c>
      <c r="D1713" s="1" t="s">
        <v>298</v>
      </c>
      <c r="E1713" s="1" t="s">
        <v>934</v>
      </c>
      <c r="F1713" s="73" t="s">
        <v>953</v>
      </c>
      <c r="G1713" s="34" t="s">
        <v>68</v>
      </c>
      <c r="H1713" s="7">
        <f t="shared" si="113"/>
        <v>-105000</v>
      </c>
      <c r="I1713" s="29">
        <v>10</v>
      </c>
      <c r="K1713" t="s">
        <v>85</v>
      </c>
      <c r="M1713" s="2">
        <v>484</v>
      </c>
    </row>
    <row r="1714" spans="2:13" ht="12.75">
      <c r="B1714" s="298">
        <v>5000</v>
      </c>
      <c r="C1714" s="1" t="s">
        <v>85</v>
      </c>
      <c r="D1714" s="1" t="s">
        <v>298</v>
      </c>
      <c r="E1714" s="1" t="s">
        <v>934</v>
      </c>
      <c r="F1714" s="73" t="s">
        <v>954</v>
      </c>
      <c r="G1714" s="34" t="s">
        <v>69</v>
      </c>
      <c r="H1714" s="7">
        <f t="shared" si="113"/>
        <v>-110000</v>
      </c>
      <c r="I1714" s="29">
        <v>10</v>
      </c>
      <c r="K1714" t="s">
        <v>85</v>
      </c>
      <c r="M1714" s="2">
        <v>484</v>
      </c>
    </row>
    <row r="1715" spans="2:13" ht="12.75">
      <c r="B1715" s="298">
        <v>5000</v>
      </c>
      <c r="C1715" s="1" t="s">
        <v>85</v>
      </c>
      <c r="D1715" s="1" t="s">
        <v>298</v>
      </c>
      <c r="E1715" s="1" t="s">
        <v>934</v>
      </c>
      <c r="F1715" s="73" t="s">
        <v>955</v>
      </c>
      <c r="G1715" s="34" t="s">
        <v>70</v>
      </c>
      <c r="H1715" s="7">
        <f t="shared" si="113"/>
        <v>-115000</v>
      </c>
      <c r="I1715" s="29">
        <v>10</v>
      </c>
      <c r="K1715" t="s">
        <v>85</v>
      </c>
      <c r="M1715" s="2">
        <v>484</v>
      </c>
    </row>
    <row r="1716" spans="2:13" ht="12.75">
      <c r="B1716" s="298">
        <v>5000</v>
      </c>
      <c r="C1716" s="1" t="s">
        <v>85</v>
      </c>
      <c r="D1716" s="1" t="s">
        <v>298</v>
      </c>
      <c r="E1716" s="1" t="s">
        <v>934</v>
      </c>
      <c r="F1716" s="73" t="s">
        <v>956</v>
      </c>
      <c r="G1716" s="34" t="s">
        <v>71</v>
      </c>
      <c r="H1716" s="7">
        <f t="shared" si="113"/>
        <v>-120000</v>
      </c>
      <c r="I1716" s="29">
        <v>10</v>
      </c>
      <c r="K1716" t="s">
        <v>85</v>
      </c>
      <c r="M1716" s="2">
        <v>484</v>
      </c>
    </row>
    <row r="1717" spans="2:13" ht="12.75">
      <c r="B1717" s="298">
        <v>5000</v>
      </c>
      <c r="C1717" s="1" t="s">
        <v>85</v>
      </c>
      <c r="D1717" s="1" t="s">
        <v>298</v>
      </c>
      <c r="E1717" s="1" t="s">
        <v>934</v>
      </c>
      <c r="F1717" s="73" t="s">
        <v>957</v>
      </c>
      <c r="G1717" s="34" t="s">
        <v>59</v>
      </c>
      <c r="H1717" s="7">
        <f t="shared" si="113"/>
        <v>-125000</v>
      </c>
      <c r="I1717" s="29">
        <v>10</v>
      </c>
      <c r="K1717" t="s">
        <v>85</v>
      </c>
      <c r="M1717" s="2">
        <v>484</v>
      </c>
    </row>
    <row r="1718" spans="2:13" ht="12.75">
      <c r="B1718" s="212">
        <v>2500</v>
      </c>
      <c r="C1718" s="1" t="s">
        <v>85</v>
      </c>
      <c r="D1718" s="19" t="s">
        <v>298</v>
      </c>
      <c r="E1718" s="19" t="s">
        <v>958</v>
      </c>
      <c r="F1718" s="34" t="s">
        <v>959</v>
      </c>
      <c r="G1718" s="39" t="s">
        <v>84</v>
      </c>
      <c r="H1718" s="7">
        <f t="shared" si="113"/>
        <v>-127500</v>
      </c>
      <c r="I1718" s="29">
        <v>5</v>
      </c>
      <c r="K1718" t="s">
        <v>85</v>
      </c>
      <c r="M1718" s="2">
        <v>484</v>
      </c>
    </row>
    <row r="1719" spans="2:13" ht="12.75">
      <c r="B1719" s="298">
        <v>2500</v>
      </c>
      <c r="C1719" s="1" t="s">
        <v>85</v>
      </c>
      <c r="D1719" s="19" t="s">
        <v>298</v>
      </c>
      <c r="E1719" s="1" t="s">
        <v>958</v>
      </c>
      <c r="F1719" s="34" t="s">
        <v>960</v>
      </c>
      <c r="G1719" s="34" t="s">
        <v>89</v>
      </c>
      <c r="H1719" s="7">
        <f t="shared" si="113"/>
        <v>-130000</v>
      </c>
      <c r="I1719" s="29">
        <v>5</v>
      </c>
      <c r="K1719" t="s">
        <v>85</v>
      </c>
      <c r="M1719" s="2">
        <v>484</v>
      </c>
    </row>
    <row r="1720" spans="2:13" ht="12.75">
      <c r="B1720" s="298">
        <v>2500</v>
      </c>
      <c r="C1720" s="1" t="s">
        <v>85</v>
      </c>
      <c r="D1720" s="19" t="s">
        <v>298</v>
      </c>
      <c r="E1720" s="1" t="s">
        <v>958</v>
      </c>
      <c r="F1720" s="34" t="s">
        <v>961</v>
      </c>
      <c r="G1720" s="34" t="s">
        <v>91</v>
      </c>
      <c r="H1720" s="7">
        <f t="shared" si="113"/>
        <v>-132500</v>
      </c>
      <c r="I1720" s="29">
        <v>5</v>
      </c>
      <c r="K1720" t="s">
        <v>85</v>
      </c>
      <c r="M1720" s="2">
        <v>484</v>
      </c>
    </row>
    <row r="1721" spans="1:13" ht="12.75">
      <c r="A1721" s="68"/>
      <c r="B1721" s="298">
        <v>2500</v>
      </c>
      <c r="C1721" s="1" t="s">
        <v>85</v>
      </c>
      <c r="D1721" s="82" t="s">
        <v>298</v>
      </c>
      <c r="E1721" s="41" t="s">
        <v>958</v>
      </c>
      <c r="F1721" s="34" t="s">
        <v>962</v>
      </c>
      <c r="G1721" s="34" t="s">
        <v>93</v>
      </c>
      <c r="H1721" s="7">
        <f t="shared" si="113"/>
        <v>-135000</v>
      </c>
      <c r="I1721" s="29">
        <v>5</v>
      </c>
      <c r="J1721" s="70"/>
      <c r="K1721" t="s">
        <v>85</v>
      </c>
      <c r="L1721" s="70"/>
      <c r="M1721" s="2">
        <v>484</v>
      </c>
    </row>
    <row r="1722" spans="2:13" ht="12.75">
      <c r="B1722" s="298">
        <v>2500</v>
      </c>
      <c r="C1722" s="1" t="s">
        <v>85</v>
      </c>
      <c r="D1722" s="1" t="s">
        <v>298</v>
      </c>
      <c r="E1722" s="1" t="s">
        <v>958</v>
      </c>
      <c r="F1722" s="34" t="s">
        <v>963</v>
      </c>
      <c r="G1722" s="34" t="s">
        <v>22</v>
      </c>
      <c r="H1722" s="7">
        <f t="shared" si="113"/>
        <v>-137500</v>
      </c>
      <c r="I1722" s="29">
        <v>5</v>
      </c>
      <c r="K1722" t="s">
        <v>85</v>
      </c>
      <c r="M1722" s="2">
        <v>484</v>
      </c>
    </row>
    <row r="1723" spans="2:13" ht="12.75">
      <c r="B1723" s="298">
        <v>2500</v>
      </c>
      <c r="C1723" s="1" t="s">
        <v>85</v>
      </c>
      <c r="D1723" s="1" t="s">
        <v>298</v>
      </c>
      <c r="E1723" s="1" t="s">
        <v>958</v>
      </c>
      <c r="F1723" s="34" t="s">
        <v>964</v>
      </c>
      <c r="G1723" s="34" t="s">
        <v>25</v>
      </c>
      <c r="H1723" s="7">
        <f t="shared" si="113"/>
        <v>-140000</v>
      </c>
      <c r="I1723" s="29">
        <v>5</v>
      </c>
      <c r="K1723" t="s">
        <v>85</v>
      </c>
      <c r="M1723" s="2">
        <v>484</v>
      </c>
    </row>
    <row r="1724" spans="2:13" ht="12.75">
      <c r="B1724" s="298">
        <v>2500</v>
      </c>
      <c r="C1724" s="1" t="s">
        <v>85</v>
      </c>
      <c r="D1724" s="1" t="s">
        <v>298</v>
      </c>
      <c r="E1724" s="1" t="s">
        <v>958</v>
      </c>
      <c r="F1724" s="34" t="s">
        <v>965</v>
      </c>
      <c r="G1724" s="34" t="s">
        <v>29</v>
      </c>
      <c r="H1724" s="7">
        <f>H1723-B1724</f>
        <v>-142500</v>
      </c>
      <c r="I1724" s="29">
        <v>6</v>
      </c>
      <c r="K1724" t="s">
        <v>85</v>
      </c>
      <c r="M1724" s="2">
        <v>484</v>
      </c>
    </row>
    <row r="1725" spans="2:13" ht="12.75">
      <c r="B1725" s="298">
        <v>10000</v>
      </c>
      <c r="C1725" s="1" t="s">
        <v>85</v>
      </c>
      <c r="D1725" s="19" t="s">
        <v>298</v>
      </c>
      <c r="E1725" s="1" t="s">
        <v>958</v>
      </c>
      <c r="F1725" s="56" t="s">
        <v>1029</v>
      </c>
      <c r="G1725" s="34" t="s">
        <v>29</v>
      </c>
      <c r="H1725" s="7">
        <f>H1724-B1725</f>
        <v>-152500</v>
      </c>
      <c r="I1725" s="29">
        <v>7</v>
      </c>
      <c r="K1725" t="s">
        <v>958</v>
      </c>
      <c r="M1725" s="2">
        <v>484</v>
      </c>
    </row>
    <row r="1726" spans="2:13" ht="12.75">
      <c r="B1726" s="298">
        <v>2500</v>
      </c>
      <c r="C1726" s="1" t="s">
        <v>85</v>
      </c>
      <c r="D1726" s="1" t="s">
        <v>298</v>
      </c>
      <c r="E1726" s="1" t="s">
        <v>958</v>
      </c>
      <c r="F1726" s="73" t="s">
        <v>966</v>
      </c>
      <c r="G1726" s="34" t="s">
        <v>31</v>
      </c>
      <c r="H1726" s="7">
        <f>H1725-B1726</f>
        <v>-155000</v>
      </c>
      <c r="I1726" s="29">
        <v>8</v>
      </c>
      <c r="K1726" t="s">
        <v>85</v>
      </c>
      <c r="M1726" s="2">
        <v>484</v>
      </c>
    </row>
    <row r="1727" spans="2:13" ht="12.75">
      <c r="B1727" s="298">
        <v>2500</v>
      </c>
      <c r="C1727" s="1" t="s">
        <v>85</v>
      </c>
      <c r="D1727" s="1" t="s">
        <v>298</v>
      </c>
      <c r="E1727" s="1" t="s">
        <v>958</v>
      </c>
      <c r="F1727" s="73" t="s">
        <v>967</v>
      </c>
      <c r="G1727" s="34" t="s">
        <v>33</v>
      </c>
      <c r="H1727" s="7">
        <f>H1726-B1727</f>
        <v>-157500</v>
      </c>
      <c r="I1727" s="29">
        <v>9</v>
      </c>
      <c r="K1727" t="s">
        <v>85</v>
      </c>
      <c r="M1727" s="2">
        <v>484</v>
      </c>
    </row>
    <row r="1728" spans="2:13" ht="12.75">
      <c r="B1728" s="298">
        <v>2500</v>
      </c>
      <c r="C1728" s="1" t="s">
        <v>85</v>
      </c>
      <c r="D1728" s="1" t="s">
        <v>298</v>
      </c>
      <c r="E1728" s="1" t="s">
        <v>958</v>
      </c>
      <c r="F1728" s="73" t="s">
        <v>968</v>
      </c>
      <c r="G1728" s="34" t="s">
        <v>35</v>
      </c>
      <c r="H1728" s="7">
        <f>H1727-B1728</f>
        <v>-160000</v>
      </c>
      <c r="I1728" s="29">
        <v>10</v>
      </c>
      <c r="K1728" t="s">
        <v>85</v>
      </c>
      <c r="M1728" s="2">
        <v>484</v>
      </c>
    </row>
    <row r="1729" spans="2:13" ht="12.75">
      <c r="B1729" s="298">
        <v>2500</v>
      </c>
      <c r="C1729" s="1" t="s">
        <v>85</v>
      </c>
      <c r="D1729" s="1" t="s">
        <v>298</v>
      </c>
      <c r="E1729" s="1" t="s">
        <v>958</v>
      </c>
      <c r="F1729" s="73" t="s">
        <v>969</v>
      </c>
      <c r="G1729" s="34" t="s">
        <v>37</v>
      </c>
      <c r="H1729" s="7">
        <f t="shared" si="113"/>
        <v>-162500</v>
      </c>
      <c r="I1729" s="29">
        <v>5</v>
      </c>
      <c r="K1729" t="s">
        <v>85</v>
      </c>
      <c r="M1729" s="2">
        <v>484</v>
      </c>
    </row>
    <row r="1730" spans="2:13" ht="12.75">
      <c r="B1730" s="298">
        <v>2500</v>
      </c>
      <c r="C1730" s="1" t="s">
        <v>85</v>
      </c>
      <c r="D1730" s="1" t="s">
        <v>298</v>
      </c>
      <c r="E1730" s="1" t="s">
        <v>958</v>
      </c>
      <c r="F1730" s="73" t="s">
        <v>970</v>
      </c>
      <c r="G1730" s="34" t="s">
        <v>43</v>
      </c>
      <c r="H1730" s="7">
        <f t="shared" si="113"/>
        <v>-165000</v>
      </c>
      <c r="I1730" s="29">
        <v>5</v>
      </c>
      <c r="K1730" t="s">
        <v>85</v>
      </c>
      <c r="M1730" s="2">
        <v>484</v>
      </c>
    </row>
    <row r="1731" spans="2:13" ht="12.75">
      <c r="B1731" s="298">
        <v>2500</v>
      </c>
      <c r="C1731" s="1" t="s">
        <v>85</v>
      </c>
      <c r="D1731" s="1" t="s">
        <v>298</v>
      </c>
      <c r="E1731" s="1" t="s">
        <v>958</v>
      </c>
      <c r="F1731" s="73" t="s">
        <v>971</v>
      </c>
      <c r="G1731" s="34" t="s">
        <v>45</v>
      </c>
      <c r="H1731" s="7">
        <f t="shared" si="113"/>
        <v>-167500</v>
      </c>
      <c r="I1731" s="29">
        <v>5</v>
      </c>
      <c r="K1731" t="s">
        <v>85</v>
      </c>
      <c r="M1731" s="2">
        <v>484</v>
      </c>
    </row>
    <row r="1732" spans="2:13" ht="12.75">
      <c r="B1732" s="417">
        <v>10000</v>
      </c>
      <c r="C1732" s="1" t="s">
        <v>85</v>
      </c>
      <c r="D1732" s="1" t="s">
        <v>298</v>
      </c>
      <c r="E1732" s="1" t="s">
        <v>958</v>
      </c>
      <c r="F1732" s="73" t="s">
        <v>972</v>
      </c>
      <c r="G1732" s="34" t="s">
        <v>45</v>
      </c>
      <c r="H1732" s="7">
        <f t="shared" si="113"/>
        <v>-177500</v>
      </c>
      <c r="I1732" s="29">
        <v>20</v>
      </c>
      <c r="K1732" t="s">
        <v>85</v>
      </c>
      <c r="M1732" s="2">
        <v>484</v>
      </c>
    </row>
    <row r="1733" spans="2:13" ht="12.75">
      <c r="B1733" s="298">
        <v>2500</v>
      </c>
      <c r="C1733" s="1" t="s">
        <v>85</v>
      </c>
      <c r="D1733" s="1" t="s">
        <v>298</v>
      </c>
      <c r="E1733" s="1" t="s">
        <v>958</v>
      </c>
      <c r="F1733" s="73" t="s">
        <v>973</v>
      </c>
      <c r="G1733" s="34" t="s">
        <v>47</v>
      </c>
      <c r="H1733" s="7">
        <f t="shared" si="113"/>
        <v>-180000</v>
      </c>
      <c r="I1733" s="29">
        <v>5</v>
      </c>
      <c r="K1733" t="s">
        <v>85</v>
      </c>
      <c r="M1733" s="2">
        <v>484</v>
      </c>
    </row>
    <row r="1734" spans="2:13" ht="12.75">
      <c r="B1734" s="298">
        <v>2500</v>
      </c>
      <c r="C1734" s="1" t="s">
        <v>85</v>
      </c>
      <c r="D1734" s="1" t="s">
        <v>298</v>
      </c>
      <c r="E1734" s="1" t="s">
        <v>958</v>
      </c>
      <c r="F1734" s="73" t="s">
        <v>974</v>
      </c>
      <c r="G1734" s="34" t="s">
        <v>49</v>
      </c>
      <c r="H1734" s="7">
        <f t="shared" si="113"/>
        <v>-182500</v>
      </c>
      <c r="I1734" s="29">
        <v>5</v>
      </c>
      <c r="K1734" t="s">
        <v>85</v>
      </c>
      <c r="M1734" s="2">
        <v>484</v>
      </c>
    </row>
    <row r="1735" spans="2:13" ht="12.75">
      <c r="B1735" s="298">
        <v>2500</v>
      </c>
      <c r="C1735" s="1" t="s">
        <v>85</v>
      </c>
      <c r="D1735" s="1" t="s">
        <v>298</v>
      </c>
      <c r="E1735" s="1" t="s">
        <v>958</v>
      </c>
      <c r="F1735" s="73" t="s">
        <v>975</v>
      </c>
      <c r="G1735" s="34" t="s">
        <v>51</v>
      </c>
      <c r="H1735" s="7">
        <f t="shared" si="113"/>
        <v>-185000</v>
      </c>
      <c r="I1735" s="29">
        <v>5</v>
      </c>
      <c r="K1735" t="s">
        <v>85</v>
      </c>
      <c r="M1735" s="2">
        <v>484</v>
      </c>
    </row>
    <row r="1736" spans="2:13" ht="12.75">
      <c r="B1736" s="298">
        <v>2500</v>
      </c>
      <c r="C1736" s="1" t="s">
        <v>85</v>
      </c>
      <c r="D1736" s="1" t="s">
        <v>298</v>
      </c>
      <c r="E1736" s="1" t="s">
        <v>958</v>
      </c>
      <c r="F1736" s="73" t="s">
        <v>976</v>
      </c>
      <c r="G1736" s="34" t="s">
        <v>53</v>
      </c>
      <c r="H1736" s="7">
        <f t="shared" si="113"/>
        <v>-187500</v>
      </c>
      <c r="I1736" s="29">
        <v>5</v>
      </c>
      <c r="K1736" t="s">
        <v>85</v>
      </c>
      <c r="M1736" s="2">
        <v>484</v>
      </c>
    </row>
    <row r="1737" spans="2:13" ht="12.75">
      <c r="B1737" s="298">
        <v>2500</v>
      </c>
      <c r="C1737" s="1" t="s">
        <v>85</v>
      </c>
      <c r="D1737" s="1" t="s">
        <v>298</v>
      </c>
      <c r="E1737" s="1" t="s">
        <v>958</v>
      </c>
      <c r="F1737" s="73" t="s">
        <v>977</v>
      </c>
      <c r="G1737" s="34" t="s">
        <v>66</v>
      </c>
      <c r="H1737" s="7">
        <f t="shared" si="113"/>
        <v>-190000</v>
      </c>
      <c r="I1737" s="29">
        <v>5</v>
      </c>
      <c r="K1737" t="s">
        <v>85</v>
      </c>
      <c r="M1737" s="2">
        <v>484</v>
      </c>
    </row>
    <row r="1738" spans="2:13" ht="12.75">
      <c r="B1738" s="298">
        <v>2500</v>
      </c>
      <c r="C1738" s="1" t="s">
        <v>85</v>
      </c>
      <c r="D1738" s="1" t="s">
        <v>298</v>
      </c>
      <c r="E1738" s="1" t="s">
        <v>958</v>
      </c>
      <c r="F1738" s="73" t="s">
        <v>978</v>
      </c>
      <c r="G1738" s="34" t="s">
        <v>67</v>
      </c>
      <c r="H1738" s="7">
        <f t="shared" si="113"/>
        <v>-192500</v>
      </c>
      <c r="I1738" s="29">
        <v>5</v>
      </c>
      <c r="K1738" t="s">
        <v>85</v>
      </c>
      <c r="M1738" s="2">
        <v>484</v>
      </c>
    </row>
    <row r="1739" spans="2:13" ht="12.75">
      <c r="B1739" s="298">
        <v>2500</v>
      </c>
      <c r="C1739" s="1" t="s">
        <v>85</v>
      </c>
      <c r="D1739" s="1" t="s">
        <v>298</v>
      </c>
      <c r="E1739" s="1" t="s">
        <v>958</v>
      </c>
      <c r="F1739" s="73" t="s">
        <v>979</v>
      </c>
      <c r="G1739" s="34" t="s">
        <v>68</v>
      </c>
      <c r="H1739" s="7">
        <f t="shared" si="113"/>
        <v>-195000</v>
      </c>
      <c r="I1739" s="29">
        <v>5</v>
      </c>
      <c r="K1739" t="s">
        <v>85</v>
      </c>
      <c r="M1739" s="2">
        <v>484</v>
      </c>
    </row>
    <row r="1740" spans="2:13" ht="12.75">
      <c r="B1740" s="298">
        <v>5000</v>
      </c>
      <c r="C1740" s="1" t="s">
        <v>85</v>
      </c>
      <c r="D1740" s="1" t="s">
        <v>298</v>
      </c>
      <c r="E1740" s="1" t="s">
        <v>958</v>
      </c>
      <c r="F1740" s="73" t="s">
        <v>980</v>
      </c>
      <c r="G1740" s="34" t="s">
        <v>69</v>
      </c>
      <c r="H1740" s="7">
        <f t="shared" si="113"/>
        <v>-200000</v>
      </c>
      <c r="I1740" s="29">
        <v>10</v>
      </c>
      <c r="K1740" t="s">
        <v>85</v>
      </c>
      <c r="M1740" s="2">
        <v>484</v>
      </c>
    </row>
    <row r="1741" spans="2:13" ht="12.75">
      <c r="B1741" s="298">
        <v>2500</v>
      </c>
      <c r="C1741" s="1" t="s">
        <v>85</v>
      </c>
      <c r="D1741" s="1" t="s">
        <v>298</v>
      </c>
      <c r="E1741" s="1" t="s">
        <v>958</v>
      </c>
      <c r="F1741" s="73" t="s">
        <v>981</v>
      </c>
      <c r="G1741" s="34" t="s">
        <v>70</v>
      </c>
      <c r="H1741" s="7">
        <f t="shared" si="113"/>
        <v>-202500</v>
      </c>
      <c r="I1741" s="29">
        <v>5</v>
      </c>
      <c r="K1741" t="s">
        <v>85</v>
      </c>
      <c r="M1741" s="2">
        <v>484</v>
      </c>
    </row>
    <row r="1742" spans="2:13" ht="12.75">
      <c r="B1742" s="298">
        <v>2500</v>
      </c>
      <c r="C1742" s="1" t="s">
        <v>85</v>
      </c>
      <c r="D1742" s="1" t="s">
        <v>298</v>
      </c>
      <c r="E1742" s="1" t="s">
        <v>958</v>
      </c>
      <c r="F1742" s="73" t="s">
        <v>982</v>
      </c>
      <c r="G1742" s="34" t="s">
        <v>71</v>
      </c>
      <c r="H1742" s="7">
        <f t="shared" si="113"/>
        <v>-205000</v>
      </c>
      <c r="I1742" s="29">
        <v>5</v>
      </c>
      <c r="K1742" t="s">
        <v>85</v>
      </c>
      <c r="M1742" s="2">
        <v>484</v>
      </c>
    </row>
    <row r="1743" spans="1:13" s="89" customFormat="1" ht="12.75">
      <c r="A1743" s="1"/>
      <c r="B1743" s="298">
        <v>2500</v>
      </c>
      <c r="C1743" s="1" t="s">
        <v>85</v>
      </c>
      <c r="D1743" s="1" t="s">
        <v>298</v>
      </c>
      <c r="E1743" s="1" t="s">
        <v>958</v>
      </c>
      <c r="F1743" s="73" t="s">
        <v>983</v>
      </c>
      <c r="G1743" s="34" t="s">
        <v>59</v>
      </c>
      <c r="H1743" s="7">
        <f t="shared" si="113"/>
        <v>-207500</v>
      </c>
      <c r="I1743" s="29">
        <v>5</v>
      </c>
      <c r="J1743"/>
      <c r="K1743" t="s">
        <v>85</v>
      </c>
      <c r="L1743"/>
      <c r="M1743" s="2">
        <v>484</v>
      </c>
    </row>
    <row r="1744" spans="1:13" s="57" customFormat="1" ht="12.75">
      <c r="A1744" s="18"/>
      <c r="B1744" s="305">
        <f>SUM(B1694:B1743)</f>
        <v>207500</v>
      </c>
      <c r="C1744" s="66" t="s">
        <v>85</v>
      </c>
      <c r="D1744" s="18"/>
      <c r="E1744" s="18"/>
      <c r="F1744" s="25"/>
      <c r="G1744" s="25"/>
      <c r="H1744" s="60">
        <v>0</v>
      </c>
      <c r="I1744" s="55">
        <f aca="true" t="shared" si="120" ref="I1744:I1755">+B1744/M1744</f>
        <v>428.7190082644628</v>
      </c>
      <c r="M1744" s="2">
        <v>484</v>
      </c>
    </row>
    <row r="1745" spans="2:13" ht="12.75">
      <c r="B1745" s="298"/>
      <c r="D1745" s="19"/>
      <c r="E1745" s="1"/>
      <c r="H1745" s="7">
        <f aca="true" t="shared" si="121" ref="H1745:H1752">H1744-B1745</f>
        <v>0</v>
      </c>
      <c r="I1745" s="29">
        <f t="shared" si="120"/>
        <v>0</v>
      </c>
      <c r="M1745" s="2">
        <v>484</v>
      </c>
    </row>
    <row r="1746" spans="2:13" ht="12.75">
      <c r="B1746" s="298"/>
      <c r="D1746" s="19"/>
      <c r="E1746" s="1"/>
      <c r="H1746" s="7">
        <f t="shared" si="121"/>
        <v>0</v>
      </c>
      <c r="I1746" s="29">
        <f t="shared" si="120"/>
        <v>0</v>
      </c>
      <c r="M1746" s="2">
        <v>484</v>
      </c>
    </row>
    <row r="1747" spans="2:13" ht="12.75">
      <c r="B1747" s="298">
        <v>1000</v>
      </c>
      <c r="C1747" s="1" t="s">
        <v>984</v>
      </c>
      <c r="D1747" s="1" t="s">
        <v>298</v>
      </c>
      <c r="E1747" s="1" t="s">
        <v>104</v>
      </c>
      <c r="F1747" s="56" t="s">
        <v>985</v>
      </c>
      <c r="G1747" s="34" t="s">
        <v>67</v>
      </c>
      <c r="H1747" s="7">
        <f t="shared" si="121"/>
        <v>-1000</v>
      </c>
      <c r="I1747" s="29">
        <f t="shared" si="120"/>
        <v>2.0661157024793386</v>
      </c>
      <c r="K1747" t="s">
        <v>958</v>
      </c>
      <c r="M1747" s="2">
        <v>484</v>
      </c>
    </row>
    <row r="1748" spans="1:13" s="57" customFormat="1" ht="12.75">
      <c r="A1748" s="18"/>
      <c r="B1748" s="305">
        <f>SUM(B1747)</f>
        <v>1000</v>
      </c>
      <c r="C1748" s="18" t="s">
        <v>131</v>
      </c>
      <c r="D1748" s="18"/>
      <c r="E1748" s="18"/>
      <c r="F1748" s="72"/>
      <c r="G1748" s="25"/>
      <c r="H1748" s="60">
        <v>0</v>
      </c>
      <c r="I1748" s="55">
        <f t="shared" si="120"/>
        <v>2.0661157024793386</v>
      </c>
      <c r="M1748" s="2">
        <v>484</v>
      </c>
    </row>
    <row r="1749" spans="2:13" ht="12.75">
      <c r="B1749" s="212"/>
      <c r="C1749" s="19"/>
      <c r="D1749" s="19"/>
      <c r="E1749" s="41"/>
      <c r="G1749" s="39"/>
      <c r="H1749" s="7">
        <f t="shared" si="121"/>
        <v>0</v>
      </c>
      <c r="I1749" s="29">
        <f t="shared" si="120"/>
        <v>0</v>
      </c>
      <c r="M1749" s="2">
        <v>484</v>
      </c>
    </row>
    <row r="1750" spans="2:13" ht="12.75">
      <c r="B1750" s="212"/>
      <c r="C1750" s="19"/>
      <c r="D1750" s="19"/>
      <c r="E1750" s="41"/>
      <c r="G1750" s="39"/>
      <c r="H1750" s="7">
        <f t="shared" si="121"/>
        <v>0</v>
      </c>
      <c r="I1750" s="29">
        <f t="shared" si="120"/>
        <v>0</v>
      </c>
      <c r="M1750" s="2">
        <v>484</v>
      </c>
    </row>
    <row r="1751" spans="1:13" s="22" customFormat="1" ht="12.75">
      <c r="A1751" s="1"/>
      <c r="B1751" s="298">
        <v>500</v>
      </c>
      <c r="C1751" s="1" t="s">
        <v>986</v>
      </c>
      <c r="D1751" s="19" t="s">
        <v>298</v>
      </c>
      <c r="E1751" s="1" t="s">
        <v>317</v>
      </c>
      <c r="F1751" s="34" t="s">
        <v>987</v>
      </c>
      <c r="G1751" s="34" t="s">
        <v>47</v>
      </c>
      <c r="H1751" s="7">
        <f t="shared" si="121"/>
        <v>-500</v>
      </c>
      <c r="I1751" s="29">
        <f t="shared" si="120"/>
        <v>1.0330578512396693</v>
      </c>
      <c r="J1751"/>
      <c r="K1751" t="s">
        <v>934</v>
      </c>
      <c r="L1751"/>
      <c r="M1751" s="2">
        <v>484</v>
      </c>
    </row>
    <row r="1752" spans="2:13" ht="12.75">
      <c r="B1752" s="298">
        <v>500</v>
      </c>
      <c r="C1752" s="1" t="s">
        <v>988</v>
      </c>
      <c r="D1752" s="19" t="s">
        <v>298</v>
      </c>
      <c r="E1752" s="1" t="s">
        <v>317</v>
      </c>
      <c r="F1752" s="56" t="s">
        <v>989</v>
      </c>
      <c r="G1752" s="34" t="s">
        <v>53</v>
      </c>
      <c r="H1752" s="7">
        <f t="shared" si="121"/>
        <v>-1000</v>
      </c>
      <c r="I1752" s="29">
        <f t="shared" si="120"/>
        <v>1.0330578512396693</v>
      </c>
      <c r="K1752" t="s">
        <v>934</v>
      </c>
      <c r="M1752" s="2">
        <v>484</v>
      </c>
    </row>
    <row r="1753" spans="1:13" s="57" customFormat="1" ht="12.75">
      <c r="A1753" s="18"/>
      <c r="B1753" s="305">
        <f>SUM(B1751:B1752)</f>
        <v>1000</v>
      </c>
      <c r="C1753" s="18" t="s">
        <v>1099</v>
      </c>
      <c r="D1753" s="18"/>
      <c r="E1753" s="18"/>
      <c r="F1753" s="25"/>
      <c r="G1753" s="25"/>
      <c r="H1753" s="60">
        <v>0</v>
      </c>
      <c r="I1753" s="55">
        <f t="shared" si="120"/>
        <v>2.0661157024793386</v>
      </c>
      <c r="M1753" s="2">
        <v>484</v>
      </c>
    </row>
    <row r="1754" spans="2:13" ht="12.75">
      <c r="B1754" s="298"/>
      <c r="D1754" s="19"/>
      <c r="E1754" s="1"/>
      <c r="H1754" s="7">
        <f aca="true" t="shared" si="122" ref="H1754:H1812">H1753-B1754</f>
        <v>0</v>
      </c>
      <c r="I1754" s="29">
        <f t="shared" si="120"/>
        <v>0</v>
      </c>
      <c r="M1754" s="2">
        <v>484</v>
      </c>
    </row>
    <row r="1755" spans="2:14" ht="12.75">
      <c r="B1755" s="418"/>
      <c r="C1755" s="90"/>
      <c r="D1755" s="19"/>
      <c r="E1755" s="90"/>
      <c r="H1755" s="7">
        <f t="shared" si="122"/>
        <v>0</v>
      </c>
      <c r="I1755" s="29">
        <f t="shared" si="120"/>
        <v>0</v>
      </c>
      <c r="J1755" s="91"/>
      <c r="L1755" s="91"/>
      <c r="M1755" s="2">
        <v>484</v>
      </c>
      <c r="N1755" s="88">
        <v>500</v>
      </c>
    </row>
    <row r="1756" spans="2:13" ht="12.75">
      <c r="B1756" s="298">
        <v>3000</v>
      </c>
      <c r="C1756" s="1" t="s">
        <v>74</v>
      </c>
      <c r="D1756" s="19" t="s">
        <v>298</v>
      </c>
      <c r="E1756" s="1" t="s">
        <v>317</v>
      </c>
      <c r="F1756" s="34" t="s">
        <v>987</v>
      </c>
      <c r="G1756" s="34" t="s">
        <v>47</v>
      </c>
      <c r="H1756" s="7">
        <f t="shared" si="122"/>
        <v>-3000</v>
      </c>
      <c r="I1756" s="29">
        <v>6</v>
      </c>
      <c r="K1756" t="s">
        <v>934</v>
      </c>
      <c r="M1756" s="2">
        <v>484</v>
      </c>
    </row>
    <row r="1757" spans="2:13" ht="12.75">
      <c r="B1757" s="298">
        <v>3000</v>
      </c>
      <c r="C1757" s="1" t="s">
        <v>74</v>
      </c>
      <c r="D1757" s="19" t="s">
        <v>298</v>
      </c>
      <c r="E1757" s="1" t="s">
        <v>317</v>
      </c>
      <c r="F1757" s="34" t="s">
        <v>987</v>
      </c>
      <c r="G1757" s="34" t="s">
        <v>49</v>
      </c>
      <c r="H1757" s="7">
        <f t="shared" si="122"/>
        <v>-6000</v>
      </c>
      <c r="I1757" s="29">
        <v>6</v>
      </c>
      <c r="K1757" t="s">
        <v>934</v>
      </c>
      <c r="M1757" s="2">
        <v>484</v>
      </c>
    </row>
    <row r="1758" spans="2:13" ht="12.75">
      <c r="B1758" s="298">
        <v>3000</v>
      </c>
      <c r="C1758" s="1" t="s">
        <v>74</v>
      </c>
      <c r="D1758" s="19" t="s">
        <v>298</v>
      </c>
      <c r="E1758" s="1" t="s">
        <v>317</v>
      </c>
      <c r="F1758" s="34" t="s">
        <v>987</v>
      </c>
      <c r="G1758" s="34" t="s">
        <v>51</v>
      </c>
      <c r="H1758" s="7">
        <f t="shared" si="122"/>
        <v>-9000</v>
      </c>
      <c r="I1758" s="29">
        <v>6</v>
      </c>
      <c r="K1758" t="s">
        <v>934</v>
      </c>
      <c r="M1758" s="2">
        <v>484</v>
      </c>
    </row>
    <row r="1759" spans="2:13" ht="12.75">
      <c r="B1759" s="298">
        <v>3000</v>
      </c>
      <c r="C1759" s="1" t="s">
        <v>74</v>
      </c>
      <c r="D1759" s="19" t="s">
        <v>298</v>
      </c>
      <c r="E1759" s="1" t="s">
        <v>317</v>
      </c>
      <c r="F1759" s="56" t="s">
        <v>987</v>
      </c>
      <c r="G1759" s="34" t="s">
        <v>53</v>
      </c>
      <c r="H1759" s="7">
        <f t="shared" si="122"/>
        <v>-12000</v>
      </c>
      <c r="I1759" s="29">
        <v>6</v>
      </c>
      <c r="K1759" t="s">
        <v>934</v>
      </c>
      <c r="M1759" s="2">
        <v>484</v>
      </c>
    </row>
    <row r="1760" spans="1:13" s="57" customFormat="1" ht="12.75">
      <c r="A1760" s="18"/>
      <c r="B1760" s="305">
        <f>SUM(B1756:B1759)</f>
        <v>12000</v>
      </c>
      <c r="C1760" s="18" t="s">
        <v>74</v>
      </c>
      <c r="D1760" s="18"/>
      <c r="E1760" s="18"/>
      <c r="F1760" s="25"/>
      <c r="G1760" s="25"/>
      <c r="H1760" s="60">
        <v>0</v>
      </c>
      <c r="I1760" s="55">
        <f>+B1760/M1760</f>
        <v>24.793388429752067</v>
      </c>
      <c r="M1760" s="2">
        <v>484</v>
      </c>
    </row>
    <row r="1761" spans="2:13" ht="12.75">
      <c r="B1761" s="298"/>
      <c r="D1761" s="19"/>
      <c r="E1761" s="1"/>
      <c r="H1761" s="7">
        <f t="shared" si="122"/>
        <v>0</v>
      </c>
      <c r="I1761" s="29">
        <f>+B1761/M1761</f>
        <v>0</v>
      </c>
      <c r="M1761" s="2">
        <v>484</v>
      </c>
    </row>
    <row r="1762" spans="2:13" ht="12.75">
      <c r="B1762" s="298"/>
      <c r="E1762" s="1"/>
      <c r="H1762" s="7">
        <f t="shared" si="122"/>
        <v>0</v>
      </c>
      <c r="I1762" s="29">
        <f>+B1762/M1762</f>
        <v>0</v>
      </c>
      <c r="M1762" s="2">
        <v>484</v>
      </c>
    </row>
    <row r="1763" spans="2:13" ht="12.75">
      <c r="B1763" s="298">
        <v>5000</v>
      </c>
      <c r="C1763" s="1" t="s">
        <v>73</v>
      </c>
      <c r="D1763" s="19" t="s">
        <v>298</v>
      </c>
      <c r="E1763" s="1" t="s">
        <v>317</v>
      </c>
      <c r="F1763" s="34" t="s">
        <v>990</v>
      </c>
      <c r="G1763" s="34" t="s">
        <v>47</v>
      </c>
      <c r="H1763" s="7">
        <f t="shared" si="122"/>
        <v>-5000</v>
      </c>
      <c r="I1763" s="29">
        <v>10</v>
      </c>
      <c r="K1763" t="s">
        <v>934</v>
      </c>
      <c r="M1763" s="2">
        <v>484</v>
      </c>
    </row>
    <row r="1764" spans="2:13" ht="12.75">
      <c r="B1764" s="298">
        <v>5000</v>
      </c>
      <c r="C1764" s="1" t="s">
        <v>73</v>
      </c>
      <c r="D1764" s="19" t="s">
        <v>298</v>
      </c>
      <c r="E1764" s="1" t="s">
        <v>317</v>
      </c>
      <c r="F1764" s="34" t="s">
        <v>990</v>
      </c>
      <c r="G1764" s="34" t="s">
        <v>49</v>
      </c>
      <c r="H1764" s="7">
        <f t="shared" si="122"/>
        <v>-10000</v>
      </c>
      <c r="I1764" s="29">
        <v>10</v>
      </c>
      <c r="K1764" t="s">
        <v>934</v>
      </c>
      <c r="M1764" s="2">
        <v>484</v>
      </c>
    </row>
    <row r="1765" spans="2:13" ht="12.75">
      <c r="B1765" s="298">
        <v>5000</v>
      </c>
      <c r="C1765" s="1" t="s">
        <v>73</v>
      </c>
      <c r="D1765" s="19" t="s">
        <v>298</v>
      </c>
      <c r="E1765" s="1" t="s">
        <v>317</v>
      </c>
      <c r="F1765" s="34" t="s">
        <v>990</v>
      </c>
      <c r="G1765" s="34" t="s">
        <v>51</v>
      </c>
      <c r="H1765" s="7">
        <f t="shared" si="122"/>
        <v>-15000</v>
      </c>
      <c r="I1765" s="29">
        <v>10</v>
      </c>
      <c r="K1765" t="s">
        <v>934</v>
      </c>
      <c r="M1765" s="2">
        <v>484</v>
      </c>
    </row>
    <row r="1766" spans="1:13" s="57" customFormat="1" ht="12.75">
      <c r="A1766" s="18"/>
      <c r="B1766" s="305">
        <f>SUM(B1763:B1765)</f>
        <v>15000</v>
      </c>
      <c r="C1766" s="18" t="s">
        <v>73</v>
      </c>
      <c r="D1766" s="18"/>
      <c r="E1766" s="18"/>
      <c r="F1766" s="25"/>
      <c r="G1766" s="25"/>
      <c r="H1766" s="60">
        <v>0</v>
      </c>
      <c r="I1766" s="55">
        <f>+B1766/M1766</f>
        <v>30.99173553719008</v>
      </c>
      <c r="M1766" s="2">
        <v>484</v>
      </c>
    </row>
    <row r="1767" spans="2:13" ht="12.75">
      <c r="B1767" s="298"/>
      <c r="E1767" s="1"/>
      <c r="H1767" s="7">
        <f t="shared" si="122"/>
        <v>0</v>
      </c>
      <c r="I1767" s="29">
        <f>+B1767/M1767</f>
        <v>0</v>
      </c>
      <c r="M1767" s="2">
        <v>484</v>
      </c>
    </row>
    <row r="1768" spans="2:13" ht="12.75">
      <c r="B1768" s="298"/>
      <c r="E1768" s="1"/>
      <c r="H1768" s="7">
        <f t="shared" si="122"/>
        <v>0</v>
      </c>
      <c r="I1768" s="29">
        <f>+B1768/M1768</f>
        <v>0</v>
      </c>
      <c r="M1768" s="2">
        <v>484</v>
      </c>
    </row>
    <row r="1769" spans="1:13" ht="12.75">
      <c r="A1769" s="19"/>
      <c r="B1769" s="212">
        <v>1500</v>
      </c>
      <c r="C1769" s="19" t="s">
        <v>63</v>
      </c>
      <c r="D1769" s="19" t="s">
        <v>298</v>
      </c>
      <c r="E1769" s="19" t="s">
        <v>79</v>
      </c>
      <c r="F1769" s="34" t="s">
        <v>991</v>
      </c>
      <c r="G1769" s="38" t="s">
        <v>84</v>
      </c>
      <c r="H1769" s="7">
        <f t="shared" si="122"/>
        <v>-1500</v>
      </c>
      <c r="I1769" s="29">
        <v>3</v>
      </c>
      <c r="J1769" s="22"/>
      <c r="K1769" t="s">
        <v>958</v>
      </c>
      <c r="L1769" s="22"/>
      <c r="M1769" s="2">
        <v>484</v>
      </c>
    </row>
    <row r="1770" spans="2:13" ht="12.75">
      <c r="B1770" s="298">
        <v>1600</v>
      </c>
      <c r="C1770" s="19" t="s">
        <v>63</v>
      </c>
      <c r="D1770" s="19" t="s">
        <v>298</v>
      </c>
      <c r="E1770" s="1" t="s">
        <v>79</v>
      </c>
      <c r="F1770" s="34" t="s">
        <v>991</v>
      </c>
      <c r="G1770" s="34" t="s">
        <v>89</v>
      </c>
      <c r="H1770" s="7">
        <f t="shared" si="122"/>
        <v>-3100</v>
      </c>
      <c r="I1770" s="29">
        <v>3.2</v>
      </c>
      <c r="K1770" t="s">
        <v>958</v>
      </c>
      <c r="M1770" s="2">
        <v>484</v>
      </c>
    </row>
    <row r="1771" spans="2:13" ht="12.75">
      <c r="B1771" s="298">
        <v>1400</v>
      </c>
      <c r="C1771" s="1" t="s">
        <v>63</v>
      </c>
      <c r="D1771" s="19" t="s">
        <v>298</v>
      </c>
      <c r="E1771" s="1" t="s">
        <v>79</v>
      </c>
      <c r="F1771" s="34" t="s">
        <v>991</v>
      </c>
      <c r="G1771" s="34" t="s">
        <v>91</v>
      </c>
      <c r="H1771" s="7">
        <f t="shared" si="122"/>
        <v>-4500</v>
      </c>
      <c r="I1771" s="29">
        <v>2.8</v>
      </c>
      <c r="K1771" t="s">
        <v>958</v>
      </c>
      <c r="M1771" s="2">
        <v>484</v>
      </c>
    </row>
    <row r="1772" spans="2:13" ht="12.75">
      <c r="B1772" s="298">
        <v>1200</v>
      </c>
      <c r="C1772" s="1" t="s">
        <v>63</v>
      </c>
      <c r="D1772" s="19" t="s">
        <v>298</v>
      </c>
      <c r="E1772" s="1" t="s">
        <v>79</v>
      </c>
      <c r="F1772" s="34" t="s">
        <v>991</v>
      </c>
      <c r="G1772" s="34" t="s">
        <v>93</v>
      </c>
      <c r="H1772" s="7">
        <f t="shared" si="122"/>
        <v>-5700</v>
      </c>
      <c r="I1772" s="29">
        <v>2.4</v>
      </c>
      <c r="K1772" t="s">
        <v>958</v>
      </c>
      <c r="M1772" s="2">
        <v>484</v>
      </c>
    </row>
    <row r="1773" spans="2:13" ht="12.75">
      <c r="B1773" s="298">
        <v>1700</v>
      </c>
      <c r="C1773" s="90" t="s">
        <v>63</v>
      </c>
      <c r="D1773" s="19" t="s">
        <v>298</v>
      </c>
      <c r="E1773" s="90" t="s">
        <v>79</v>
      </c>
      <c r="F1773" s="34" t="s">
        <v>991</v>
      </c>
      <c r="G1773" s="34" t="s">
        <v>22</v>
      </c>
      <c r="H1773" s="7">
        <f t="shared" si="122"/>
        <v>-7400</v>
      </c>
      <c r="I1773" s="29">
        <v>3.4</v>
      </c>
      <c r="J1773" s="91"/>
      <c r="K1773" t="s">
        <v>958</v>
      </c>
      <c r="L1773" s="91"/>
      <c r="M1773" s="2">
        <v>484</v>
      </c>
    </row>
    <row r="1774" spans="2:13" ht="12.75">
      <c r="B1774" s="298">
        <v>1000</v>
      </c>
      <c r="C1774" s="1" t="s">
        <v>63</v>
      </c>
      <c r="D1774" s="19" t="s">
        <v>298</v>
      </c>
      <c r="E1774" s="1" t="s">
        <v>79</v>
      </c>
      <c r="F1774" s="34" t="s">
        <v>991</v>
      </c>
      <c r="G1774" s="34" t="s">
        <v>25</v>
      </c>
      <c r="H1774" s="7">
        <f t="shared" si="122"/>
        <v>-8400</v>
      </c>
      <c r="I1774" s="29">
        <v>2</v>
      </c>
      <c r="K1774" t="s">
        <v>958</v>
      </c>
      <c r="M1774" s="2">
        <v>484</v>
      </c>
    </row>
    <row r="1775" spans="2:13" ht="12.75">
      <c r="B1775" s="298">
        <v>1700</v>
      </c>
      <c r="C1775" s="1" t="s">
        <v>63</v>
      </c>
      <c r="D1775" s="19" t="s">
        <v>298</v>
      </c>
      <c r="E1775" s="1" t="s">
        <v>79</v>
      </c>
      <c r="F1775" s="34" t="s">
        <v>991</v>
      </c>
      <c r="G1775" s="34" t="s">
        <v>29</v>
      </c>
      <c r="H1775" s="7">
        <f t="shared" si="122"/>
        <v>-10100</v>
      </c>
      <c r="I1775" s="29">
        <v>3.4</v>
      </c>
      <c r="K1775" t="s">
        <v>958</v>
      </c>
      <c r="M1775" s="2">
        <v>484</v>
      </c>
    </row>
    <row r="1776" spans="2:13" ht="12.75">
      <c r="B1776" s="298">
        <v>1500</v>
      </c>
      <c r="C1776" s="1" t="s">
        <v>63</v>
      </c>
      <c r="D1776" s="1" t="s">
        <v>298</v>
      </c>
      <c r="E1776" s="1" t="s">
        <v>79</v>
      </c>
      <c r="F1776" s="34" t="s">
        <v>991</v>
      </c>
      <c r="G1776" s="34" t="s">
        <v>31</v>
      </c>
      <c r="H1776" s="7">
        <f t="shared" si="122"/>
        <v>-11600</v>
      </c>
      <c r="I1776" s="29">
        <v>3</v>
      </c>
      <c r="K1776" t="s">
        <v>958</v>
      </c>
      <c r="M1776" s="2">
        <v>484</v>
      </c>
    </row>
    <row r="1777" spans="2:13" ht="12.75">
      <c r="B1777" s="298">
        <v>1600</v>
      </c>
      <c r="C1777" s="1" t="s">
        <v>63</v>
      </c>
      <c r="D1777" s="1" t="s">
        <v>298</v>
      </c>
      <c r="E1777" s="1" t="s">
        <v>79</v>
      </c>
      <c r="F1777" s="34" t="s">
        <v>991</v>
      </c>
      <c r="G1777" s="34" t="s">
        <v>33</v>
      </c>
      <c r="H1777" s="7">
        <f t="shared" si="122"/>
        <v>-13200</v>
      </c>
      <c r="I1777" s="29">
        <v>3.2</v>
      </c>
      <c r="K1777" t="s">
        <v>958</v>
      </c>
      <c r="M1777" s="2">
        <v>484</v>
      </c>
    </row>
    <row r="1778" spans="2:13" ht="12.75">
      <c r="B1778" s="298">
        <v>1400</v>
      </c>
      <c r="C1778" s="1" t="s">
        <v>63</v>
      </c>
      <c r="D1778" s="1" t="s">
        <v>298</v>
      </c>
      <c r="E1778" s="1" t="s">
        <v>79</v>
      </c>
      <c r="F1778" s="34" t="s">
        <v>991</v>
      </c>
      <c r="G1778" s="34" t="s">
        <v>35</v>
      </c>
      <c r="H1778" s="7">
        <f t="shared" si="122"/>
        <v>-14600</v>
      </c>
      <c r="I1778" s="29">
        <v>2.8</v>
      </c>
      <c r="K1778" t="s">
        <v>958</v>
      </c>
      <c r="M1778" s="2">
        <v>484</v>
      </c>
    </row>
    <row r="1779" spans="2:13" ht="12.75">
      <c r="B1779" s="298">
        <v>1500</v>
      </c>
      <c r="C1779" s="1" t="s">
        <v>63</v>
      </c>
      <c r="D1779" s="1" t="s">
        <v>298</v>
      </c>
      <c r="E1779" s="1" t="s">
        <v>79</v>
      </c>
      <c r="F1779" s="34" t="s">
        <v>991</v>
      </c>
      <c r="G1779" s="34" t="s">
        <v>37</v>
      </c>
      <c r="H1779" s="7">
        <f t="shared" si="122"/>
        <v>-16100</v>
      </c>
      <c r="I1779" s="29">
        <v>3</v>
      </c>
      <c r="K1779" t="s">
        <v>958</v>
      </c>
      <c r="M1779" s="2">
        <v>484</v>
      </c>
    </row>
    <row r="1780" spans="2:13" ht="12.75">
      <c r="B1780" s="298">
        <v>1800</v>
      </c>
      <c r="C1780" s="1" t="s">
        <v>63</v>
      </c>
      <c r="D1780" s="1" t="s">
        <v>298</v>
      </c>
      <c r="E1780" s="1" t="s">
        <v>79</v>
      </c>
      <c r="F1780" s="34" t="s">
        <v>991</v>
      </c>
      <c r="G1780" s="34" t="s">
        <v>43</v>
      </c>
      <c r="H1780" s="7">
        <f t="shared" si="122"/>
        <v>-17900</v>
      </c>
      <c r="I1780" s="29">
        <v>3.6</v>
      </c>
      <c r="K1780" t="s">
        <v>958</v>
      </c>
      <c r="M1780" s="2">
        <v>484</v>
      </c>
    </row>
    <row r="1781" spans="2:13" ht="12.75">
      <c r="B1781" s="298">
        <v>1800</v>
      </c>
      <c r="C1781" s="1" t="s">
        <v>63</v>
      </c>
      <c r="D1781" s="1" t="s">
        <v>298</v>
      </c>
      <c r="E1781" s="1" t="s">
        <v>79</v>
      </c>
      <c r="F1781" s="34" t="s">
        <v>991</v>
      </c>
      <c r="G1781" s="34" t="s">
        <v>45</v>
      </c>
      <c r="H1781" s="7">
        <f t="shared" si="122"/>
        <v>-19700</v>
      </c>
      <c r="I1781" s="29">
        <v>3.6</v>
      </c>
      <c r="K1781" t="s">
        <v>958</v>
      </c>
      <c r="M1781" s="2">
        <v>484</v>
      </c>
    </row>
    <row r="1782" spans="2:13" ht="12.75">
      <c r="B1782" s="298">
        <v>1400</v>
      </c>
      <c r="C1782" s="1" t="s">
        <v>63</v>
      </c>
      <c r="D1782" s="1" t="s">
        <v>298</v>
      </c>
      <c r="E1782" s="1" t="s">
        <v>79</v>
      </c>
      <c r="F1782" s="34" t="s">
        <v>991</v>
      </c>
      <c r="G1782" s="34" t="s">
        <v>47</v>
      </c>
      <c r="H1782" s="7">
        <f t="shared" si="122"/>
        <v>-21100</v>
      </c>
      <c r="I1782" s="29">
        <v>2.8</v>
      </c>
      <c r="K1782" t="s">
        <v>958</v>
      </c>
      <c r="M1782" s="2">
        <v>484</v>
      </c>
    </row>
    <row r="1783" spans="2:13" ht="12.75">
      <c r="B1783" s="298">
        <v>1900</v>
      </c>
      <c r="C1783" s="1" t="s">
        <v>63</v>
      </c>
      <c r="D1783" s="1" t="s">
        <v>298</v>
      </c>
      <c r="E1783" s="1" t="s">
        <v>79</v>
      </c>
      <c r="F1783" s="34" t="s">
        <v>991</v>
      </c>
      <c r="G1783" s="34" t="s">
        <v>49</v>
      </c>
      <c r="H1783" s="7">
        <f t="shared" si="122"/>
        <v>-23000</v>
      </c>
      <c r="I1783" s="29">
        <v>3.8</v>
      </c>
      <c r="K1783" t="s">
        <v>958</v>
      </c>
      <c r="M1783" s="2">
        <v>484</v>
      </c>
    </row>
    <row r="1784" spans="2:13" ht="12.75">
      <c r="B1784" s="298">
        <v>1600</v>
      </c>
      <c r="C1784" s="1" t="s">
        <v>63</v>
      </c>
      <c r="D1784" s="1" t="s">
        <v>298</v>
      </c>
      <c r="E1784" s="1" t="s">
        <v>79</v>
      </c>
      <c r="F1784" s="34" t="s">
        <v>991</v>
      </c>
      <c r="G1784" s="34" t="s">
        <v>51</v>
      </c>
      <c r="H1784" s="7">
        <f t="shared" si="122"/>
        <v>-24600</v>
      </c>
      <c r="I1784" s="29">
        <v>3.2</v>
      </c>
      <c r="K1784" t="s">
        <v>958</v>
      </c>
      <c r="M1784" s="2">
        <v>484</v>
      </c>
    </row>
    <row r="1785" spans="2:13" ht="12.75">
      <c r="B1785" s="298">
        <v>1000</v>
      </c>
      <c r="C1785" s="1" t="s">
        <v>63</v>
      </c>
      <c r="D1785" s="1" t="s">
        <v>298</v>
      </c>
      <c r="E1785" s="1" t="s">
        <v>79</v>
      </c>
      <c r="F1785" s="34" t="s">
        <v>991</v>
      </c>
      <c r="G1785" s="34" t="s">
        <v>53</v>
      </c>
      <c r="H1785" s="7">
        <f t="shared" si="122"/>
        <v>-25600</v>
      </c>
      <c r="I1785" s="29">
        <v>2</v>
      </c>
      <c r="K1785" t="s">
        <v>958</v>
      </c>
      <c r="M1785" s="2">
        <v>484</v>
      </c>
    </row>
    <row r="1786" spans="2:13" ht="12.75">
      <c r="B1786" s="298">
        <v>1500</v>
      </c>
      <c r="C1786" s="1" t="s">
        <v>63</v>
      </c>
      <c r="D1786" s="1" t="s">
        <v>298</v>
      </c>
      <c r="E1786" s="1" t="s">
        <v>79</v>
      </c>
      <c r="F1786" s="34" t="s">
        <v>991</v>
      </c>
      <c r="G1786" s="34" t="s">
        <v>66</v>
      </c>
      <c r="H1786" s="7">
        <f t="shared" si="122"/>
        <v>-27100</v>
      </c>
      <c r="I1786" s="29">
        <v>3</v>
      </c>
      <c r="K1786" t="s">
        <v>958</v>
      </c>
      <c r="M1786" s="2">
        <v>484</v>
      </c>
    </row>
    <row r="1787" spans="2:13" ht="12.75">
      <c r="B1787" s="298">
        <v>1800</v>
      </c>
      <c r="C1787" s="1" t="s">
        <v>63</v>
      </c>
      <c r="D1787" s="1" t="s">
        <v>298</v>
      </c>
      <c r="E1787" s="1" t="s">
        <v>79</v>
      </c>
      <c r="F1787" s="34" t="s">
        <v>991</v>
      </c>
      <c r="G1787" s="34" t="s">
        <v>67</v>
      </c>
      <c r="H1787" s="7">
        <f aca="true" t="shared" si="123" ref="H1787:H1798">H1786-B1787</f>
        <v>-28900</v>
      </c>
      <c r="I1787" s="29">
        <v>4</v>
      </c>
      <c r="K1787" t="s">
        <v>958</v>
      </c>
      <c r="M1787" s="2">
        <v>484</v>
      </c>
    </row>
    <row r="1788" spans="2:13" ht="12.75">
      <c r="B1788" s="298">
        <v>1400</v>
      </c>
      <c r="C1788" s="1" t="s">
        <v>63</v>
      </c>
      <c r="D1788" s="1" t="s">
        <v>298</v>
      </c>
      <c r="E1788" s="1" t="s">
        <v>79</v>
      </c>
      <c r="F1788" s="34" t="s">
        <v>991</v>
      </c>
      <c r="G1788" s="34" t="s">
        <v>68</v>
      </c>
      <c r="H1788" s="7">
        <f t="shared" si="123"/>
        <v>-30300</v>
      </c>
      <c r="I1788" s="29">
        <v>5</v>
      </c>
      <c r="K1788" t="s">
        <v>958</v>
      </c>
      <c r="M1788" s="2">
        <v>484</v>
      </c>
    </row>
    <row r="1789" spans="2:13" ht="12.75">
      <c r="B1789" s="298">
        <v>1400</v>
      </c>
      <c r="C1789" s="1" t="s">
        <v>63</v>
      </c>
      <c r="D1789" s="1" t="s">
        <v>298</v>
      </c>
      <c r="E1789" s="1" t="s">
        <v>79</v>
      </c>
      <c r="F1789" s="34" t="s">
        <v>991</v>
      </c>
      <c r="G1789" s="34" t="s">
        <v>69</v>
      </c>
      <c r="H1789" s="7">
        <f t="shared" si="123"/>
        <v>-31700</v>
      </c>
      <c r="I1789" s="29">
        <v>6</v>
      </c>
      <c r="K1789" t="s">
        <v>958</v>
      </c>
      <c r="M1789" s="2">
        <v>484</v>
      </c>
    </row>
    <row r="1790" spans="2:13" ht="12.75">
      <c r="B1790" s="212">
        <v>1500</v>
      </c>
      <c r="C1790" s="19" t="s">
        <v>63</v>
      </c>
      <c r="D1790" s="19" t="s">
        <v>298</v>
      </c>
      <c r="E1790" s="19" t="s">
        <v>79</v>
      </c>
      <c r="F1790" s="34" t="s">
        <v>987</v>
      </c>
      <c r="G1790" s="38" t="s">
        <v>84</v>
      </c>
      <c r="H1790" s="7">
        <f t="shared" si="123"/>
        <v>-33200</v>
      </c>
      <c r="I1790" s="29">
        <v>7</v>
      </c>
      <c r="K1790" t="s">
        <v>934</v>
      </c>
      <c r="M1790" s="2">
        <v>484</v>
      </c>
    </row>
    <row r="1791" spans="2:13" ht="12.75">
      <c r="B1791" s="212">
        <v>1450</v>
      </c>
      <c r="C1791" s="19" t="s">
        <v>63</v>
      </c>
      <c r="D1791" s="19" t="s">
        <v>298</v>
      </c>
      <c r="E1791" s="19" t="s">
        <v>79</v>
      </c>
      <c r="F1791" s="34" t="s">
        <v>987</v>
      </c>
      <c r="G1791" s="38" t="s">
        <v>89</v>
      </c>
      <c r="H1791" s="7">
        <f t="shared" si="123"/>
        <v>-34650</v>
      </c>
      <c r="I1791" s="29">
        <v>8</v>
      </c>
      <c r="K1791" t="s">
        <v>934</v>
      </c>
      <c r="M1791" s="2">
        <v>484</v>
      </c>
    </row>
    <row r="1792" spans="2:13" ht="12.75">
      <c r="B1792" s="212">
        <v>1450</v>
      </c>
      <c r="C1792" s="19" t="s">
        <v>63</v>
      </c>
      <c r="D1792" s="19" t="s">
        <v>298</v>
      </c>
      <c r="E1792" s="19" t="s">
        <v>79</v>
      </c>
      <c r="F1792" s="34" t="s">
        <v>987</v>
      </c>
      <c r="G1792" s="38" t="s">
        <v>91</v>
      </c>
      <c r="H1792" s="7">
        <f t="shared" si="123"/>
        <v>-36100</v>
      </c>
      <c r="I1792" s="29">
        <v>9</v>
      </c>
      <c r="K1792" t="s">
        <v>934</v>
      </c>
      <c r="M1792" s="2">
        <v>484</v>
      </c>
    </row>
    <row r="1793" spans="1:13" ht="12.75">
      <c r="A1793" s="19"/>
      <c r="B1793" s="212">
        <v>1700</v>
      </c>
      <c r="C1793" s="19" t="s">
        <v>63</v>
      </c>
      <c r="D1793" s="19" t="s">
        <v>298</v>
      </c>
      <c r="E1793" s="19" t="s">
        <v>79</v>
      </c>
      <c r="F1793" s="34" t="s">
        <v>987</v>
      </c>
      <c r="G1793" s="38" t="s">
        <v>93</v>
      </c>
      <c r="H1793" s="7">
        <f t="shared" si="123"/>
        <v>-37800</v>
      </c>
      <c r="I1793" s="29">
        <v>10</v>
      </c>
      <c r="J1793" s="22"/>
      <c r="K1793" t="s">
        <v>934</v>
      </c>
      <c r="L1793" s="22"/>
      <c r="M1793" s="2">
        <v>484</v>
      </c>
    </row>
    <row r="1794" spans="2:13" ht="12.75">
      <c r="B1794" s="298">
        <v>1600</v>
      </c>
      <c r="C1794" s="19" t="s">
        <v>63</v>
      </c>
      <c r="D1794" s="19" t="s">
        <v>298</v>
      </c>
      <c r="E1794" s="1" t="s">
        <v>79</v>
      </c>
      <c r="F1794" s="34" t="s">
        <v>987</v>
      </c>
      <c r="G1794" s="34" t="s">
        <v>22</v>
      </c>
      <c r="H1794" s="7">
        <f t="shared" si="123"/>
        <v>-39400</v>
      </c>
      <c r="I1794" s="29">
        <v>11</v>
      </c>
      <c r="K1794" t="s">
        <v>934</v>
      </c>
      <c r="M1794" s="2">
        <v>484</v>
      </c>
    </row>
    <row r="1795" spans="2:13" ht="12.75">
      <c r="B1795" s="298">
        <v>1650</v>
      </c>
      <c r="C1795" s="1" t="s">
        <v>63</v>
      </c>
      <c r="D1795" s="19" t="s">
        <v>298</v>
      </c>
      <c r="E1795" s="1" t="s">
        <v>79</v>
      </c>
      <c r="F1795" s="34" t="s">
        <v>987</v>
      </c>
      <c r="G1795" s="34" t="s">
        <v>25</v>
      </c>
      <c r="H1795" s="7">
        <f t="shared" si="123"/>
        <v>-41050</v>
      </c>
      <c r="I1795" s="29">
        <v>12</v>
      </c>
      <c r="K1795" t="s">
        <v>934</v>
      </c>
      <c r="M1795" s="2">
        <v>484</v>
      </c>
    </row>
    <row r="1796" spans="2:13" ht="12.75">
      <c r="B1796" s="298">
        <v>1550</v>
      </c>
      <c r="C1796" s="1" t="s">
        <v>63</v>
      </c>
      <c r="D1796" s="19" t="s">
        <v>298</v>
      </c>
      <c r="E1796" s="1" t="s">
        <v>79</v>
      </c>
      <c r="F1796" s="34" t="s">
        <v>987</v>
      </c>
      <c r="G1796" s="34" t="s">
        <v>29</v>
      </c>
      <c r="H1796" s="7">
        <f t="shared" si="123"/>
        <v>-42600</v>
      </c>
      <c r="I1796" s="29">
        <v>13</v>
      </c>
      <c r="K1796" t="s">
        <v>934</v>
      </c>
      <c r="M1796" s="2">
        <v>484</v>
      </c>
    </row>
    <row r="1797" spans="2:13" ht="12.75">
      <c r="B1797" s="298">
        <v>1550</v>
      </c>
      <c r="C1797" s="1" t="s">
        <v>63</v>
      </c>
      <c r="D1797" s="19" t="s">
        <v>298</v>
      </c>
      <c r="E1797" s="1" t="s">
        <v>79</v>
      </c>
      <c r="F1797" s="34" t="s">
        <v>987</v>
      </c>
      <c r="G1797" s="34" t="s">
        <v>31</v>
      </c>
      <c r="H1797" s="7">
        <f t="shared" si="123"/>
        <v>-44150</v>
      </c>
      <c r="I1797" s="29">
        <v>14</v>
      </c>
      <c r="K1797" t="s">
        <v>934</v>
      </c>
      <c r="M1797" s="2">
        <v>484</v>
      </c>
    </row>
    <row r="1798" spans="2:13" ht="12.75">
      <c r="B1798" s="298">
        <v>1600</v>
      </c>
      <c r="C1798" s="1" t="s">
        <v>63</v>
      </c>
      <c r="D1798" s="19" t="s">
        <v>298</v>
      </c>
      <c r="E1798" s="1" t="s">
        <v>79</v>
      </c>
      <c r="F1798" s="34" t="s">
        <v>987</v>
      </c>
      <c r="G1798" s="34" t="s">
        <v>33</v>
      </c>
      <c r="H1798" s="7">
        <f t="shared" si="123"/>
        <v>-45750</v>
      </c>
      <c r="I1798" s="29">
        <v>15</v>
      </c>
      <c r="K1798" t="s">
        <v>934</v>
      </c>
      <c r="M1798" s="2">
        <v>484</v>
      </c>
    </row>
    <row r="1799" spans="2:13" ht="12.75">
      <c r="B1799" s="298">
        <v>1500</v>
      </c>
      <c r="C1799" s="1" t="s">
        <v>63</v>
      </c>
      <c r="D1799" s="19" t="s">
        <v>298</v>
      </c>
      <c r="E1799" s="1" t="s">
        <v>79</v>
      </c>
      <c r="F1799" s="34" t="s">
        <v>987</v>
      </c>
      <c r="G1799" s="34" t="s">
        <v>35</v>
      </c>
      <c r="H1799" s="7">
        <f t="shared" si="122"/>
        <v>-47250</v>
      </c>
      <c r="I1799" s="29">
        <v>3</v>
      </c>
      <c r="K1799" t="s">
        <v>934</v>
      </c>
      <c r="M1799" s="2">
        <v>484</v>
      </c>
    </row>
    <row r="1800" spans="2:13" ht="12.75">
      <c r="B1800" s="298">
        <v>1600</v>
      </c>
      <c r="C1800" s="1" t="s">
        <v>63</v>
      </c>
      <c r="D1800" s="19" t="s">
        <v>298</v>
      </c>
      <c r="E1800" s="1" t="s">
        <v>79</v>
      </c>
      <c r="F1800" s="34" t="s">
        <v>987</v>
      </c>
      <c r="G1800" s="34" t="s">
        <v>37</v>
      </c>
      <c r="H1800" s="7">
        <f t="shared" si="122"/>
        <v>-48850</v>
      </c>
      <c r="I1800" s="29">
        <v>3.2</v>
      </c>
      <c r="K1800" t="s">
        <v>934</v>
      </c>
      <c r="M1800" s="2">
        <v>484</v>
      </c>
    </row>
    <row r="1801" spans="2:13" ht="12.75">
      <c r="B1801" s="298">
        <v>1700</v>
      </c>
      <c r="C1801" s="1" t="s">
        <v>63</v>
      </c>
      <c r="D1801" s="19" t="s">
        <v>298</v>
      </c>
      <c r="E1801" s="1" t="s">
        <v>79</v>
      </c>
      <c r="F1801" s="34" t="s">
        <v>987</v>
      </c>
      <c r="G1801" s="34" t="s">
        <v>39</v>
      </c>
      <c r="H1801" s="7">
        <f t="shared" si="122"/>
        <v>-50550</v>
      </c>
      <c r="I1801" s="29">
        <v>3.4</v>
      </c>
      <c r="K1801" t="s">
        <v>934</v>
      </c>
      <c r="M1801" s="2">
        <v>484</v>
      </c>
    </row>
    <row r="1802" spans="2:13" ht="12.75">
      <c r="B1802" s="298">
        <v>1400</v>
      </c>
      <c r="C1802" s="1" t="s">
        <v>63</v>
      </c>
      <c r="D1802" s="19" t="s">
        <v>298</v>
      </c>
      <c r="E1802" s="1" t="s">
        <v>79</v>
      </c>
      <c r="F1802" s="34" t="s">
        <v>987</v>
      </c>
      <c r="G1802" s="34" t="s">
        <v>43</v>
      </c>
      <c r="H1802" s="7">
        <f t="shared" si="122"/>
        <v>-51950</v>
      </c>
      <c r="I1802" s="29">
        <v>2.8</v>
      </c>
      <c r="K1802" t="s">
        <v>934</v>
      </c>
      <c r="M1802" s="2">
        <v>484</v>
      </c>
    </row>
    <row r="1803" spans="2:13" ht="12.75">
      <c r="B1803" s="298">
        <v>1700</v>
      </c>
      <c r="C1803" s="1" t="s">
        <v>63</v>
      </c>
      <c r="D1803" s="19" t="s">
        <v>298</v>
      </c>
      <c r="E1803" s="1" t="s">
        <v>79</v>
      </c>
      <c r="F1803" s="34" t="s">
        <v>987</v>
      </c>
      <c r="G1803" s="34" t="s">
        <v>45</v>
      </c>
      <c r="H1803" s="7">
        <f t="shared" si="122"/>
        <v>-53650</v>
      </c>
      <c r="I1803" s="29">
        <v>3.4</v>
      </c>
      <c r="K1803" t="s">
        <v>934</v>
      </c>
      <c r="M1803" s="2">
        <v>484</v>
      </c>
    </row>
    <row r="1804" spans="2:13" ht="12.75">
      <c r="B1804" s="298">
        <v>1800</v>
      </c>
      <c r="C1804" s="1" t="s">
        <v>63</v>
      </c>
      <c r="D1804" s="19" t="s">
        <v>298</v>
      </c>
      <c r="E1804" s="1" t="s">
        <v>79</v>
      </c>
      <c r="F1804" s="34" t="s">
        <v>987</v>
      </c>
      <c r="G1804" s="34" t="s">
        <v>47</v>
      </c>
      <c r="H1804" s="7">
        <f t="shared" si="122"/>
        <v>-55450</v>
      </c>
      <c r="I1804" s="29">
        <v>3.6</v>
      </c>
      <c r="K1804" t="s">
        <v>934</v>
      </c>
      <c r="M1804" s="2">
        <v>484</v>
      </c>
    </row>
    <row r="1805" spans="2:13" ht="12.75">
      <c r="B1805" s="298">
        <v>1900</v>
      </c>
      <c r="C1805" s="1" t="s">
        <v>63</v>
      </c>
      <c r="D1805" s="19" t="s">
        <v>298</v>
      </c>
      <c r="E1805" s="1" t="s">
        <v>79</v>
      </c>
      <c r="F1805" s="34" t="s">
        <v>987</v>
      </c>
      <c r="G1805" s="34" t="s">
        <v>49</v>
      </c>
      <c r="H1805" s="7">
        <f t="shared" si="122"/>
        <v>-57350</v>
      </c>
      <c r="I1805" s="29">
        <v>3.8</v>
      </c>
      <c r="K1805" t="s">
        <v>934</v>
      </c>
      <c r="M1805" s="2">
        <v>484</v>
      </c>
    </row>
    <row r="1806" spans="2:13" ht="12.75">
      <c r="B1806" s="298">
        <v>1400</v>
      </c>
      <c r="C1806" s="1" t="s">
        <v>63</v>
      </c>
      <c r="D1806" s="19" t="s">
        <v>298</v>
      </c>
      <c r="E1806" s="1" t="s">
        <v>79</v>
      </c>
      <c r="F1806" s="34" t="s">
        <v>987</v>
      </c>
      <c r="G1806" s="34" t="s">
        <v>51</v>
      </c>
      <c r="H1806" s="7">
        <f t="shared" si="122"/>
        <v>-58750</v>
      </c>
      <c r="I1806" s="29">
        <v>2.8</v>
      </c>
      <c r="K1806" t="s">
        <v>934</v>
      </c>
      <c r="M1806" s="2">
        <v>484</v>
      </c>
    </row>
    <row r="1807" spans="2:13" ht="12.75">
      <c r="B1807" s="298">
        <v>1600</v>
      </c>
      <c r="C1807" s="1" t="s">
        <v>63</v>
      </c>
      <c r="D1807" s="19" t="s">
        <v>298</v>
      </c>
      <c r="E1807" s="1" t="s">
        <v>79</v>
      </c>
      <c r="F1807" s="34" t="s">
        <v>987</v>
      </c>
      <c r="G1807" s="34" t="s">
        <v>53</v>
      </c>
      <c r="H1807" s="7">
        <f t="shared" si="122"/>
        <v>-60350</v>
      </c>
      <c r="I1807" s="29">
        <v>3.2</v>
      </c>
      <c r="K1807" t="s">
        <v>934</v>
      </c>
      <c r="M1807" s="2">
        <v>484</v>
      </c>
    </row>
    <row r="1808" spans="2:13" ht="12.75">
      <c r="B1808" s="298">
        <v>1450</v>
      </c>
      <c r="C1808" s="1" t="s">
        <v>63</v>
      </c>
      <c r="D1808" s="19" t="s">
        <v>298</v>
      </c>
      <c r="E1808" s="1" t="s">
        <v>79</v>
      </c>
      <c r="F1808" s="56" t="s">
        <v>987</v>
      </c>
      <c r="G1808" s="34" t="s">
        <v>66</v>
      </c>
      <c r="H1808" s="7">
        <f t="shared" si="122"/>
        <v>-61800</v>
      </c>
      <c r="I1808" s="29">
        <v>2.9</v>
      </c>
      <c r="K1808" t="s">
        <v>934</v>
      </c>
      <c r="M1808" s="2">
        <v>484</v>
      </c>
    </row>
    <row r="1809" spans="2:13" ht="12.75">
      <c r="B1809" s="298">
        <v>1500</v>
      </c>
      <c r="C1809" s="1" t="s">
        <v>63</v>
      </c>
      <c r="D1809" s="19" t="s">
        <v>298</v>
      </c>
      <c r="E1809" s="1" t="s">
        <v>79</v>
      </c>
      <c r="F1809" s="34" t="s">
        <v>987</v>
      </c>
      <c r="G1809" s="34" t="s">
        <v>67</v>
      </c>
      <c r="H1809" s="7">
        <f t="shared" si="122"/>
        <v>-63300</v>
      </c>
      <c r="I1809" s="29">
        <v>3</v>
      </c>
      <c r="K1809" t="s">
        <v>934</v>
      </c>
      <c r="M1809" s="2">
        <v>484</v>
      </c>
    </row>
    <row r="1810" spans="2:13" ht="12.75">
      <c r="B1810" s="298">
        <v>1700</v>
      </c>
      <c r="C1810" s="1" t="s">
        <v>63</v>
      </c>
      <c r="D1810" s="19" t="s">
        <v>298</v>
      </c>
      <c r="E1810" s="1" t="s">
        <v>79</v>
      </c>
      <c r="F1810" s="56" t="s">
        <v>987</v>
      </c>
      <c r="G1810" s="56" t="s">
        <v>68</v>
      </c>
      <c r="H1810" s="7">
        <f t="shared" si="122"/>
        <v>-65000</v>
      </c>
      <c r="I1810" s="29">
        <v>3.4</v>
      </c>
      <c r="K1810" t="s">
        <v>934</v>
      </c>
      <c r="M1810" s="2">
        <v>484</v>
      </c>
    </row>
    <row r="1811" spans="2:13" ht="12.75">
      <c r="B1811" s="298">
        <v>1600</v>
      </c>
      <c r="C1811" s="1" t="s">
        <v>63</v>
      </c>
      <c r="D1811" s="19" t="s">
        <v>298</v>
      </c>
      <c r="E1811" s="1" t="s">
        <v>79</v>
      </c>
      <c r="F1811" s="56" t="s">
        <v>987</v>
      </c>
      <c r="G1811" s="56" t="s">
        <v>69</v>
      </c>
      <c r="H1811" s="7">
        <f t="shared" si="122"/>
        <v>-66600</v>
      </c>
      <c r="I1811" s="29">
        <v>3.2</v>
      </c>
      <c r="K1811" t="s">
        <v>934</v>
      </c>
      <c r="M1811" s="2">
        <v>484</v>
      </c>
    </row>
    <row r="1812" spans="2:13" ht="12.75">
      <c r="B1812" s="298">
        <v>1500</v>
      </c>
      <c r="C1812" s="1" t="s">
        <v>63</v>
      </c>
      <c r="D1812" s="19" t="s">
        <v>298</v>
      </c>
      <c r="E1812" s="1" t="s">
        <v>79</v>
      </c>
      <c r="F1812" s="56" t="s">
        <v>987</v>
      </c>
      <c r="G1812" s="56" t="s">
        <v>70</v>
      </c>
      <c r="H1812" s="7">
        <f t="shared" si="122"/>
        <v>-68100</v>
      </c>
      <c r="I1812" s="29">
        <v>3</v>
      </c>
      <c r="K1812" t="s">
        <v>934</v>
      </c>
      <c r="M1812" s="2">
        <v>484</v>
      </c>
    </row>
    <row r="1813" spans="2:13" ht="12.75">
      <c r="B1813" s="298">
        <v>1650</v>
      </c>
      <c r="C1813" s="1" t="s">
        <v>63</v>
      </c>
      <c r="D1813" s="19" t="s">
        <v>298</v>
      </c>
      <c r="E1813" s="1" t="s">
        <v>79</v>
      </c>
      <c r="F1813" s="56" t="s">
        <v>987</v>
      </c>
      <c r="G1813" s="56" t="s">
        <v>71</v>
      </c>
      <c r="H1813" s="7">
        <f aca="true" t="shared" si="124" ref="H1813:H1877">H1812-B1813</f>
        <v>-69750</v>
      </c>
      <c r="I1813" s="29">
        <v>3.3</v>
      </c>
      <c r="K1813" t="s">
        <v>934</v>
      </c>
      <c r="M1813" s="2">
        <v>484</v>
      </c>
    </row>
    <row r="1814" spans="2:13" ht="12.75">
      <c r="B1814" s="298">
        <v>1500</v>
      </c>
      <c r="C1814" s="1" t="s">
        <v>63</v>
      </c>
      <c r="D1814" s="19" t="s">
        <v>298</v>
      </c>
      <c r="E1814" s="1" t="s">
        <v>79</v>
      </c>
      <c r="F1814" s="56" t="s">
        <v>987</v>
      </c>
      <c r="G1814" s="56" t="s">
        <v>59</v>
      </c>
      <c r="H1814" s="7">
        <f t="shared" si="124"/>
        <v>-71250</v>
      </c>
      <c r="I1814" s="29">
        <v>3</v>
      </c>
      <c r="K1814" t="s">
        <v>934</v>
      </c>
      <c r="M1814" s="2">
        <v>484</v>
      </c>
    </row>
    <row r="1815" spans="1:13" s="57" customFormat="1" ht="12.75">
      <c r="A1815" s="18"/>
      <c r="B1815" s="305">
        <f>SUM(B1769:B1814)</f>
        <v>71250</v>
      </c>
      <c r="C1815" s="18"/>
      <c r="D1815" s="18"/>
      <c r="E1815" s="18" t="s">
        <v>79</v>
      </c>
      <c r="F1815" s="25"/>
      <c r="G1815" s="25"/>
      <c r="H1815" s="60">
        <v>0</v>
      </c>
      <c r="I1815" s="55">
        <f aca="true" t="shared" si="125" ref="I1815:I1823">+B1815/M1815</f>
        <v>147.21074380165288</v>
      </c>
      <c r="M1815" s="2">
        <v>484</v>
      </c>
    </row>
    <row r="1816" spans="5:13" ht="12.75">
      <c r="E1816" s="1"/>
      <c r="H1816" s="7">
        <f t="shared" si="124"/>
        <v>0</v>
      </c>
      <c r="I1816" s="29">
        <f t="shared" si="125"/>
        <v>0</v>
      </c>
      <c r="M1816" s="2">
        <v>484</v>
      </c>
    </row>
    <row r="1817" spans="5:13" ht="12.75">
      <c r="E1817" s="1"/>
      <c r="H1817" s="7">
        <f t="shared" si="124"/>
        <v>0</v>
      </c>
      <c r="I1817" s="29">
        <f t="shared" si="125"/>
        <v>0</v>
      </c>
      <c r="M1817" s="2">
        <v>484</v>
      </c>
    </row>
    <row r="1818" spans="5:13" ht="12.75">
      <c r="E1818" s="1"/>
      <c r="H1818" s="7">
        <f t="shared" si="124"/>
        <v>0</v>
      </c>
      <c r="I1818" s="29">
        <f t="shared" si="125"/>
        <v>0</v>
      </c>
      <c r="M1818" s="2">
        <v>484</v>
      </c>
    </row>
    <row r="1819" spans="5:13" ht="12.75">
      <c r="E1819" s="1"/>
      <c r="H1819" s="7">
        <f t="shared" si="124"/>
        <v>0</v>
      </c>
      <c r="I1819" s="29">
        <f t="shared" si="125"/>
        <v>0</v>
      </c>
      <c r="M1819" s="2">
        <v>484</v>
      </c>
    </row>
    <row r="1820" spans="1:13" s="57" customFormat="1" ht="12.75">
      <c r="A1820" s="18"/>
      <c r="B1820" s="405">
        <f>B1834+B1839+B1856+B1869+B1878+B1882+B1887</f>
        <v>492000</v>
      </c>
      <c r="C1820" s="52" t="s">
        <v>993</v>
      </c>
      <c r="D1820" s="18"/>
      <c r="E1820" s="18"/>
      <c r="F1820" s="25"/>
      <c r="G1820" s="25"/>
      <c r="H1820" s="60"/>
      <c r="I1820" s="55">
        <f t="shared" si="125"/>
        <v>1016.5289256198347</v>
      </c>
      <c r="M1820" s="2">
        <v>484</v>
      </c>
    </row>
    <row r="1821" spans="1:13" s="59" customFormat="1" ht="12.75">
      <c r="A1821" s="176"/>
      <c r="B1821" s="419" t="s">
        <v>1017</v>
      </c>
      <c r="C1821" s="176"/>
      <c r="D1821" s="176"/>
      <c r="E1821" s="176"/>
      <c r="F1821" s="177"/>
      <c r="G1821" s="178"/>
      <c r="H1821" s="139"/>
      <c r="I1821" s="179"/>
      <c r="J1821" s="180"/>
      <c r="K1821" s="180"/>
      <c r="L1821" s="180"/>
      <c r="M1821" s="2">
        <v>484</v>
      </c>
    </row>
    <row r="1822" spans="2:13" ht="12.75">
      <c r="B1822" s="266"/>
      <c r="E1822" s="1"/>
      <c r="I1822" s="29">
        <f t="shared" si="125"/>
        <v>0</v>
      </c>
      <c r="M1822" s="2">
        <v>484</v>
      </c>
    </row>
    <row r="1823" spans="2:13" ht="12.75">
      <c r="B1823" s="266"/>
      <c r="E1823" s="1"/>
      <c r="H1823" s="7">
        <f t="shared" si="124"/>
        <v>0</v>
      </c>
      <c r="I1823" s="29">
        <f t="shared" si="125"/>
        <v>0</v>
      </c>
      <c r="M1823" s="2">
        <v>484</v>
      </c>
    </row>
    <row r="1824" spans="2:13" ht="12.75">
      <c r="B1824" s="266">
        <v>7000</v>
      </c>
      <c r="C1824" s="168" t="s">
        <v>994</v>
      </c>
      <c r="D1824" s="169" t="s">
        <v>298</v>
      </c>
      <c r="E1824" s="170" t="s">
        <v>995</v>
      </c>
      <c r="F1824" s="56" t="s">
        <v>987</v>
      </c>
      <c r="G1824" s="171" t="s">
        <v>45</v>
      </c>
      <c r="H1824" s="7">
        <f t="shared" si="124"/>
        <v>-7000</v>
      </c>
      <c r="I1824" s="29">
        <v>14</v>
      </c>
      <c r="K1824" s="59" t="s">
        <v>934</v>
      </c>
      <c r="M1824" s="2">
        <v>484</v>
      </c>
    </row>
    <row r="1825" spans="2:13" ht="12.75">
      <c r="B1825" s="266">
        <v>7000</v>
      </c>
      <c r="C1825" s="168" t="s">
        <v>994</v>
      </c>
      <c r="D1825" s="169" t="s">
        <v>298</v>
      </c>
      <c r="E1825" s="170" t="s">
        <v>995</v>
      </c>
      <c r="F1825" s="56" t="s">
        <v>987</v>
      </c>
      <c r="G1825" s="171" t="s">
        <v>45</v>
      </c>
      <c r="H1825" s="7">
        <f t="shared" si="124"/>
        <v>-14000</v>
      </c>
      <c r="I1825" s="29">
        <v>14</v>
      </c>
      <c r="K1825" s="59" t="s">
        <v>934</v>
      </c>
      <c r="M1825" s="2">
        <v>484</v>
      </c>
    </row>
    <row r="1826" spans="2:13" ht="12.75">
      <c r="B1826" s="266">
        <v>7000</v>
      </c>
      <c r="C1826" s="168" t="s">
        <v>994</v>
      </c>
      <c r="D1826" s="169" t="s">
        <v>298</v>
      </c>
      <c r="E1826" s="170" t="s">
        <v>995</v>
      </c>
      <c r="F1826" s="56" t="s">
        <v>987</v>
      </c>
      <c r="G1826" s="171" t="s">
        <v>45</v>
      </c>
      <c r="H1826" s="7">
        <f t="shared" si="124"/>
        <v>-21000</v>
      </c>
      <c r="I1826" s="29">
        <v>14</v>
      </c>
      <c r="K1826" s="59" t="s">
        <v>934</v>
      </c>
      <c r="M1826" s="2">
        <v>484</v>
      </c>
    </row>
    <row r="1827" spans="2:13" ht="12.75">
      <c r="B1827" s="266">
        <v>30000</v>
      </c>
      <c r="C1827" s="168" t="s">
        <v>996</v>
      </c>
      <c r="D1827" s="169" t="s">
        <v>298</v>
      </c>
      <c r="E1827" s="170" t="s">
        <v>995</v>
      </c>
      <c r="F1827" s="56" t="s">
        <v>987</v>
      </c>
      <c r="G1827" s="171" t="s">
        <v>53</v>
      </c>
      <c r="H1827" s="7">
        <f t="shared" si="124"/>
        <v>-51000</v>
      </c>
      <c r="I1827" s="29">
        <v>60</v>
      </c>
      <c r="K1827" s="59" t="s">
        <v>934</v>
      </c>
      <c r="M1827" s="2">
        <v>484</v>
      </c>
    </row>
    <row r="1828" spans="2:13" ht="12.75">
      <c r="B1828" s="266">
        <v>10000</v>
      </c>
      <c r="C1828" s="168" t="s">
        <v>997</v>
      </c>
      <c r="D1828" s="169" t="s">
        <v>298</v>
      </c>
      <c r="E1828" s="170" t="s">
        <v>995</v>
      </c>
      <c r="F1828" s="56" t="s">
        <v>987</v>
      </c>
      <c r="G1828" s="171" t="s">
        <v>998</v>
      </c>
      <c r="H1828" s="7">
        <f t="shared" si="124"/>
        <v>-61000</v>
      </c>
      <c r="I1828" s="29">
        <v>20</v>
      </c>
      <c r="K1828" s="59" t="s">
        <v>934</v>
      </c>
      <c r="M1828" s="2">
        <v>484</v>
      </c>
    </row>
    <row r="1829" spans="2:13" ht="12.75">
      <c r="B1829" s="266">
        <v>10000</v>
      </c>
      <c r="C1829" s="168" t="s">
        <v>999</v>
      </c>
      <c r="D1829" s="169" t="s">
        <v>298</v>
      </c>
      <c r="E1829" s="170" t="s">
        <v>995</v>
      </c>
      <c r="F1829" s="56" t="s">
        <v>987</v>
      </c>
      <c r="G1829" s="171" t="s">
        <v>66</v>
      </c>
      <c r="H1829" s="7">
        <f t="shared" si="124"/>
        <v>-71000</v>
      </c>
      <c r="I1829" s="29">
        <v>20</v>
      </c>
      <c r="K1829" s="59" t="s">
        <v>934</v>
      </c>
      <c r="M1829" s="2">
        <v>484</v>
      </c>
    </row>
    <row r="1830" spans="2:13" ht="12.75">
      <c r="B1830" s="266">
        <v>10000</v>
      </c>
      <c r="C1830" s="169" t="s">
        <v>1000</v>
      </c>
      <c r="D1830" s="169" t="s">
        <v>298</v>
      </c>
      <c r="E1830" s="170" t="s">
        <v>995</v>
      </c>
      <c r="F1830" s="56" t="s">
        <v>987</v>
      </c>
      <c r="G1830" s="171" t="s">
        <v>67</v>
      </c>
      <c r="H1830" s="7">
        <f t="shared" si="124"/>
        <v>-81000</v>
      </c>
      <c r="I1830" s="29">
        <v>20</v>
      </c>
      <c r="K1830" s="59" t="s">
        <v>934</v>
      </c>
      <c r="M1830" s="2">
        <v>484</v>
      </c>
    </row>
    <row r="1831" spans="2:13" ht="12.75">
      <c r="B1831" s="266">
        <v>10000</v>
      </c>
      <c r="C1831" s="169" t="s">
        <v>1000</v>
      </c>
      <c r="D1831" s="169" t="s">
        <v>298</v>
      </c>
      <c r="E1831" s="170" t="s">
        <v>995</v>
      </c>
      <c r="F1831" s="56" t="s">
        <v>987</v>
      </c>
      <c r="G1831" s="171" t="s">
        <v>67</v>
      </c>
      <c r="H1831" s="7">
        <f t="shared" si="124"/>
        <v>-91000</v>
      </c>
      <c r="I1831" s="29">
        <v>20</v>
      </c>
      <c r="K1831" s="59" t="s">
        <v>934</v>
      </c>
      <c r="M1831" s="2">
        <v>484</v>
      </c>
    </row>
    <row r="1832" spans="2:13" ht="12.75">
      <c r="B1832" s="266">
        <v>10000</v>
      </c>
      <c r="C1832" s="168" t="s">
        <v>1001</v>
      </c>
      <c r="D1832" s="169" t="s">
        <v>298</v>
      </c>
      <c r="E1832" s="170" t="s">
        <v>995</v>
      </c>
      <c r="F1832" s="56" t="s">
        <v>987</v>
      </c>
      <c r="G1832" s="171" t="s">
        <v>67</v>
      </c>
      <c r="H1832" s="7">
        <f t="shared" si="124"/>
        <v>-101000</v>
      </c>
      <c r="I1832" s="29">
        <v>20</v>
      </c>
      <c r="K1832" s="59" t="s">
        <v>934</v>
      </c>
      <c r="M1832" s="2">
        <v>484</v>
      </c>
    </row>
    <row r="1833" spans="2:13" ht="12.75">
      <c r="B1833" s="266">
        <v>10000</v>
      </c>
      <c r="C1833" s="168" t="s">
        <v>1002</v>
      </c>
      <c r="D1833" s="169" t="s">
        <v>298</v>
      </c>
      <c r="E1833" s="170" t="s">
        <v>995</v>
      </c>
      <c r="F1833" s="56" t="s">
        <v>987</v>
      </c>
      <c r="G1833" s="171" t="s">
        <v>59</v>
      </c>
      <c r="H1833" s="7">
        <f t="shared" si="124"/>
        <v>-111000</v>
      </c>
      <c r="I1833" s="29">
        <v>20</v>
      </c>
      <c r="K1833" s="59" t="s">
        <v>934</v>
      </c>
      <c r="M1833" s="2">
        <v>484</v>
      </c>
    </row>
    <row r="1834" spans="1:256" s="57" customFormat="1" ht="12.75">
      <c r="A1834" s="18"/>
      <c r="B1834" s="398">
        <f>SUM(B1824:B1833)</f>
        <v>111000</v>
      </c>
      <c r="C1834" s="18"/>
      <c r="D1834" s="18"/>
      <c r="E1834" s="172" t="s">
        <v>995</v>
      </c>
      <c r="F1834" s="25"/>
      <c r="G1834" s="25"/>
      <c r="H1834" s="60"/>
      <c r="I1834" s="55"/>
      <c r="M1834" s="2">
        <v>484</v>
      </c>
      <c r="IV1834" s="57">
        <f>SUM(M1834:IU1834)</f>
        <v>484</v>
      </c>
    </row>
    <row r="1835" spans="2:13" ht="12.75">
      <c r="B1835" s="266"/>
      <c r="E1835" s="1"/>
      <c r="H1835" s="7">
        <f t="shared" si="124"/>
        <v>0</v>
      </c>
      <c r="I1835" s="29">
        <f aca="true" t="shared" si="126" ref="I1835:I1841">+B1835/M1835</f>
        <v>0</v>
      </c>
      <c r="M1835" s="2">
        <v>484</v>
      </c>
    </row>
    <row r="1836" spans="2:13" ht="12.75">
      <c r="B1836" s="266"/>
      <c r="E1836" s="1"/>
      <c r="H1836" s="7">
        <f t="shared" si="124"/>
        <v>0</v>
      </c>
      <c r="I1836" s="29">
        <f t="shared" si="126"/>
        <v>0</v>
      </c>
      <c r="M1836" s="2">
        <v>484</v>
      </c>
    </row>
    <row r="1837" spans="2:13" ht="12.75">
      <c r="B1837" s="266">
        <v>7000</v>
      </c>
      <c r="C1837" s="168" t="s">
        <v>1003</v>
      </c>
      <c r="D1837" s="169" t="s">
        <v>298</v>
      </c>
      <c r="E1837" s="170" t="s">
        <v>1004</v>
      </c>
      <c r="F1837" s="56" t="s">
        <v>987</v>
      </c>
      <c r="G1837" s="171" t="s">
        <v>22</v>
      </c>
      <c r="H1837" s="7">
        <f t="shared" si="124"/>
        <v>-7000</v>
      </c>
      <c r="I1837" s="29">
        <f t="shared" si="126"/>
        <v>14.462809917355372</v>
      </c>
      <c r="K1837" s="59" t="s">
        <v>934</v>
      </c>
      <c r="M1837" s="2">
        <v>484</v>
      </c>
    </row>
    <row r="1838" spans="2:13" ht="12.75">
      <c r="B1838" s="266">
        <v>7000</v>
      </c>
      <c r="C1838" s="168" t="s">
        <v>1003</v>
      </c>
      <c r="D1838" s="169" t="s">
        <v>298</v>
      </c>
      <c r="E1838" s="170" t="s">
        <v>1004</v>
      </c>
      <c r="F1838" s="56" t="s">
        <v>987</v>
      </c>
      <c r="G1838" s="171" t="s">
        <v>22</v>
      </c>
      <c r="H1838" s="7">
        <f t="shared" si="124"/>
        <v>-14000</v>
      </c>
      <c r="I1838" s="29">
        <f t="shared" si="126"/>
        <v>14.462809917355372</v>
      </c>
      <c r="K1838" s="59" t="s">
        <v>934</v>
      </c>
      <c r="M1838" s="2">
        <v>484</v>
      </c>
    </row>
    <row r="1839" spans="1:13" s="57" customFormat="1" ht="12.75">
      <c r="A1839" s="18"/>
      <c r="B1839" s="398">
        <f>SUM(B1837:B1838)</f>
        <v>14000</v>
      </c>
      <c r="C1839" s="18"/>
      <c r="D1839" s="18"/>
      <c r="E1839" s="172" t="s">
        <v>1004</v>
      </c>
      <c r="F1839" s="25"/>
      <c r="G1839" s="25"/>
      <c r="H1839" s="60"/>
      <c r="I1839" s="55"/>
      <c r="M1839" s="2">
        <v>484</v>
      </c>
    </row>
    <row r="1840" spans="2:13" ht="12.75">
      <c r="B1840" s="266"/>
      <c r="E1840" s="1"/>
      <c r="H1840" s="7">
        <f t="shared" si="124"/>
        <v>0</v>
      </c>
      <c r="I1840" s="29">
        <f t="shared" si="126"/>
        <v>0</v>
      </c>
      <c r="M1840" s="2">
        <v>484</v>
      </c>
    </row>
    <row r="1841" spans="2:13" ht="12.75">
      <c r="B1841" s="266"/>
      <c r="E1841" s="1"/>
      <c r="H1841" s="7">
        <f t="shared" si="124"/>
        <v>0</v>
      </c>
      <c r="I1841" s="29">
        <f t="shared" si="126"/>
        <v>0</v>
      </c>
      <c r="M1841" s="2">
        <v>484</v>
      </c>
    </row>
    <row r="1842" spans="2:13" ht="12.75">
      <c r="B1842" s="266">
        <v>7000</v>
      </c>
      <c r="C1842" s="168" t="s">
        <v>994</v>
      </c>
      <c r="D1842" s="169" t="s">
        <v>298</v>
      </c>
      <c r="E1842" s="170" t="s">
        <v>1005</v>
      </c>
      <c r="F1842" s="56" t="s">
        <v>987</v>
      </c>
      <c r="G1842" s="171" t="s">
        <v>93</v>
      </c>
      <c r="H1842" s="7">
        <f t="shared" si="124"/>
        <v>-7000</v>
      </c>
      <c r="I1842" s="29">
        <v>14</v>
      </c>
      <c r="K1842" s="59" t="s">
        <v>934</v>
      </c>
      <c r="M1842" s="2">
        <v>484</v>
      </c>
    </row>
    <row r="1843" spans="2:13" ht="12.75">
      <c r="B1843" s="266">
        <v>7000</v>
      </c>
      <c r="C1843" s="168" t="s">
        <v>994</v>
      </c>
      <c r="D1843" s="169" t="s">
        <v>298</v>
      </c>
      <c r="E1843" s="170" t="s">
        <v>1005</v>
      </c>
      <c r="F1843" s="56" t="s">
        <v>987</v>
      </c>
      <c r="G1843" s="171" t="s">
        <v>93</v>
      </c>
      <c r="H1843" s="7">
        <f t="shared" si="124"/>
        <v>-14000</v>
      </c>
      <c r="I1843" s="29">
        <v>14</v>
      </c>
      <c r="K1843" s="59" t="s">
        <v>934</v>
      </c>
      <c r="M1843" s="2">
        <v>484</v>
      </c>
    </row>
    <row r="1844" spans="2:13" ht="12.75">
      <c r="B1844" s="266">
        <v>7000</v>
      </c>
      <c r="C1844" s="168" t="s">
        <v>994</v>
      </c>
      <c r="D1844" s="169" t="s">
        <v>298</v>
      </c>
      <c r="E1844" s="170" t="s">
        <v>1005</v>
      </c>
      <c r="F1844" s="56" t="s">
        <v>987</v>
      </c>
      <c r="G1844" s="171" t="s">
        <v>93</v>
      </c>
      <c r="H1844" s="7">
        <f t="shared" si="124"/>
        <v>-21000</v>
      </c>
      <c r="I1844" s="29">
        <v>14</v>
      </c>
      <c r="K1844" s="59" t="s">
        <v>934</v>
      </c>
      <c r="M1844" s="2">
        <v>484</v>
      </c>
    </row>
    <row r="1845" spans="2:13" ht="12.75">
      <c r="B1845" s="266">
        <v>7000</v>
      </c>
      <c r="C1845" s="168" t="s">
        <v>994</v>
      </c>
      <c r="D1845" s="169" t="s">
        <v>298</v>
      </c>
      <c r="E1845" s="170" t="s">
        <v>1005</v>
      </c>
      <c r="F1845" s="56" t="s">
        <v>987</v>
      </c>
      <c r="G1845" s="171" t="s">
        <v>22</v>
      </c>
      <c r="H1845" s="7">
        <f t="shared" si="124"/>
        <v>-28000</v>
      </c>
      <c r="I1845" s="29">
        <v>14</v>
      </c>
      <c r="K1845" s="59" t="s">
        <v>934</v>
      </c>
      <c r="M1845" s="2">
        <v>484</v>
      </c>
    </row>
    <row r="1846" spans="2:13" ht="12.75">
      <c r="B1846" s="266">
        <v>7000</v>
      </c>
      <c r="C1846" s="168" t="s">
        <v>994</v>
      </c>
      <c r="D1846" s="169" t="s">
        <v>298</v>
      </c>
      <c r="E1846" s="170" t="s">
        <v>1005</v>
      </c>
      <c r="F1846" s="56" t="s">
        <v>987</v>
      </c>
      <c r="G1846" s="171" t="s">
        <v>22</v>
      </c>
      <c r="H1846" s="7">
        <f t="shared" si="124"/>
        <v>-35000</v>
      </c>
      <c r="I1846" s="29">
        <v>14</v>
      </c>
      <c r="K1846" s="59" t="s">
        <v>934</v>
      </c>
      <c r="M1846" s="2">
        <v>484</v>
      </c>
    </row>
    <row r="1847" spans="2:13" ht="12.75">
      <c r="B1847" s="266">
        <v>30000</v>
      </c>
      <c r="C1847" s="168" t="s">
        <v>996</v>
      </c>
      <c r="D1847" s="169" t="s">
        <v>298</v>
      </c>
      <c r="E1847" s="170" t="s">
        <v>1005</v>
      </c>
      <c r="F1847" s="56" t="s">
        <v>987</v>
      </c>
      <c r="G1847" s="171" t="s">
        <v>25</v>
      </c>
      <c r="H1847" s="7">
        <f t="shared" si="124"/>
        <v>-65000</v>
      </c>
      <c r="I1847" s="29">
        <v>60</v>
      </c>
      <c r="K1847" s="59" t="s">
        <v>934</v>
      </c>
      <c r="M1847" s="2">
        <v>484</v>
      </c>
    </row>
    <row r="1848" spans="2:13" ht="12.75">
      <c r="B1848" s="266">
        <v>10000</v>
      </c>
      <c r="C1848" s="168" t="s">
        <v>1002</v>
      </c>
      <c r="D1848" s="169" t="s">
        <v>298</v>
      </c>
      <c r="E1848" s="170" t="s">
        <v>1005</v>
      </c>
      <c r="F1848" s="56" t="s">
        <v>987</v>
      </c>
      <c r="G1848" s="171" t="s">
        <v>29</v>
      </c>
      <c r="H1848" s="7">
        <f t="shared" si="124"/>
        <v>-75000</v>
      </c>
      <c r="I1848" s="29">
        <v>20</v>
      </c>
      <c r="K1848" s="59" t="s">
        <v>934</v>
      </c>
      <c r="M1848" s="2">
        <v>484</v>
      </c>
    </row>
    <row r="1849" spans="2:13" ht="12.75">
      <c r="B1849" s="266">
        <v>10000</v>
      </c>
      <c r="C1849" s="168" t="s">
        <v>1006</v>
      </c>
      <c r="D1849" s="169" t="s">
        <v>298</v>
      </c>
      <c r="E1849" s="170" t="s">
        <v>1005</v>
      </c>
      <c r="F1849" s="56" t="s">
        <v>987</v>
      </c>
      <c r="G1849" s="171" t="s">
        <v>29</v>
      </c>
      <c r="H1849" s="7">
        <f t="shared" si="124"/>
        <v>-85000</v>
      </c>
      <c r="I1849" s="29">
        <v>20</v>
      </c>
      <c r="K1849" s="59" t="s">
        <v>934</v>
      </c>
      <c r="M1849" s="2">
        <v>484</v>
      </c>
    </row>
    <row r="1850" spans="2:13" ht="12.75">
      <c r="B1850" s="266">
        <v>10000</v>
      </c>
      <c r="C1850" s="168" t="s">
        <v>1007</v>
      </c>
      <c r="D1850" s="169" t="s">
        <v>298</v>
      </c>
      <c r="E1850" s="170" t="s">
        <v>1005</v>
      </c>
      <c r="F1850" s="56" t="s">
        <v>987</v>
      </c>
      <c r="G1850" s="171" t="s">
        <v>29</v>
      </c>
      <c r="H1850" s="7">
        <f t="shared" si="124"/>
        <v>-95000</v>
      </c>
      <c r="I1850" s="29">
        <v>20</v>
      </c>
      <c r="K1850" s="59" t="s">
        <v>934</v>
      </c>
      <c r="M1850" s="2">
        <v>484</v>
      </c>
    </row>
    <row r="1851" spans="2:13" ht="12.75">
      <c r="B1851" s="266">
        <v>10000</v>
      </c>
      <c r="C1851" s="168" t="s">
        <v>999</v>
      </c>
      <c r="D1851" s="169" t="s">
        <v>298</v>
      </c>
      <c r="E1851" s="170" t="s">
        <v>1005</v>
      </c>
      <c r="F1851" s="56" t="s">
        <v>987</v>
      </c>
      <c r="G1851" s="171" t="s">
        <v>29</v>
      </c>
      <c r="H1851" s="7">
        <f t="shared" si="124"/>
        <v>-105000</v>
      </c>
      <c r="I1851" s="29">
        <v>20</v>
      </c>
      <c r="K1851" s="59" t="s">
        <v>934</v>
      </c>
      <c r="M1851" s="2">
        <v>484</v>
      </c>
    </row>
    <row r="1852" spans="2:13" ht="12.75">
      <c r="B1852" s="266">
        <v>10000</v>
      </c>
      <c r="C1852" s="168" t="s">
        <v>1008</v>
      </c>
      <c r="D1852" s="169" t="s">
        <v>298</v>
      </c>
      <c r="E1852" s="170" t="s">
        <v>1009</v>
      </c>
      <c r="F1852" s="56" t="s">
        <v>987</v>
      </c>
      <c r="G1852" s="171" t="s">
        <v>33</v>
      </c>
      <c r="H1852" s="7">
        <f t="shared" si="124"/>
        <v>-115000</v>
      </c>
      <c r="I1852" s="29">
        <v>20</v>
      </c>
      <c r="K1852" s="59" t="s">
        <v>934</v>
      </c>
      <c r="M1852" s="2">
        <v>484</v>
      </c>
    </row>
    <row r="1853" spans="2:13" ht="12.75">
      <c r="B1853" s="266">
        <v>10000</v>
      </c>
      <c r="C1853" s="168" t="s">
        <v>997</v>
      </c>
      <c r="D1853" s="169" t="s">
        <v>298</v>
      </c>
      <c r="E1853" s="170" t="s">
        <v>1005</v>
      </c>
      <c r="F1853" s="56" t="s">
        <v>987</v>
      </c>
      <c r="G1853" s="171" t="s">
        <v>43</v>
      </c>
      <c r="H1853" s="7">
        <f t="shared" si="124"/>
        <v>-125000</v>
      </c>
      <c r="I1853" s="29">
        <v>20</v>
      </c>
      <c r="K1853" s="59" t="s">
        <v>934</v>
      </c>
      <c r="M1853" s="2">
        <v>484</v>
      </c>
    </row>
    <row r="1854" spans="2:13" ht="12.75">
      <c r="B1854" s="266">
        <v>5000</v>
      </c>
      <c r="C1854" s="168" t="s">
        <v>1010</v>
      </c>
      <c r="D1854" s="169" t="s">
        <v>298</v>
      </c>
      <c r="E1854" s="170" t="s">
        <v>1005</v>
      </c>
      <c r="F1854" s="56" t="s">
        <v>987</v>
      </c>
      <c r="G1854" s="171" t="s">
        <v>43</v>
      </c>
      <c r="H1854" s="7">
        <f t="shared" si="124"/>
        <v>-130000</v>
      </c>
      <c r="I1854" s="29">
        <v>10</v>
      </c>
      <c r="K1854" s="59" t="s">
        <v>934</v>
      </c>
      <c r="M1854" s="2">
        <v>484</v>
      </c>
    </row>
    <row r="1855" spans="2:13" ht="12.75">
      <c r="B1855" s="266">
        <v>10000</v>
      </c>
      <c r="C1855" s="168" t="s">
        <v>1000</v>
      </c>
      <c r="D1855" s="169" t="s">
        <v>298</v>
      </c>
      <c r="E1855" s="170" t="s">
        <v>1005</v>
      </c>
      <c r="F1855" s="56" t="s">
        <v>987</v>
      </c>
      <c r="G1855" s="171" t="s">
        <v>45</v>
      </c>
      <c r="H1855" s="7">
        <f t="shared" si="124"/>
        <v>-140000</v>
      </c>
      <c r="I1855" s="29">
        <v>20</v>
      </c>
      <c r="K1855" s="59" t="s">
        <v>934</v>
      </c>
      <c r="M1855" s="2">
        <v>484</v>
      </c>
    </row>
    <row r="1856" spans="1:13" s="57" customFormat="1" ht="12.75">
      <c r="A1856" s="18"/>
      <c r="B1856" s="398">
        <f>SUM(B1842:B1855)</f>
        <v>140000</v>
      </c>
      <c r="C1856" s="18"/>
      <c r="D1856" s="18"/>
      <c r="E1856" s="172" t="s">
        <v>1005</v>
      </c>
      <c r="F1856" s="25"/>
      <c r="G1856" s="25"/>
      <c r="H1856" s="60"/>
      <c r="I1856" s="55">
        <f>+B1856/M1856</f>
        <v>289.25619834710744</v>
      </c>
      <c r="M1856" s="2">
        <v>484</v>
      </c>
    </row>
    <row r="1857" spans="2:13" ht="12.75">
      <c r="B1857" s="266"/>
      <c r="E1857" s="1"/>
      <c r="H1857" s="7">
        <f t="shared" si="124"/>
        <v>0</v>
      </c>
      <c r="I1857" s="29">
        <f>+B1857/M1857</f>
        <v>0</v>
      </c>
      <c r="M1857" s="2">
        <v>484</v>
      </c>
    </row>
    <row r="1858" spans="2:13" ht="12.75">
      <c r="B1858" s="266"/>
      <c r="E1858" s="1"/>
      <c r="H1858" s="7">
        <f t="shared" si="124"/>
        <v>0</v>
      </c>
      <c r="I1858" s="29">
        <f>+B1858/M1858</f>
        <v>0</v>
      </c>
      <c r="M1858" s="2">
        <v>484</v>
      </c>
    </row>
    <row r="1859" spans="2:13" ht="12.75">
      <c r="B1859" s="266">
        <v>7000</v>
      </c>
      <c r="C1859" s="168" t="s">
        <v>994</v>
      </c>
      <c r="D1859" s="169" t="s">
        <v>298</v>
      </c>
      <c r="E1859" s="170" t="s">
        <v>1011</v>
      </c>
      <c r="F1859" s="56" t="s">
        <v>987</v>
      </c>
      <c r="G1859" s="171" t="s">
        <v>49</v>
      </c>
      <c r="H1859" s="7">
        <f t="shared" si="124"/>
        <v>-7000</v>
      </c>
      <c r="I1859" s="29">
        <v>14</v>
      </c>
      <c r="K1859" s="59" t="s">
        <v>934</v>
      </c>
      <c r="M1859" s="2">
        <v>484</v>
      </c>
    </row>
    <row r="1860" spans="2:13" ht="12.75">
      <c r="B1860" s="266">
        <v>7000</v>
      </c>
      <c r="C1860" s="168" t="s">
        <v>994</v>
      </c>
      <c r="D1860" s="169" t="s">
        <v>298</v>
      </c>
      <c r="E1860" s="170" t="s">
        <v>1011</v>
      </c>
      <c r="F1860" s="56" t="s">
        <v>987</v>
      </c>
      <c r="G1860" s="171" t="s">
        <v>49</v>
      </c>
      <c r="H1860" s="7">
        <f t="shared" si="124"/>
        <v>-14000</v>
      </c>
      <c r="I1860" s="29">
        <v>14</v>
      </c>
      <c r="K1860" s="59" t="s">
        <v>934</v>
      </c>
      <c r="M1860" s="2">
        <v>484</v>
      </c>
    </row>
    <row r="1861" spans="2:13" ht="12.75">
      <c r="B1861" s="266">
        <v>7000</v>
      </c>
      <c r="C1861" s="168" t="s">
        <v>994</v>
      </c>
      <c r="D1861" s="169" t="s">
        <v>298</v>
      </c>
      <c r="E1861" s="170" t="s">
        <v>1011</v>
      </c>
      <c r="F1861" s="56" t="s">
        <v>987</v>
      </c>
      <c r="G1861" s="171" t="s">
        <v>51</v>
      </c>
      <c r="H1861" s="7">
        <f t="shared" si="124"/>
        <v>-21000</v>
      </c>
      <c r="I1861" s="29">
        <v>14</v>
      </c>
      <c r="K1861" s="59" t="s">
        <v>934</v>
      </c>
      <c r="M1861" s="2">
        <v>484</v>
      </c>
    </row>
    <row r="1862" spans="2:13" ht="12.75">
      <c r="B1862" s="266">
        <v>7000</v>
      </c>
      <c r="C1862" s="168" t="s">
        <v>994</v>
      </c>
      <c r="D1862" s="169" t="s">
        <v>298</v>
      </c>
      <c r="E1862" s="170" t="s">
        <v>1011</v>
      </c>
      <c r="F1862" s="56" t="s">
        <v>987</v>
      </c>
      <c r="G1862" s="171" t="s">
        <v>51</v>
      </c>
      <c r="H1862" s="7">
        <f t="shared" si="124"/>
        <v>-28000</v>
      </c>
      <c r="I1862" s="29">
        <v>14</v>
      </c>
      <c r="K1862" s="59" t="s">
        <v>934</v>
      </c>
      <c r="M1862" s="2">
        <v>484</v>
      </c>
    </row>
    <row r="1863" spans="2:13" ht="12.75">
      <c r="B1863" s="266">
        <v>10000</v>
      </c>
      <c r="C1863" s="168" t="s">
        <v>1006</v>
      </c>
      <c r="D1863" s="169" t="s">
        <v>298</v>
      </c>
      <c r="E1863" s="170" t="s">
        <v>1011</v>
      </c>
      <c r="F1863" s="56" t="s">
        <v>987</v>
      </c>
      <c r="G1863" s="171" t="s">
        <v>66</v>
      </c>
      <c r="H1863" s="7">
        <f t="shared" si="124"/>
        <v>-38000</v>
      </c>
      <c r="I1863" s="29">
        <v>20</v>
      </c>
      <c r="K1863" s="59" t="s">
        <v>934</v>
      </c>
      <c r="M1863" s="2">
        <v>484</v>
      </c>
    </row>
    <row r="1864" spans="2:13" ht="12.75">
      <c r="B1864" s="266">
        <v>10000</v>
      </c>
      <c r="C1864" s="168" t="s">
        <v>999</v>
      </c>
      <c r="D1864" s="169" t="s">
        <v>298</v>
      </c>
      <c r="E1864" s="170" t="s">
        <v>1011</v>
      </c>
      <c r="F1864" s="56" t="s">
        <v>987</v>
      </c>
      <c r="G1864" s="171" t="s">
        <v>66</v>
      </c>
      <c r="H1864" s="7">
        <f t="shared" si="124"/>
        <v>-48000</v>
      </c>
      <c r="I1864" s="29">
        <v>20</v>
      </c>
      <c r="K1864" s="59" t="s">
        <v>934</v>
      </c>
      <c r="M1864" s="2">
        <v>484</v>
      </c>
    </row>
    <row r="1865" spans="2:13" ht="12.75">
      <c r="B1865" s="266">
        <v>10000</v>
      </c>
      <c r="C1865" s="168" t="s">
        <v>997</v>
      </c>
      <c r="D1865" s="169" t="s">
        <v>298</v>
      </c>
      <c r="E1865" s="170" t="s">
        <v>1011</v>
      </c>
      <c r="F1865" s="56" t="s">
        <v>987</v>
      </c>
      <c r="G1865" s="171" t="s">
        <v>59</v>
      </c>
      <c r="H1865" s="7">
        <f t="shared" si="124"/>
        <v>-58000</v>
      </c>
      <c r="I1865" s="29">
        <v>20</v>
      </c>
      <c r="K1865" s="59" t="s">
        <v>934</v>
      </c>
      <c r="M1865" s="2">
        <v>484</v>
      </c>
    </row>
    <row r="1866" spans="2:13" ht="12.75">
      <c r="B1866" s="266">
        <v>10000</v>
      </c>
      <c r="C1866" s="173" t="s">
        <v>1102</v>
      </c>
      <c r="D1866" s="169" t="s">
        <v>298</v>
      </c>
      <c r="E1866" s="174" t="s">
        <v>1011</v>
      </c>
      <c r="F1866" s="56" t="s">
        <v>987</v>
      </c>
      <c r="G1866" s="175" t="s">
        <v>59</v>
      </c>
      <c r="H1866" s="7">
        <f t="shared" si="124"/>
        <v>-68000</v>
      </c>
      <c r="I1866" s="29">
        <v>20</v>
      </c>
      <c r="K1866" s="59" t="s">
        <v>934</v>
      </c>
      <c r="M1866" s="2">
        <v>484</v>
      </c>
    </row>
    <row r="1867" spans="2:13" ht="12.75">
      <c r="B1867" s="266">
        <v>5000</v>
      </c>
      <c r="C1867" s="173" t="s">
        <v>1010</v>
      </c>
      <c r="D1867" s="169" t="s">
        <v>298</v>
      </c>
      <c r="E1867" s="174" t="s">
        <v>1011</v>
      </c>
      <c r="F1867" s="56" t="s">
        <v>987</v>
      </c>
      <c r="G1867" s="175" t="s">
        <v>67</v>
      </c>
      <c r="H1867" s="7">
        <f t="shared" si="124"/>
        <v>-73000</v>
      </c>
      <c r="I1867" s="29">
        <v>10</v>
      </c>
      <c r="K1867" s="59" t="s">
        <v>934</v>
      </c>
      <c r="M1867" s="2">
        <v>484</v>
      </c>
    </row>
    <row r="1868" spans="2:13" ht="12.75">
      <c r="B1868" s="266">
        <v>5000</v>
      </c>
      <c r="C1868" s="173" t="s">
        <v>1103</v>
      </c>
      <c r="D1868" s="169" t="s">
        <v>298</v>
      </c>
      <c r="E1868" s="174" t="s">
        <v>1011</v>
      </c>
      <c r="F1868" s="56" t="s">
        <v>987</v>
      </c>
      <c r="G1868" s="175" t="s">
        <v>59</v>
      </c>
      <c r="H1868" s="7">
        <f t="shared" si="124"/>
        <v>-78000</v>
      </c>
      <c r="I1868" s="29">
        <v>10</v>
      </c>
      <c r="K1868" s="59" t="s">
        <v>934</v>
      </c>
      <c r="M1868" s="2">
        <v>484</v>
      </c>
    </row>
    <row r="1869" spans="1:13" s="57" customFormat="1" ht="12.75">
      <c r="A1869" s="18"/>
      <c r="B1869" s="398">
        <f>SUM(B1859:B1868)</f>
        <v>78000</v>
      </c>
      <c r="C1869" s="18"/>
      <c r="D1869" s="18"/>
      <c r="E1869" s="172" t="s">
        <v>1011</v>
      </c>
      <c r="F1869" s="25"/>
      <c r="G1869" s="25"/>
      <c r="H1869" s="60"/>
      <c r="I1869" s="55"/>
      <c r="M1869" s="2">
        <v>484</v>
      </c>
    </row>
    <row r="1870" spans="2:13" ht="12.75">
      <c r="B1870" s="266"/>
      <c r="E1870" s="1"/>
      <c r="H1870" s="7">
        <f t="shared" si="124"/>
        <v>0</v>
      </c>
      <c r="I1870" s="29">
        <f>+B1870/M1870</f>
        <v>0</v>
      </c>
      <c r="M1870" s="2">
        <v>484</v>
      </c>
    </row>
    <row r="1871" spans="2:13" ht="12.75">
      <c r="B1871" s="266"/>
      <c r="E1871" s="1"/>
      <c r="H1871" s="7">
        <f t="shared" si="124"/>
        <v>0</v>
      </c>
      <c r="I1871" s="29">
        <f>+B1871/M1871</f>
        <v>0</v>
      </c>
      <c r="M1871" s="2">
        <v>484</v>
      </c>
    </row>
    <row r="1872" spans="2:13" ht="12.75">
      <c r="B1872" s="266">
        <v>10000</v>
      </c>
      <c r="C1872" s="168" t="s">
        <v>1006</v>
      </c>
      <c r="D1872" s="169" t="s">
        <v>298</v>
      </c>
      <c r="E1872" s="170" t="s">
        <v>1012</v>
      </c>
      <c r="F1872" s="56" t="s">
        <v>987</v>
      </c>
      <c r="G1872" s="171" t="s">
        <v>66</v>
      </c>
      <c r="H1872" s="7">
        <f t="shared" si="124"/>
        <v>-10000</v>
      </c>
      <c r="I1872" s="29">
        <v>20</v>
      </c>
      <c r="K1872" s="59" t="s">
        <v>934</v>
      </c>
      <c r="M1872" s="2">
        <v>484</v>
      </c>
    </row>
    <row r="1873" spans="2:13" ht="12.75">
      <c r="B1873" s="266">
        <v>10000</v>
      </c>
      <c r="C1873" s="168" t="s">
        <v>999</v>
      </c>
      <c r="D1873" s="169" t="s">
        <v>298</v>
      </c>
      <c r="E1873" s="170" t="s">
        <v>1012</v>
      </c>
      <c r="F1873" s="56" t="s">
        <v>987</v>
      </c>
      <c r="G1873" s="171" t="s">
        <v>66</v>
      </c>
      <c r="H1873" s="7">
        <f t="shared" si="124"/>
        <v>-20000</v>
      </c>
      <c r="I1873" s="29">
        <v>20</v>
      </c>
      <c r="K1873" s="59" t="s">
        <v>934</v>
      </c>
      <c r="M1873" s="2">
        <v>484</v>
      </c>
    </row>
    <row r="1874" spans="2:13" ht="12.75">
      <c r="B1874" s="266">
        <v>35000</v>
      </c>
      <c r="C1874" s="173" t="s">
        <v>1013</v>
      </c>
      <c r="D1874" s="169" t="s">
        <v>298</v>
      </c>
      <c r="E1874" s="170" t="s">
        <v>1012</v>
      </c>
      <c r="F1874" s="56" t="s">
        <v>987</v>
      </c>
      <c r="G1874" s="175" t="s">
        <v>71</v>
      </c>
      <c r="H1874" s="7">
        <f t="shared" si="124"/>
        <v>-55000</v>
      </c>
      <c r="I1874" s="29">
        <v>70</v>
      </c>
      <c r="K1874" s="59" t="s">
        <v>934</v>
      </c>
      <c r="M1874" s="2">
        <v>484</v>
      </c>
    </row>
    <row r="1875" spans="2:13" ht="12.75">
      <c r="B1875" s="266">
        <v>30000</v>
      </c>
      <c r="C1875" s="173" t="s">
        <v>996</v>
      </c>
      <c r="D1875" s="169" t="s">
        <v>298</v>
      </c>
      <c r="E1875" s="170" t="s">
        <v>1012</v>
      </c>
      <c r="F1875" s="56" t="s">
        <v>987</v>
      </c>
      <c r="G1875" s="174" t="s">
        <v>71</v>
      </c>
      <c r="H1875" s="7">
        <f t="shared" si="124"/>
        <v>-85000</v>
      </c>
      <c r="I1875" s="29">
        <v>60</v>
      </c>
      <c r="K1875" s="59" t="s">
        <v>934</v>
      </c>
      <c r="M1875" s="2">
        <v>484</v>
      </c>
    </row>
    <row r="1876" spans="2:13" ht="12.75">
      <c r="B1876" s="266">
        <v>7000</v>
      </c>
      <c r="C1876" s="173" t="s">
        <v>1003</v>
      </c>
      <c r="D1876" s="169" t="s">
        <v>298</v>
      </c>
      <c r="E1876" s="170" t="s">
        <v>1012</v>
      </c>
      <c r="F1876" s="56" t="s">
        <v>987</v>
      </c>
      <c r="G1876" s="174" t="s">
        <v>39</v>
      </c>
      <c r="H1876" s="7">
        <f t="shared" si="124"/>
        <v>-92000</v>
      </c>
      <c r="I1876" s="29">
        <v>14</v>
      </c>
      <c r="K1876" s="59" t="s">
        <v>934</v>
      </c>
      <c r="M1876" s="2">
        <v>484</v>
      </c>
    </row>
    <row r="1877" spans="2:13" ht="12.75">
      <c r="B1877" s="266">
        <v>7000</v>
      </c>
      <c r="C1877" s="173" t="s">
        <v>1003</v>
      </c>
      <c r="D1877" s="169" t="s">
        <v>298</v>
      </c>
      <c r="E1877" s="170" t="s">
        <v>1012</v>
      </c>
      <c r="F1877" s="56" t="s">
        <v>987</v>
      </c>
      <c r="G1877" s="174" t="s">
        <v>68</v>
      </c>
      <c r="H1877" s="7">
        <f t="shared" si="124"/>
        <v>-99000</v>
      </c>
      <c r="I1877" s="29">
        <v>14</v>
      </c>
      <c r="K1877" s="59" t="s">
        <v>934</v>
      </c>
      <c r="M1877" s="2">
        <v>484</v>
      </c>
    </row>
    <row r="1878" spans="1:13" s="57" customFormat="1" ht="12.75">
      <c r="A1878" s="18"/>
      <c r="B1878" s="398">
        <f>SUM(B1872:B1877)</f>
        <v>99000</v>
      </c>
      <c r="C1878" s="18"/>
      <c r="D1878" s="18"/>
      <c r="E1878" s="172" t="s">
        <v>1012</v>
      </c>
      <c r="F1878" s="25"/>
      <c r="G1878" s="25"/>
      <c r="H1878" s="60"/>
      <c r="I1878" s="55">
        <f aca="true" t="shared" si="127" ref="I1878:I1884">+B1878/M1878</f>
        <v>204.54545454545453</v>
      </c>
      <c r="M1878" s="2">
        <v>484</v>
      </c>
    </row>
    <row r="1879" spans="2:13" ht="12.75">
      <c r="B1879" s="266"/>
      <c r="E1879" s="1"/>
      <c r="H1879" s="7">
        <f aca="true" t="shared" si="128" ref="H1879:H1929">H1878-B1879</f>
        <v>0</v>
      </c>
      <c r="I1879" s="29">
        <f t="shared" si="127"/>
        <v>0</v>
      </c>
      <c r="M1879" s="2">
        <v>484</v>
      </c>
    </row>
    <row r="1880" spans="2:13" ht="12.75">
      <c r="B1880" s="266"/>
      <c r="E1880" s="1"/>
      <c r="H1880" s="7">
        <f t="shared" si="128"/>
        <v>0</v>
      </c>
      <c r="I1880" s="29">
        <f t="shared" si="127"/>
        <v>0</v>
      </c>
      <c r="M1880" s="2">
        <v>484</v>
      </c>
    </row>
    <row r="1881" spans="2:13" ht="12.75">
      <c r="B1881" s="266">
        <v>30000</v>
      </c>
      <c r="C1881" s="168" t="s">
        <v>996</v>
      </c>
      <c r="D1881" s="169" t="s">
        <v>298</v>
      </c>
      <c r="E1881" s="170" t="s">
        <v>1014</v>
      </c>
      <c r="F1881" s="56" t="s">
        <v>987</v>
      </c>
      <c r="G1881" s="171" t="s">
        <v>39</v>
      </c>
      <c r="H1881" s="7">
        <f t="shared" si="128"/>
        <v>-30000</v>
      </c>
      <c r="I1881" s="29">
        <f t="shared" si="127"/>
        <v>61.98347107438016</v>
      </c>
      <c r="K1881" s="59" t="s">
        <v>934</v>
      </c>
      <c r="M1881" s="2">
        <v>484</v>
      </c>
    </row>
    <row r="1882" spans="1:13" s="57" customFormat="1" ht="12.75">
      <c r="A1882" s="18"/>
      <c r="B1882" s="398">
        <f>SUM(B1881)</f>
        <v>30000</v>
      </c>
      <c r="C1882" s="18"/>
      <c r="D1882" s="18"/>
      <c r="E1882" s="66" t="s">
        <v>1014</v>
      </c>
      <c r="F1882" s="25"/>
      <c r="G1882" s="25"/>
      <c r="H1882" s="60"/>
      <c r="I1882" s="55"/>
      <c r="M1882" s="2">
        <v>484</v>
      </c>
    </row>
    <row r="1883" spans="2:13" ht="12.75">
      <c r="B1883" s="266"/>
      <c r="E1883" s="1"/>
      <c r="H1883" s="7">
        <f t="shared" si="128"/>
        <v>0</v>
      </c>
      <c r="I1883" s="29">
        <f t="shared" si="127"/>
        <v>0</v>
      </c>
      <c r="M1883" s="2">
        <v>484</v>
      </c>
    </row>
    <row r="1884" spans="2:13" ht="12.75">
      <c r="B1884" s="266"/>
      <c r="E1884" s="1"/>
      <c r="H1884" s="7">
        <f t="shared" si="128"/>
        <v>0</v>
      </c>
      <c r="I1884" s="29">
        <f t="shared" si="127"/>
        <v>0</v>
      </c>
      <c r="M1884" s="2">
        <v>484</v>
      </c>
    </row>
    <row r="1885" spans="2:13" ht="12.75">
      <c r="B1885" s="266">
        <v>10000</v>
      </c>
      <c r="C1885" s="169" t="s">
        <v>1007</v>
      </c>
      <c r="D1885" s="169" t="s">
        <v>298</v>
      </c>
      <c r="E1885" s="170" t="s">
        <v>1140</v>
      </c>
      <c r="F1885" s="56" t="s">
        <v>987</v>
      </c>
      <c r="G1885" s="171" t="s">
        <v>84</v>
      </c>
      <c r="H1885" s="7">
        <f t="shared" si="128"/>
        <v>-10000</v>
      </c>
      <c r="I1885" s="29">
        <v>20</v>
      </c>
      <c r="K1885" s="59" t="s">
        <v>934</v>
      </c>
      <c r="M1885" s="2">
        <v>484</v>
      </c>
    </row>
    <row r="1886" spans="1:13" s="165" customFormat="1" ht="12.75">
      <c r="A1886" s="1"/>
      <c r="B1886" s="266">
        <v>10000</v>
      </c>
      <c r="C1886" s="168" t="s">
        <v>1015</v>
      </c>
      <c r="D1886" s="169" t="s">
        <v>298</v>
      </c>
      <c r="E1886" s="170" t="s">
        <v>1140</v>
      </c>
      <c r="F1886" s="56" t="s">
        <v>987</v>
      </c>
      <c r="G1886" s="171" t="s">
        <v>49</v>
      </c>
      <c r="H1886" s="7">
        <f t="shared" si="128"/>
        <v>-20000</v>
      </c>
      <c r="I1886" s="29">
        <v>20</v>
      </c>
      <c r="J1886"/>
      <c r="K1886" s="59" t="s">
        <v>934</v>
      </c>
      <c r="L1886"/>
      <c r="M1886" s="2">
        <v>484</v>
      </c>
    </row>
    <row r="1887" spans="1:13" s="57" customFormat="1" ht="12.75">
      <c r="A1887" s="18"/>
      <c r="B1887" s="398">
        <f>SUM(B1885:B1886)</f>
        <v>20000</v>
      </c>
      <c r="C1887" s="18"/>
      <c r="D1887" s="18"/>
      <c r="E1887" s="172" t="s">
        <v>1140</v>
      </c>
      <c r="F1887" s="25"/>
      <c r="G1887" s="25"/>
      <c r="H1887" s="60"/>
      <c r="I1887" s="55"/>
      <c r="M1887" s="2">
        <v>484</v>
      </c>
    </row>
    <row r="1888" spans="2:13" ht="12.75">
      <c r="B1888" s="266"/>
      <c r="E1888" s="1"/>
      <c r="H1888" s="7">
        <f t="shared" si="128"/>
        <v>0</v>
      </c>
      <c r="I1888" s="29">
        <f>+B1888/M1888</f>
        <v>0</v>
      </c>
      <c r="M1888" s="2">
        <v>484</v>
      </c>
    </row>
    <row r="1889" spans="2:13" ht="12.75">
      <c r="B1889" s="266"/>
      <c r="E1889" s="1"/>
      <c r="H1889" s="7">
        <f t="shared" si="128"/>
        <v>0</v>
      </c>
      <c r="I1889" s="29">
        <f>+B1889/M1889</f>
        <v>0</v>
      </c>
      <c r="M1889" s="2">
        <v>484</v>
      </c>
    </row>
    <row r="1890" spans="2:13" ht="12.75">
      <c r="B1890" s="266"/>
      <c r="E1890" s="1"/>
      <c r="H1890" s="7">
        <f t="shared" si="128"/>
        <v>0</v>
      </c>
      <c r="I1890" s="29">
        <f>+B1890/M1890</f>
        <v>0</v>
      </c>
      <c r="M1890" s="2">
        <v>484</v>
      </c>
    </row>
    <row r="1891" spans="2:13" ht="12.75">
      <c r="B1891" s="266"/>
      <c r="E1891" s="1"/>
      <c r="H1891" s="7">
        <f t="shared" si="128"/>
        <v>0</v>
      </c>
      <c r="I1891" s="29">
        <f>+B1891/M1891</f>
        <v>0</v>
      </c>
      <c r="M1891" s="2">
        <v>484</v>
      </c>
    </row>
    <row r="1892" spans="1:13" s="57" customFormat="1" ht="12.75">
      <c r="A1892" s="18"/>
      <c r="B1892" s="405">
        <f>B1896+B1900+B1904</f>
        <v>45000</v>
      </c>
      <c r="C1892" s="52" t="s">
        <v>1016</v>
      </c>
      <c r="D1892" s="18"/>
      <c r="E1892" s="18"/>
      <c r="F1892" s="25"/>
      <c r="G1892" s="25"/>
      <c r="H1892" s="60"/>
      <c r="I1892" s="55">
        <f>+B1892/M1892</f>
        <v>92.97520661157024</v>
      </c>
      <c r="M1892" s="2">
        <v>484</v>
      </c>
    </row>
    <row r="1893" spans="2:13" ht="12.75">
      <c r="B1893" s="266"/>
      <c r="E1893" s="1"/>
      <c r="H1893" s="7">
        <v>0</v>
      </c>
      <c r="I1893" s="29">
        <f aca="true" t="shared" si="129" ref="I1893:I1906">+B1893/M1893</f>
        <v>0</v>
      </c>
      <c r="M1893" s="2">
        <v>484</v>
      </c>
    </row>
    <row r="1894" spans="2:13" ht="12.75">
      <c r="B1894" s="266"/>
      <c r="E1894" s="1"/>
      <c r="H1894" s="7">
        <f t="shared" si="128"/>
        <v>0</v>
      </c>
      <c r="I1894" s="29">
        <f t="shared" si="129"/>
        <v>0</v>
      </c>
      <c r="M1894" s="2">
        <v>484</v>
      </c>
    </row>
    <row r="1895" spans="2:13" ht="12.75">
      <c r="B1895" s="266">
        <v>30000</v>
      </c>
      <c r="C1895" s="19" t="s">
        <v>1018</v>
      </c>
      <c r="D1895" s="19" t="s">
        <v>298</v>
      </c>
      <c r="E1895" s="58" t="s">
        <v>1004</v>
      </c>
      <c r="F1895" s="34" t="s">
        <v>1019</v>
      </c>
      <c r="G1895" s="34" t="s">
        <v>22</v>
      </c>
      <c r="H1895" s="7">
        <f t="shared" si="128"/>
        <v>-30000</v>
      </c>
      <c r="I1895" s="29">
        <f t="shared" si="129"/>
        <v>61.98347107438016</v>
      </c>
      <c r="K1895" t="s">
        <v>934</v>
      </c>
      <c r="M1895" s="2">
        <v>484</v>
      </c>
    </row>
    <row r="1896" spans="1:13" s="57" customFormat="1" ht="12.75">
      <c r="A1896" s="18"/>
      <c r="B1896" s="398">
        <f>SUM(B1895)</f>
        <v>30000</v>
      </c>
      <c r="C1896" s="18"/>
      <c r="D1896" s="18"/>
      <c r="E1896" s="66" t="s">
        <v>1004</v>
      </c>
      <c r="F1896" s="25"/>
      <c r="G1896" s="25"/>
      <c r="H1896" s="60"/>
      <c r="I1896" s="55"/>
      <c r="M1896" s="2">
        <v>484</v>
      </c>
    </row>
    <row r="1897" spans="2:13" ht="12.75">
      <c r="B1897" s="266"/>
      <c r="E1897" s="1"/>
      <c r="H1897" s="7">
        <f t="shared" si="128"/>
        <v>0</v>
      </c>
      <c r="I1897" s="29">
        <f t="shared" si="129"/>
        <v>0</v>
      </c>
      <c r="M1897" s="2">
        <v>484</v>
      </c>
    </row>
    <row r="1898" spans="2:13" ht="12.75">
      <c r="B1898" s="266"/>
      <c r="E1898" s="1"/>
      <c r="H1898" s="7">
        <f t="shared" si="128"/>
        <v>0</v>
      </c>
      <c r="I1898" s="29">
        <f t="shared" si="129"/>
        <v>0</v>
      </c>
      <c r="M1898" s="2">
        <v>484</v>
      </c>
    </row>
    <row r="1899" spans="2:13" ht="12.75">
      <c r="B1899" s="266">
        <v>10000</v>
      </c>
      <c r="C1899" s="1" t="s">
        <v>1020</v>
      </c>
      <c r="D1899" s="19" t="s">
        <v>298</v>
      </c>
      <c r="E1899" s="1" t="s">
        <v>1012</v>
      </c>
      <c r="F1899" s="56" t="s">
        <v>1021</v>
      </c>
      <c r="G1899" s="56" t="s">
        <v>71</v>
      </c>
      <c r="H1899" s="7">
        <f t="shared" si="128"/>
        <v>-10000</v>
      </c>
      <c r="I1899" s="29">
        <f t="shared" si="129"/>
        <v>20.66115702479339</v>
      </c>
      <c r="K1899" t="s">
        <v>934</v>
      </c>
      <c r="M1899" s="2">
        <v>484</v>
      </c>
    </row>
    <row r="1900" spans="1:13" s="57" customFormat="1" ht="12.75">
      <c r="A1900" s="18"/>
      <c r="B1900" s="398">
        <f>SUM(B1899)</f>
        <v>10000</v>
      </c>
      <c r="C1900" s="18"/>
      <c r="D1900" s="18"/>
      <c r="E1900" s="18" t="s">
        <v>1012</v>
      </c>
      <c r="F1900" s="25"/>
      <c r="G1900" s="25"/>
      <c r="H1900" s="60"/>
      <c r="I1900" s="55">
        <f t="shared" si="129"/>
        <v>20.66115702479339</v>
      </c>
      <c r="M1900" s="2">
        <v>484</v>
      </c>
    </row>
    <row r="1901" spans="5:13" ht="12.75">
      <c r="E1901" s="1"/>
      <c r="H1901" s="7">
        <f t="shared" si="128"/>
        <v>0</v>
      </c>
      <c r="I1901" s="29">
        <f t="shared" si="129"/>
        <v>0</v>
      </c>
      <c r="M1901" s="2">
        <v>484</v>
      </c>
    </row>
    <row r="1902" spans="5:13" ht="12.75">
      <c r="E1902" s="1"/>
      <c r="H1902" s="7">
        <f t="shared" si="128"/>
        <v>0</v>
      </c>
      <c r="I1902" s="29">
        <f t="shared" si="129"/>
        <v>0</v>
      </c>
      <c r="M1902" s="2">
        <v>484</v>
      </c>
    </row>
    <row r="1903" spans="2:13" ht="12.75">
      <c r="B1903" s="400">
        <v>5000</v>
      </c>
      <c r="C1903" s="1" t="s">
        <v>1022</v>
      </c>
      <c r="D1903" s="19" t="s">
        <v>298</v>
      </c>
      <c r="E1903" s="1" t="s">
        <v>1023</v>
      </c>
      <c r="F1903" s="56" t="s">
        <v>1024</v>
      </c>
      <c r="G1903" s="56" t="s">
        <v>59</v>
      </c>
      <c r="H1903" s="7">
        <f t="shared" si="128"/>
        <v>-5000</v>
      </c>
      <c r="I1903" s="29">
        <f t="shared" si="129"/>
        <v>10.330578512396695</v>
      </c>
      <c r="K1903" t="s">
        <v>934</v>
      </c>
      <c r="M1903" s="2">
        <v>484</v>
      </c>
    </row>
    <row r="1904" spans="1:13" s="57" customFormat="1" ht="12.75">
      <c r="A1904" s="18"/>
      <c r="B1904" s="420">
        <f>SUM(B1903)</f>
        <v>5000</v>
      </c>
      <c r="C1904" s="18"/>
      <c r="D1904" s="18"/>
      <c r="E1904" s="18" t="s">
        <v>1023</v>
      </c>
      <c r="F1904" s="25"/>
      <c r="G1904" s="25"/>
      <c r="H1904" s="60">
        <v>0</v>
      </c>
      <c r="I1904" s="55">
        <f t="shared" si="129"/>
        <v>10.330578512396695</v>
      </c>
      <c r="M1904" s="2">
        <v>484</v>
      </c>
    </row>
    <row r="1905" spans="5:13" ht="12.75">
      <c r="E1905" s="1"/>
      <c r="H1905" s="7">
        <f t="shared" si="128"/>
        <v>0</v>
      </c>
      <c r="I1905" s="29">
        <f t="shared" si="129"/>
        <v>0</v>
      </c>
      <c r="M1905" s="2">
        <v>484</v>
      </c>
    </row>
    <row r="1906" spans="5:13" ht="12.75">
      <c r="E1906" s="1"/>
      <c r="H1906" s="7">
        <f t="shared" si="128"/>
        <v>0</v>
      </c>
      <c r="I1906" s="29">
        <f t="shared" si="129"/>
        <v>0</v>
      </c>
      <c r="M1906" s="2">
        <v>484</v>
      </c>
    </row>
    <row r="1907" spans="2:13" ht="12.75">
      <c r="B1907" s="407">
        <v>6000</v>
      </c>
      <c r="C1907" s="19" t="s">
        <v>1025</v>
      </c>
      <c r="D1907" s="19" t="s">
        <v>298</v>
      </c>
      <c r="E1907" s="1" t="s">
        <v>135</v>
      </c>
      <c r="F1907" s="56" t="s">
        <v>1026</v>
      </c>
      <c r="G1907" s="34" t="s">
        <v>89</v>
      </c>
      <c r="H1907" s="7">
        <f aca="true" t="shared" si="130" ref="H1907:H1919">H1906-B1907</f>
        <v>-6000</v>
      </c>
      <c r="I1907" s="29">
        <f aca="true" t="shared" si="131" ref="I1907:I1919">+B1907/M1907</f>
        <v>12.396694214876034</v>
      </c>
      <c r="K1907" t="s">
        <v>958</v>
      </c>
      <c r="M1907" s="2">
        <v>484</v>
      </c>
    </row>
    <row r="1908" spans="2:13" ht="12.75">
      <c r="B1908" s="407">
        <v>25000</v>
      </c>
      <c r="C1908" s="1" t="s">
        <v>1027</v>
      </c>
      <c r="D1908" s="19" t="s">
        <v>298</v>
      </c>
      <c r="E1908" s="1" t="s">
        <v>135</v>
      </c>
      <c r="F1908" s="56" t="s">
        <v>1028</v>
      </c>
      <c r="G1908" s="34" t="s">
        <v>29</v>
      </c>
      <c r="H1908" s="7">
        <f t="shared" si="130"/>
        <v>-31000</v>
      </c>
      <c r="I1908" s="29">
        <f t="shared" si="131"/>
        <v>51.65289256198347</v>
      </c>
      <c r="K1908" t="s">
        <v>958</v>
      </c>
      <c r="M1908" s="2">
        <v>484</v>
      </c>
    </row>
    <row r="1909" spans="2:13" ht="12.75">
      <c r="B1909" s="407">
        <v>20000</v>
      </c>
      <c r="C1909" s="1" t="s">
        <v>1034</v>
      </c>
      <c r="D1909" s="1" t="s">
        <v>298</v>
      </c>
      <c r="E1909" s="1" t="s">
        <v>135</v>
      </c>
      <c r="F1909" s="56" t="s">
        <v>1035</v>
      </c>
      <c r="G1909" s="34" t="s">
        <v>43</v>
      </c>
      <c r="H1909" s="7">
        <f t="shared" si="130"/>
        <v>-51000</v>
      </c>
      <c r="I1909" s="29">
        <f t="shared" si="131"/>
        <v>41.32231404958678</v>
      </c>
      <c r="K1909" t="s">
        <v>958</v>
      </c>
      <c r="M1909" s="2">
        <v>484</v>
      </c>
    </row>
    <row r="1910" spans="2:13" ht="12.75">
      <c r="B1910" s="407">
        <v>1500</v>
      </c>
      <c r="C1910" s="1" t="s">
        <v>1036</v>
      </c>
      <c r="D1910" s="1" t="s">
        <v>298</v>
      </c>
      <c r="E1910" s="1" t="s">
        <v>135</v>
      </c>
      <c r="F1910" s="56" t="s">
        <v>1037</v>
      </c>
      <c r="G1910" s="34" t="s">
        <v>47</v>
      </c>
      <c r="H1910" s="7">
        <f t="shared" si="130"/>
        <v>-52500</v>
      </c>
      <c r="I1910" s="29">
        <f t="shared" si="131"/>
        <v>3.0991735537190084</v>
      </c>
      <c r="K1910" t="s">
        <v>958</v>
      </c>
      <c r="M1910" s="2">
        <v>484</v>
      </c>
    </row>
    <row r="1911" spans="2:13" ht="12.75">
      <c r="B1911" s="407">
        <v>2000</v>
      </c>
      <c r="C1911" s="58" t="s">
        <v>1036</v>
      </c>
      <c r="D1911" s="58" t="s">
        <v>298</v>
      </c>
      <c r="E1911" s="58" t="s">
        <v>135</v>
      </c>
      <c r="F1911" s="56" t="s">
        <v>1040</v>
      </c>
      <c r="G1911" s="56" t="s">
        <v>59</v>
      </c>
      <c r="H1911" s="7">
        <f t="shared" si="130"/>
        <v>-54500</v>
      </c>
      <c r="I1911" s="29">
        <f t="shared" si="131"/>
        <v>4.132231404958677</v>
      </c>
      <c r="K1911" s="59" t="s">
        <v>958</v>
      </c>
      <c r="M1911" s="2">
        <v>484</v>
      </c>
    </row>
    <row r="1912" spans="2:13" ht="12.75">
      <c r="B1912" s="407">
        <v>80000</v>
      </c>
      <c r="C1912" s="1" t="s">
        <v>1041</v>
      </c>
      <c r="D1912" s="19" t="s">
        <v>298</v>
      </c>
      <c r="E1912" s="1" t="s">
        <v>135</v>
      </c>
      <c r="F1912" s="56" t="s">
        <v>1042</v>
      </c>
      <c r="G1912" s="56" t="s">
        <v>91</v>
      </c>
      <c r="H1912" s="7">
        <f t="shared" si="130"/>
        <v>-134500</v>
      </c>
      <c r="I1912" s="29">
        <f t="shared" si="131"/>
        <v>165.28925619834712</v>
      </c>
      <c r="K1912" t="s">
        <v>934</v>
      </c>
      <c r="M1912" s="2">
        <v>484</v>
      </c>
    </row>
    <row r="1913" spans="2:13" ht="12.75">
      <c r="B1913" s="407">
        <v>80000</v>
      </c>
      <c r="C1913" s="19" t="s">
        <v>1043</v>
      </c>
      <c r="D1913" s="19" t="s">
        <v>298</v>
      </c>
      <c r="E1913" s="1" t="s">
        <v>135</v>
      </c>
      <c r="F1913" s="34" t="s">
        <v>1044</v>
      </c>
      <c r="G1913" s="34" t="s">
        <v>22</v>
      </c>
      <c r="H1913" s="7">
        <f t="shared" si="130"/>
        <v>-214500</v>
      </c>
      <c r="I1913" s="29">
        <f t="shared" si="131"/>
        <v>165.28925619834712</v>
      </c>
      <c r="K1913" t="s">
        <v>934</v>
      </c>
      <c r="M1913" s="2">
        <v>484</v>
      </c>
    </row>
    <row r="1914" spans="2:13" ht="12.75">
      <c r="B1914" s="407">
        <v>800</v>
      </c>
      <c r="C1914" s="1" t="s">
        <v>1045</v>
      </c>
      <c r="D1914" s="19" t="s">
        <v>298</v>
      </c>
      <c r="E1914" s="1" t="s">
        <v>135</v>
      </c>
      <c r="F1914" s="34" t="s">
        <v>1046</v>
      </c>
      <c r="G1914" s="34" t="s">
        <v>47</v>
      </c>
      <c r="H1914" s="7">
        <f t="shared" si="130"/>
        <v>-215300</v>
      </c>
      <c r="I1914" s="29">
        <f t="shared" si="131"/>
        <v>1.6528925619834711</v>
      </c>
      <c r="K1914" t="s">
        <v>934</v>
      </c>
      <c r="M1914" s="2">
        <v>484</v>
      </c>
    </row>
    <row r="1915" spans="2:13" ht="12.75">
      <c r="B1915" s="407">
        <v>6250</v>
      </c>
      <c r="C1915" s="1" t="s">
        <v>1047</v>
      </c>
      <c r="D1915" s="19" t="s">
        <v>298</v>
      </c>
      <c r="E1915" s="1" t="s">
        <v>135</v>
      </c>
      <c r="F1915" s="34" t="s">
        <v>1048</v>
      </c>
      <c r="G1915" s="34" t="s">
        <v>47</v>
      </c>
      <c r="H1915" s="7">
        <f t="shared" si="130"/>
        <v>-221550</v>
      </c>
      <c r="I1915" s="29">
        <f t="shared" si="131"/>
        <v>12.913223140495868</v>
      </c>
      <c r="K1915" t="s">
        <v>934</v>
      </c>
      <c r="M1915" s="2">
        <v>484</v>
      </c>
    </row>
    <row r="1916" spans="2:13" ht="12.75">
      <c r="B1916" s="407">
        <v>1500</v>
      </c>
      <c r="C1916" s="1" t="s">
        <v>1049</v>
      </c>
      <c r="D1916" s="19" t="s">
        <v>298</v>
      </c>
      <c r="E1916" s="1" t="s">
        <v>135</v>
      </c>
      <c r="F1916" s="34" t="s">
        <v>1048</v>
      </c>
      <c r="G1916" s="34" t="s">
        <v>47</v>
      </c>
      <c r="H1916" s="7">
        <f t="shared" si="130"/>
        <v>-223050</v>
      </c>
      <c r="I1916" s="29">
        <f t="shared" si="131"/>
        <v>3.0991735537190084</v>
      </c>
      <c r="K1916" t="s">
        <v>934</v>
      </c>
      <c r="M1916" s="2">
        <v>484</v>
      </c>
    </row>
    <row r="1917" spans="2:13" ht="12.75">
      <c r="B1917" s="407">
        <v>2000</v>
      </c>
      <c r="C1917" s="1" t="s">
        <v>1050</v>
      </c>
      <c r="D1917" s="19" t="s">
        <v>298</v>
      </c>
      <c r="E1917" s="1" t="s">
        <v>135</v>
      </c>
      <c r="F1917" s="34" t="s">
        <v>1048</v>
      </c>
      <c r="G1917" s="34" t="s">
        <v>47</v>
      </c>
      <c r="H1917" s="7">
        <f t="shared" si="130"/>
        <v>-225050</v>
      </c>
      <c r="I1917" s="29">
        <f t="shared" si="131"/>
        <v>4.132231404958677</v>
      </c>
      <c r="K1917" t="s">
        <v>934</v>
      </c>
      <c r="M1917" s="2">
        <v>484</v>
      </c>
    </row>
    <row r="1918" spans="2:13" ht="12.75">
      <c r="B1918" s="407">
        <v>200</v>
      </c>
      <c r="C1918" s="1" t="s">
        <v>1051</v>
      </c>
      <c r="D1918" s="19" t="s">
        <v>298</v>
      </c>
      <c r="E1918" s="1" t="s">
        <v>135</v>
      </c>
      <c r="F1918" s="34" t="s">
        <v>1052</v>
      </c>
      <c r="G1918" s="34" t="s">
        <v>67</v>
      </c>
      <c r="H1918" s="7">
        <f t="shared" si="130"/>
        <v>-225250</v>
      </c>
      <c r="I1918" s="29">
        <f t="shared" si="131"/>
        <v>0.4132231404958678</v>
      </c>
      <c r="K1918" t="s">
        <v>934</v>
      </c>
      <c r="M1918" s="2">
        <v>484</v>
      </c>
    </row>
    <row r="1919" spans="1:13" s="59" customFormat="1" ht="12.75">
      <c r="A1919" s="58"/>
      <c r="B1919" s="408">
        <v>43300</v>
      </c>
      <c r="C1919" s="41" t="s">
        <v>864</v>
      </c>
      <c r="D1919" s="19" t="s">
        <v>298</v>
      </c>
      <c r="E1919" s="1" t="s">
        <v>135</v>
      </c>
      <c r="F1919" s="56" t="s">
        <v>865</v>
      </c>
      <c r="G1919" s="39" t="s">
        <v>93</v>
      </c>
      <c r="H1919" s="7">
        <f t="shared" si="130"/>
        <v>-268550</v>
      </c>
      <c r="I1919" s="29">
        <f t="shared" si="131"/>
        <v>89.46280991735537</v>
      </c>
      <c r="K1919" s="59" t="s">
        <v>639</v>
      </c>
      <c r="M1919" s="2">
        <v>484</v>
      </c>
    </row>
    <row r="1920" spans="1:13" s="57" customFormat="1" ht="12.75">
      <c r="A1920" s="18"/>
      <c r="B1920" s="409">
        <f>SUM(B1907:B1919)</f>
        <v>268550</v>
      </c>
      <c r="C1920" s="18"/>
      <c r="D1920" s="18"/>
      <c r="E1920" s="18" t="s">
        <v>135</v>
      </c>
      <c r="F1920" s="25"/>
      <c r="G1920" s="25"/>
      <c r="H1920" s="60">
        <v>0</v>
      </c>
      <c r="I1920" s="55">
        <f>+B1920/M1920</f>
        <v>554.8553719008264</v>
      </c>
      <c r="M1920" s="2">
        <v>484</v>
      </c>
    </row>
    <row r="1921" spans="2:13" ht="12.75">
      <c r="B1921" s="407"/>
      <c r="E1921" s="1"/>
      <c r="H1921" s="7">
        <f t="shared" si="128"/>
        <v>0</v>
      </c>
      <c r="I1921" s="29">
        <f>+B1921/M1921</f>
        <v>0</v>
      </c>
      <c r="M1921" s="2">
        <v>484</v>
      </c>
    </row>
    <row r="1922" spans="2:13" ht="12.75">
      <c r="B1922" s="407"/>
      <c r="E1922" s="1"/>
      <c r="H1922" s="7">
        <f t="shared" si="128"/>
        <v>0</v>
      </c>
      <c r="I1922" s="29">
        <f>+B1922/M1922</f>
        <v>0</v>
      </c>
      <c r="M1922" s="2">
        <v>484</v>
      </c>
    </row>
    <row r="1923" spans="2:13" ht="12.75">
      <c r="B1923" s="407">
        <v>6800</v>
      </c>
      <c r="C1923" s="1" t="s">
        <v>1053</v>
      </c>
      <c r="D1923" s="19" t="s">
        <v>298</v>
      </c>
      <c r="E1923" s="1" t="s">
        <v>1054</v>
      </c>
      <c r="F1923" s="56" t="s">
        <v>1055</v>
      </c>
      <c r="G1923" s="34" t="s">
        <v>22</v>
      </c>
      <c r="H1923" s="7">
        <f t="shared" si="128"/>
        <v>-6800</v>
      </c>
      <c r="I1923" s="29">
        <v>13.6</v>
      </c>
      <c r="K1923" t="s">
        <v>958</v>
      </c>
      <c r="M1923" s="2">
        <v>484</v>
      </c>
    </row>
    <row r="1924" spans="2:13" ht="12.75">
      <c r="B1924" s="407">
        <v>6800</v>
      </c>
      <c r="C1924" s="1" t="s">
        <v>1053</v>
      </c>
      <c r="D1924" s="1" t="s">
        <v>298</v>
      </c>
      <c r="E1924" s="1" t="s">
        <v>1054</v>
      </c>
      <c r="F1924" s="56" t="s">
        <v>1056</v>
      </c>
      <c r="G1924" s="34" t="s">
        <v>37</v>
      </c>
      <c r="H1924" s="7">
        <f t="shared" si="128"/>
        <v>-13600</v>
      </c>
      <c r="I1924" s="29">
        <v>13.6</v>
      </c>
      <c r="K1924" t="s">
        <v>958</v>
      </c>
      <c r="M1924" s="2">
        <v>484</v>
      </c>
    </row>
    <row r="1925" spans="2:13" ht="12.75">
      <c r="B1925" s="407">
        <v>6800</v>
      </c>
      <c r="C1925" s="1" t="s">
        <v>1053</v>
      </c>
      <c r="D1925" s="1" t="s">
        <v>298</v>
      </c>
      <c r="E1925" s="1" t="s">
        <v>1054</v>
      </c>
      <c r="F1925" s="56" t="s">
        <v>1057</v>
      </c>
      <c r="G1925" s="34" t="s">
        <v>51</v>
      </c>
      <c r="H1925" s="7">
        <f t="shared" si="128"/>
        <v>-20400</v>
      </c>
      <c r="I1925" s="29">
        <v>13.6</v>
      </c>
      <c r="K1925" t="s">
        <v>958</v>
      </c>
      <c r="M1925" s="2">
        <v>484</v>
      </c>
    </row>
    <row r="1926" spans="2:13" ht="12.75">
      <c r="B1926" s="407">
        <v>6800</v>
      </c>
      <c r="C1926" s="1" t="s">
        <v>1053</v>
      </c>
      <c r="D1926" s="1" t="s">
        <v>298</v>
      </c>
      <c r="E1926" s="1" t="s">
        <v>1054</v>
      </c>
      <c r="F1926" s="56" t="s">
        <v>1058</v>
      </c>
      <c r="G1926" s="34" t="s">
        <v>70</v>
      </c>
      <c r="H1926" s="7">
        <f t="shared" si="128"/>
        <v>-27200</v>
      </c>
      <c r="I1926" s="29">
        <v>13.6</v>
      </c>
      <c r="K1926" t="s">
        <v>958</v>
      </c>
      <c r="M1926" s="2">
        <v>484</v>
      </c>
    </row>
    <row r="1927" spans="1:13" s="57" customFormat="1" ht="12.75">
      <c r="A1927" s="18"/>
      <c r="B1927" s="409">
        <f>SUM(B1923:B1926)</f>
        <v>27200</v>
      </c>
      <c r="C1927" s="18"/>
      <c r="D1927" s="18"/>
      <c r="E1927" s="18" t="s">
        <v>1054</v>
      </c>
      <c r="F1927" s="25"/>
      <c r="G1927" s="25"/>
      <c r="H1927" s="60">
        <v>0</v>
      </c>
      <c r="I1927" s="55">
        <f>+B1927/M1927</f>
        <v>56.19834710743802</v>
      </c>
      <c r="M1927" s="2">
        <v>484</v>
      </c>
    </row>
    <row r="1928" spans="2:13" ht="12.75">
      <c r="B1928" s="413"/>
      <c r="E1928" s="1"/>
      <c r="H1928" s="7">
        <f t="shared" si="128"/>
        <v>0</v>
      </c>
      <c r="I1928" s="29">
        <f>+B1928/M1928</f>
        <v>0</v>
      </c>
      <c r="M1928" s="2">
        <v>484</v>
      </c>
    </row>
    <row r="1929" spans="2:13" ht="12.75">
      <c r="B1929" s="413"/>
      <c r="E1929" s="1"/>
      <c r="H1929" s="7">
        <f t="shared" si="128"/>
        <v>0</v>
      </c>
      <c r="I1929" s="29">
        <f>+B1929/M1929</f>
        <v>0</v>
      </c>
      <c r="M1929" s="2">
        <v>484</v>
      </c>
    </row>
    <row r="1930" spans="2:13" ht="12.75">
      <c r="B1930" s="413"/>
      <c r="E1930" s="1"/>
      <c r="H1930" s="7">
        <f aca="true" t="shared" si="132" ref="H1930:H1941">H1929-B1930</f>
        <v>0</v>
      </c>
      <c r="I1930" s="29">
        <f aca="true" t="shared" si="133" ref="I1930:I1941">+B1930/M1930</f>
        <v>0</v>
      </c>
      <c r="M1930" s="2">
        <v>484</v>
      </c>
    </row>
    <row r="1931" spans="1:13" s="59" customFormat="1" ht="12.75">
      <c r="A1931" s="77"/>
      <c r="B1931" s="421">
        <v>320000</v>
      </c>
      <c r="C1931" s="41" t="s">
        <v>958</v>
      </c>
      <c r="D1931" s="39" t="s">
        <v>298</v>
      </c>
      <c r="E1931" s="41"/>
      <c r="F1931" s="99" t="s">
        <v>98</v>
      </c>
      <c r="G1931" s="104" t="s">
        <v>22</v>
      </c>
      <c r="H1931" s="7">
        <f t="shared" si="132"/>
        <v>-320000</v>
      </c>
      <c r="I1931" s="29">
        <f t="shared" si="133"/>
        <v>661.1570247933885</v>
      </c>
      <c r="J1931" s="75"/>
      <c r="K1931" s="75"/>
      <c r="L1931" s="75"/>
      <c r="M1931" s="2">
        <v>484</v>
      </c>
    </row>
    <row r="1932" spans="1:13" s="59" customFormat="1" ht="12.75">
      <c r="A1932" s="41"/>
      <c r="B1932" s="412">
        <v>38850</v>
      </c>
      <c r="C1932" s="58" t="s">
        <v>958</v>
      </c>
      <c r="D1932" s="56" t="s">
        <v>298</v>
      </c>
      <c r="E1932" s="58" t="s">
        <v>289</v>
      </c>
      <c r="F1932" s="103"/>
      <c r="G1932" s="104" t="s">
        <v>22</v>
      </c>
      <c r="H1932" s="7">
        <f t="shared" si="132"/>
        <v>-358850</v>
      </c>
      <c r="I1932" s="29">
        <f t="shared" si="133"/>
        <v>80.26859504132231</v>
      </c>
      <c r="M1932" s="2">
        <v>484</v>
      </c>
    </row>
    <row r="1933" spans="1:13" s="59" customFormat="1" ht="12.75">
      <c r="A1933" s="77"/>
      <c r="B1933" s="421">
        <v>8960</v>
      </c>
      <c r="C1933" s="41" t="s">
        <v>958</v>
      </c>
      <c r="D1933" s="39" t="s">
        <v>298</v>
      </c>
      <c r="E1933" s="41" t="s">
        <v>290</v>
      </c>
      <c r="F1933" s="99"/>
      <c r="G1933" s="104" t="s">
        <v>22</v>
      </c>
      <c r="H1933" s="7">
        <f t="shared" si="132"/>
        <v>-367810</v>
      </c>
      <c r="I1933" s="29">
        <f t="shared" si="133"/>
        <v>18.512396694214875</v>
      </c>
      <c r="J1933" s="75"/>
      <c r="K1933" s="75"/>
      <c r="L1933" s="75"/>
      <c r="M1933" s="2">
        <v>484</v>
      </c>
    </row>
    <row r="1934" spans="1:13" s="59" customFormat="1" ht="12.75">
      <c r="A1934" s="77"/>
      <c r="B1934" s="421">
        <v>360000</v>
      </c>
      <c r="C1934" s="58" t="s">
        <v>934</v>
      </c>
      <c r="D1934" s="56" t="s">
        <v>298</v>
      </c>
      <c r="E1934" s="58"/>
      <c r="F1934" s="103" t="s">
        <v>98</v>
      </c>
      <c r="G1934" s="104" t="s">
        <v>22</v>
      </c>
      <c r="H1934" s="7">
        <f t="shared" si="132"/>
        <v>-727810</v>
      </c>
      <c r="I1934" s="29">
        <f t="shared" si="133"/>
        <v>743.801652892562</v>
      </c>
      <c r="M1934" s="2">
        <v>484</v>
      </c>
    </row>
    <row r="1935" spans="1:13" s="59" customFormat="1" ht="12.75">
      <c r="A1935" s="77"/>
      <c r="B1935" s="422">
        <v>38850</v>
      </c>
      <c r="C1935" s="58" t="s">
        <v>934</v>
      </c>
      <c r="D1935" s="56" t="s">
        <v>298</v>
      </c>
      <c r="E1935" s="58" t="s">
        <v>289</v>
      </c>
      <c r="F1935" s="103"/>
      <c r="G1935" s="104" t="s">
        <v>22</v>
      </c>
      <c r="H1935" s="7">
        <f t="shared" si="132"/>
        <v>-766660</v>
      </c>
      <c r="I1935" s="29">
        <f t="shared" si="133"/>
        <v>80.26859504132231</v>
      </c>
      <c r="M1935" s="2">
        <v>484</v>
      </c>
    </row>
    <row r="1936" spans="1:13" s="59" customFormat="1" ht="12.75">
      <c r="A1936" s="77"/>
      <c r="B1936" s="421">
        <v>10080</v>
      </c>
      <c r="C1936" s="41" t="s">
        <v>934</v>
      </c>
      <c r="D1936" s="39" t="s">
        <v>298</v>
      </c>
      <c r="E1936" s="41" t="s">
        <v>290</v>
      </c>
      <c r="F1936" s="99"/>
      <c r="G1936" s="104" t="s">
        <v>22</v>
      </c>
      <c r="H1936" s="7">
        <f t="shared" si="132"/>
        <v>-776740</v>
      </c>
      <c r="I1936" s="29">
        <f t="shared" si="133"/>
        <v>20.826446280991735</v>
      </c>
      <c r="J1936" s="75"/>
      <c r="K1936" s="75"/>
      <c r="L1936" s="75"/>
      <c r="M1936" s="2">
        <v>484</v>
      </c>
    </row>
    <row r="1937" spans="1:13" s="80" customFormat="1" ht="12.75">
      <c r="A1937" s="66"/>
      <c r="B1937" s="423">
        <f>SUM(B1931:B1936)</f>
        <v>776740</v>
      </c>
      <c r="C1937" s="66" t="s">
        <v>99</v>
      </c>
      <c r="D1937" s="66"/>
      <c r="E1937" s="66"/>
      <c r="F1937" s="72"/>
      <c r="G1937" s="72"/>
      <c r="H1937" s="60">
        <v>0</v>
      </c>
      <c r="I1937" s="55">
        <f t="shared" si="133"/>
        <v>1604.8347107438017</v>
      </c>
      <c r="M1937" s="2">
        <v>484</v>
      </c>
    </row>
    <row r="1938" spans="5:13" ht="12.75">
      <c r="E1938" s="1"/>
      <c r="H1938" s="7">
        <f t="shared" si="132"/>
        <v>0</v>
      </c>
      <c r="I1938" s="29">
        <f t="shared" si="133"/>
        <v>0</v>
      </c>
      <c r="M1938" s="2">
        <v>484</v>
      </c>
    </row>
    <row r="1939" spans="5:13" ht="12.75">
      <c r="E1939" s="1"/>
      <c r="H1939" s="7">
        <f t="shared" si="132"/>
        <v>0</v>
      </c>
      <c r="I1939" s="29">
        <f t="shared" si="133"/>
        <v>0</v>
      </c>
      <c r="M1939" s="2">
        <v>484</v>
      </c>
    </row>
    <row r="1940" spans="4:13" ht="12.75">
      <c r="D1940" s="19"/>
      <c r="H1940" s="7">
        <f t="shared" si="132"/>
        <v>0</v>
      </c>
      <c r="I1940" s="29">
        <f t="shared" si="133"/>
        <v>0</v>
      </c>
      <c r="M1940" s="2">
        <v>484</v>
      </c>
    </row>
    <row r="1941" spans="2:13" ht="12.75">
      <c r="B1941" s="37"/>
      <c r="D1941" s="19"/>
      <c r="G1941" s="39"/>
      <c r="H1941" s="7">
        <f t="shared" si="132"/>
        <v>0</v>
      </c>
      <c r="I1941" s="29">
        <f t="shared" si="133"/>
        <v>0</v>
      </c>
      <c r="M1941" s="2">
        <v>484</v>
      </c>
    </row>
    <row r="1942" spans="1:13" ht="13.5" thickBot="1">
      <c r="A1942" s="44"/>
      <c r="B1942" s="424">
        <f>+B1945+B2047+B2080+B2143+B2133</f>
        <v>1566821</v>
      </c>
      <c r="C1942" s="44"/>
      <c r="D1942" s="46" t="s">
        <v>13</v>
      </c>
      <c r="E1942" s="47"/>
      <c r="F1942" s="47"/>
      <c r="G1942" s="48"/>
      <c r="H1942" s="49"/>
      <c r="I1942" s="50">
        <f>+B1942/M1942</f>
        <v>3237.2334710743803</v>
      </c>
      <c r="J1942" s="51"/>
      <c r="K1942" s="51"/>
      <c r="L1942" s="51"/>
      <c r="M1942" s="2">
        <v>484</v>
      </c>
    </row>
    <row r="1943" spans="2:13" ht="12.75">
      <c r="B1943" s="342"/>
      <c r="H1943" s="7">
        <f>H1942-B1943</f>
        <v>0</v>
      </c>
      <c r="I1943" s="29">
        <f>+B1943/M1943</f>
        <v>0</v>
      </c>
      <c r="M1943" s="2">
        <v>484</v>
      </c>
    </row>
    <row r="1944" spans="2:13" ht="12.75">
      <c r="B1944" s="342"/>
      <c r="H1944" s="7">
        <f>H1943-B1944</f>
        <v>0</v>
      </c>
      <c r="I1944" s="29">
        <f>+B1944/M1944</f>
        <v>0</v>
      </c>
      <c r="M1944" s="2">
        <v>484</v>
      </c>
    </row>
    <row r="1945" spans="1:13" ht="12.75">
      <c r="A1945" s="52"/>
      <c r="B1945" s="410">
        <f>+B1967+B1973+B1979+B2008+B2015+B2042</f>
        <v>707005</v>
      </c>
      <c r="C1945" s="52" t="s">
        <v>14</v>
      </c>
      <c r="D1945" s="52"/>
      <c r="E1945" s="136" t="s">
        <v>15</v>
      </c>
      <c r="F1945" s="53"/>
      <c r="G1945" s="53" t="s">
        <v>16</v>
      </c>
      <c r="H1945" s="54"/>
      <c r="I1945" s="55"/>
      <c r="J1945" s="53"/>
      <c r="K1945" s="53"/>
      <c r="L1945" s="53"/>
      <c r="M1945" s="2">
        <v>484</v>
      </c>
    </row>
    <row r="1946" spans="2:13" ht="12.75">
      <c r="B1946" s="342"/>
      <c r="C1946" s="19"/>
      <c r="D1946" s="19"/>
      <c r="H1946" s="7">
        <f>H1945-B1946</f>
        <v>0</v>
      </c>
      <c r="I1946" s="29">
        <f>+B1946/M1946</f>
        <v>0</v>
      </c>
      <c r="M1946" s="2">
        <v>484</v>
      </c>
    </row>
    <row r="1947" spans="2:13" ht="12.75">
      <c r="B1947" s="342"/>
      <c r="D1947" s="19"/>
      <c r="H1947" s="7">
        <f>H1946-B1947</f>
        <v>0</v>
      </c>
      <c r="I1947" s="29">
        <f>+B1947/M1947</f>
        <v>0</v>
      </c>
      <c r="M1947" s="2">
        <v>484</v>
      </c>
    </row>
    <row r="1948" spans="2:13" ht="12.75">
      <c r="B1948" s="342">
        <v>1509</v>
      </c>
      <c r="C1948" s="1" t="s">
        <v>18</v>
      </c>
      <c r="D1948" s="19" t="s">
        <v>19</v>
      </c>
      <c r="E1948" s="102" t="s">
        <v>20</v>
      </c>
      <c r="F1948" s="56" t="s">
        <v>21</v>
      </c>
      <c r="G1948" s="56" t="s">
        <v>22</v>
      </c>
      <c r="H1948" s="7">
        <f aca="true" t="shared" si="134" ref="H1948:H1966">H1947-B1948</f>
        <v>-1509</v>
      </c>
      <c r="I1948" s="29">
        <f aca="true" t="shared" si="135" ref="I1948:I1966">+B1948/M1948</f>
        <v>3.1177685950413223</v>
      </c>
      <c r="K1948" t="s">
        <v>23</v>
      </c>
      <c r="M1948" s="2">
        <v>484</v>
      </c>
    </row>
    <row r="1949" spans="2:13" ht="12.75">
      <c r="B1949" s="342">
        <v>1509</v>
      </c>
      <c r="C1949" s="1" t="s">
        <v>18</v>
      </c>
      <c r="D1949" s="19" t="s">
        <v>19</v>
      </c>
      <c r="E1949" s="102" t="s">
        <v>20</v>
      </c>
      <c r="F1949" s="56" t="s">
        <v>24</v>
      </c>
      <c r="G1949" s="56" t="s">
        <v>25</v>
      </c>
      <c r="H1949" s="7">
        <f t="shared" si="134"/>
        <v>-3018</v>
      </c>
      <c r="I1949" s="29">
        <f t="shared" si="135"/>
        <v>3.1177685950413223</v>
      </c>
      <c r="K1949" t="s">
        <v>23</v>
      </c>
      <c r="M1949" s="2">
        <v>484</v>
      </c>
    </row>
    <row r="1950" spans="2:13" ht="12.75">
      <c r="B1950" s="98">
        <v>5917</v>
      </c>
      <c r="C1950" s="1" t="s">
        <v>18</v>
      </c>
      <c r="D1950" s="19" t="s">
        <v>19</v>
      </c>
      <c r="E1950" s="102" t="s">
        <v>20</v>
      </c>
      <c r="F1950" s="56" t="s">
        <v>26</v>
      </c>
      <c r="G1950" s="56" t="s">
        <v>27</v>
      </c>
      <c r="H1950" s="7">
        <f t="shared" si="134"/>
        <v>-8935</v>
      </c>
      <c r="I1950" s="29">
        <f t="shared" si="135"/>
        <v>12.225206611570249</v>
      </c>
      <c r="K1950" t="s">
        <v>23</v>
      </c>
      <c r="M1950" s="2">
        <v>484</v>
      </c>
    </row>
    <row r="1951" spans="1:13" s="57" customFormat="1" ht="12.75">
      <c r="A1951" s="1"/>
      <c r="B1951" s="98">
        <v>5917</v>
      </c>
      <c r="C1951" s="1" t="s">
        <v>18</v>
      </c>
      <c r="D1951" s="19" t="s">
        <v>19</v>
      </c>
      <c r="E1951" s="102" t="s">
        <v>20</v>
      </c>
      <c r="F1951" s="56" t="s">
        <v>28</v>
      </c>
      <c r="G1951" s="56" t="s">
        <v>29</v>
      </c>
      <c r="H1951" s="7">
        <f t="shared" si="134"/>
        <v>-14852</v>
      </c>
      <c r="I1951" s="29">
        <f t="shared" si="135"/>
        <v>12.225206611570249</v>
      </c>
      <c r="J1951"/>
      <c r="K1951" t="s">
        <v>23</v>
      </c>
      <c r="L1951"/>
      <c r="M1951" s="2">
        <v>484</v>
      </c>
    </row>
    <row r="1952" spans="2:13" ht="12.75">
      <c r="B1952" s="98">
        <v>5917</v>
      </c>
      <c r="C1952" s="1" t="s">
        <v>18</v>
      </c>
      <c r="D1952" s="19" t="s">
        <v>19</v>
      </c>
      <c r="E1952" s="102" t="s">
        <v>20</v>
      </c>
      <c r="F1952" s="56" t="s">
        <v>30</v>
      </c>
      <c r="G1952" s="56" t="s">
        <v>31</v>
      </c>
      <c r="H1952" s="7">
        <f t="shared" si="134"/>
        <v>-20769</v>
      </c>
      <c r="I1952" s="29">
        <f t="shared" si="135"/>
        <v>12.225206611570249</v>
      </c>
      <c r="K1952" t="s">
        <v>23</v>
      </c>
      <c r="M1952" s="2">
        <v>484</v>
      </c>
    </row>
    <row r="1953" spans="2:13" ht="12.75">
      <c r="B1953" s="98">
        <v>5917</v>
      </c>
      <c r="C1953" s="1" t="s">
        <v>18</v>
      </c>
      <c r="D1953" s="19" t="s">
        <v>19</v>
      </c>
      <c r="E1953" s="102" t="s">
        <v>20</v>
      </c>
      <c r="F1953" s="56" t="s">
        <v>32</v>
      </c>
      <c r="G1953" s="56" t="s">
        <v>33</v>
      </c>
      <c r="H1953" s="7">
        <f t="shared" si="134"/>
        <v>-26686</v>
      </c>
      <c r="I1953" s="29">
        <f t="shared" si="135"/>
        <v>12.225206611570249</v>
      </c>
      <c r="K1953" t="s">
        <v>23</v>
      </c>
      <c r="M1953" s="2">
        <v>484</v>
      </c>
    </row>
    <row r="1954" spans="2:13" ht="12.75">
      <c r="B1954" s="98">
        <v>2959</v>
      </c>
      <c r="C1954" s="1" t="s">
        <v>18</v>
      </c>
      <c r="D1954" s="19" t="s">
        <v>19</v>
      </c>
      <c r="E1954" s="102" t="s">
        <v>20</v>
      </c>
      <c r="F1954" s="56" t="s">
        <v>34</v>
      </c>
      <c r="G1954" s="56" t="s">
        <v>35</v>
      </c>
      <c r="H1954" s="7">
        <f t="shared" si="134"/>
        <v>-29645</v>
      </c>
      <c r="I1954" s="29">
        <f t="shared" si="135"/>
        <v>6.113636363636363</v>
      </c>
      <c r="K1954" t="s">
        <v>23</v>
      </c>
      <c r="M1954" s="2">
        <v>484</v>
      </c>
    </row>
    <row r="1955" spans="2:13" ht="12.75">
      <c r="B1955" s="98">
        <v>5917</v>
      </c>
      <c r="C1955" s="58" t="s">
        <v>18</v>
      </c>
      <c r="D1955" s="19" t="s">
        <v>19</v>
      </c>
      <c r="E1955" s="102" t="s">
        <v>20</v>
      </c>
      <c r="F1955" s="56" t="s">
        <v>36</v>
      </c>
      <c r="G1955" s="56" t="s">
        <v>37</v>
      </c>
      <c r="H1955" s="7">
        <f t="shared" si="134"/>
        <v>-35562</v>
      </c>
      <c r="I1955" s="29">
        <f t="shared" si="135"/>
        <v>12.225206611570249</v>
      </c>
      <c r="K1955" t="s">
        <v>23</v>
      </c>
      <c r="M1955" s="2">
        <v>484</v>
      </c>
    </row>
    <row r="1956" spans="2:13" ht="12.75">
      <c r="B1956" s="98">
        <v>5917</v>
      </c>
      <c r="C1956" s="58" t="s">
        <v>18</v>
      </c>
      <c r="D1956" s="19" t="s">
        <v>19</v>
      </c>
      <c r="E1956" s="102" t="s">
        <v>20</v>
      </c>
      <c r="F1956" s="56" t="s">
        <v>38</v>
      </c>
      <c r="G1956" s="56" t="s">
        <v>39</v>
      </c>
      <c r="H1956" s="7">
        <f t="shared" si="134"/>
        <v>-41479</v>
      </c>
      <c r="I1956" s="29">
        <f t="shared" si="135"/>
        <v>12.225206611570249</v>
      </c>
      <c r="K1956" t="s">
        <v>23</v>
      </c>
      <c r="M1956" s="2">
        <v>484</v>
      </c>
    </row>
    <row r="1957" spans="2:13" ht="12.75">
      <c r="B1957" s="98">
        <v>5917</v>
      </c>
      <c r="C1957" s="58" t="s">
        <v>18</v>
      </c>
      <c r="D1957" s="19" t="s">
        <v>19</v>
      </c>
      <c r="E1957" s="102" t="s">
        <v>20</v>
      </c>
      <c r="F1957" s="56" t="s">
        <v>40</v>
      </c>
      <c r="G1957" s="56" t="s">
        <v>41</v>
      </c>
      <c r="H1957" s="7">
        <f t="shared" si="134"/>
        <v>-47396</v>
      </c>
      <c r="I1957" s="29">
        <f t="shared" si="135"/>
        <v>12.225206611570249</v>
      </c>
      <c r="K1957" t="s">
        <v>23</v>
      </c>
      <c r="M1957" s="2">
        <v>484</v>
      </c>
    </row>
    <row r="1958" spans="2:13" ht="12.75">
      <c r="B1958" s="98">
        <v>2959</v>
      </c>
      <c r="C1958" s="58" t="s">
        <v>18</v>
      </c>
      <c r="D1958" s="19" t="s">
        <v>19</v>
      </c>
      <c r="E1958" s="102" t="s">
        <v>20</v>
      </c>
      <c r="F1958" s="56" t="s">
        <v>42</v>
      </c>
      <c r="G1958" s="56" t="s">
        <v>43</v>
      </c>
      <c r="H1958" s="7">
        <f t="shared" si="134"/>
        <v>-50355</v>
      </c>
      <c r="I1958" s="29">
        <f t="shared" si="135"/>
        <v>6.113636363636363</v>
      </c>
      <c r="K1958" t="s">
        <v>23</v>
      </c>
      <c r="M1958" s="2">
        <v>484</v>
      </c>
    </row>
    <row r="1959" spans="2:13" ht="12.75">
      <c r="B1959" s="98">
        <v>2959</v>
      </c>
      <c r="C1959" s="58" t="s">
        <v>18</v>
      </c>
      <c r="D1959" s="19" t="s">
        <v>19</v>
      </c>
      <c r="E1959" s="102" t="s">
        <v>20</v>
      </c>
      <c r="F1959" s="56" t="s">
        <v>44</v>
      </c>
      <c r="G1959" s="56" t="s">
        <v>45</v>
      </c>
      <c r="H1959" s="7">
        <f t="shared" si="134"/>
        <v>-53314</v>
      </c>
      <c r="I1959" s="29">
        <f t="shared" si="135"/>
        <v>6.113636363636363</v>
      </c>
      <c r="K1959" t="s">
        <v>23</v>
      </c>
      <c r="M1959" s="2">
        <v>484</v>
      </c>
    </row>
    <row r="1960" spans="2:13" ht="12.75">
      <c r="B1960" s="98">
        <v>5917</v>
      </c>
      <c r="C1960" s="58" t="s">
        <v>18</v>
      </c>
      <c r="D1960" s="19" t="s">
        <v>19</v>
      </c>
      <c r="E1960" s="102" t="s">
        <v>20</v>
      </c>
      <c r="F1960" s="56" t="s">
        <v>46</v>
      </c>
      <c r="G1960" s="56" t="s">
        <v>47</v>
      </c>
      <c r="H1960" s="7">
        <f t="shared" si="134"/>
        <v>-59231</v>
      </c>
      <c r="I1960" s="29">
        <f t="shared" si="135"/>
        <v>12.225206611570249</v>
      </c>
      <c r="K1960" t="s">
        <v>23</v>
      </c>
      <c r="M1960" s="2">
        <v>484</v>
      </c>
    </row>
    <row r="1961" spans="2:13" ht="12.75">
      <c r="B1961" s="98">
        <v>5917</v>
      </c>
      <c r="C1961" s="58" t="s">
        <v>18</v>
      </c>
      <c r="D1961" s="19" t="s">
        <v>19</v>
      </c>
      <c r="E1961" s="102" t="s">
        <v>20</v>
      </c>
      <c r="F1961" s="56" t="s">
        <v>48</v>
      </c>
      <c r="G1961" s="56" t="s">
        <v>49</v>
      </c>
      <c r="H1961" s="7">
        <f t="shared" si="134"/>
        <v>-65148</v>
      </c>
      <c r="I1961" s="29">
        <f t="shared" si="135"/>
        <v>12.225206611570249</v>
      </c>
      <c r="K1961" t="s">
        <v>23</v>
      </c>
      <c r="M1961" s="2">
        <v>484</v>
      </c>
    </row>
    <row r="1962" spans="2:13" ht="12.75">
      <c r="B1962" s="98">
        <v>2959</v>
      </c>
      <c r="C1962" s="58" t="s">
        <v>18</v>
      </c>
      <c r="D1962" s="19" t="s">
        <v>19</v>
      </c>
      <c r="E1962" s="102" t="s">
        <v>20</v>
      </c>
      <c r="F1962" s="56" t="s">
        <v>50</v>
      </c>
      <c r="G1962" s="56" t="s">
        <v>51</v>
      </c>
      <c r="H1962" s="7">
        <f t="shared" si="134"/>
        <v>-68107</v>
      </c>
      <c r="I1962" s="29">
        <f t="shared" si="135"/>
        <v>6.113636363636363</v>
      </c>
      <c r="K1962" t="s">
        <v>23</v>
      </c>
      <c r="M1962" s="2">
        <v>484</v>
      </c>
    </row>
    <row r="1963" spans="2:13" ht="12.75">
      <c r="B1963" s="98">
        <v>2959</v>
      </c>
      <c r="C1963" s="58" t="s">
        <v>18</v>
      </c>
      <c r="D1963" s="19" t="s">
        <v>19</v>
      </c>
      <c r="E1963" s="102" t="s">
        <v>20</v>
      </c>
      <c r="F1963" s="56" t="s">
        <v>52</v>
      </c>
      <c r="G1963" s="56" t="s">
        <v>53</v>
      </c>
      <c r="H1963" s="7">
        <f t="shared" si="134"/>
        <v>-71066</v>
      </c>
      <c r="I1963" s="29">
        <f t="shared" si="135"/>
        <v>6.113636363636363</v>
      </c>
      <c r="K1963" t="s">
        <v>23</v>
      </c>
      <c r="M1963" s="2">
        <v>484</v>
      </c>
    </row>
    <row r="1964" spans="2:13" ht="12.75">
      <c r="B1964" s="98">
        <v>2959</v>
      </c>
      <c r="C1964" s="58" t="s">
        <v>18</v>
      </c>
      <c r="D1964" s="19" t="s">
        <v>19</v>
      </c>
      <c r="E1964" s="102" t="s">
        <v>20</v>
      </c>
      <c r="F1964" s="56" t="s">
        <v>54</v>
      </c>
      <c r="G1964" s="56" t="s">
        <v>43</v>
      </c>
      <c r="H1964" s="7">
        <f t="shared" si="134"/>
        <v>-74025</v>
      </c>
      <c r="I1964" s="29">
        <f t="shared" si="135"/>
        <v>6.113636363636363</v>
      </c>
      <c r="K1964" t="s">
        <v>23</v>
      </c>
      <c r="M1964" s="2">
        <v>484</v>
      </c>
    </row>
    <row r="1965" spans="2:13" ht="12.75">
      <c r="B1965" s="98">
        <v>2959</v>
      </c>
      <c r="C1965" s="58" t="s">
        <v>18</v>
      </c>
      <c r="D1965" s="19" t="s">
        <v>19</v>
      </c>
      <c r="E1965" s="102" t="s">
        <v>20</v>
      </c>
      <c r="F1965" s="56" t="s">
        <v>55</v>
      </c>
      <c r="G1965" s="56" t="s">
        <v>43</v>
      </c>
      <c r="H1965" s="7">
        <f t="shared" si="134"/>
        <v>-76984</v>
      </c>
      <c r="I1965" s="29">
        <f t="shared" si="135"/>
        <v>6.113636363636363</v>
      </c>
      <c r="K1965" s="59" t="s">
        <v>23</v>
      </c>
      <c r="M1965" s="2">
        <v>484</v>
      </c>
    </row>
    <row r="1966" spans="2:13" ht="12.75">
      <c r="B1966" s="342">
        <v>2500</v>
      </c>
      <c r="C1966" s="1" t="s">
        <v>18</v>
      </c>
      <c r="D1966" s="19" t="s">
        <v>82</v>
      </c>
      <c r="E1966" s="102" t="s">
        <v>20</v>
      </c>
      <c r="F1966" s="34" t="s">
        <v>83</v>
      </c>
      <c r="G1966" s="34" t="s">
        <v>84</v>
      </c>
      <c r="H1966" s="7">
        <f t="shared" si="134"/>
        <v>-79484</v>
      </c>
      <c r="I1966" s="29">
        <f t="shared" si="135"/>
        <v>5.1652892561983474</v>
      </c>
      <c r="K1966" t="s">
        <v>85</v>
      </c>
      <c r="M1966" s="2">
        <v>484</v>
      </c>
    </row>
    <row r="1967" spans="1:13" s="57" customFormat="1" ht="12.75">
      <c r="A1967" s="18"/>
      <c r="B1967" s="100">
        <f>SUM(B1948:B1966)</f>
        <v>79484</v>
      </c>
      <c r="C1967" s="18" t="s">
        <v>18</v>
      </c>
      <c r="D1967" s="18"/>
      <c r="E1967" s="146"/>
      <c r="F1967" s="25"/>
      <c r="G1967" s="25"/>
      <c r="H1967" s="60">
        <v>0</v>
      </c>
      <c r="I1967" s="55">
        <f aca="true" t="shared" si="136" ref="I1967:I1983">+B1967/M1967</f>
        <v>164.22314049586777</v>
      </c>
      <c r="M1967" s="2">
        <v>484</v>
      </c>
    </row>
    <row r="1968" spans="2:13" ht="12.75">
      <c r="B1968" s="342"/>
      <c r="D1968" s="19"/>
      <c r="H1968" s="7">
        <f aca="true" t="shared" si="137" ref="H1968:H2006">H1967-B1968</f>
        <v>0</v>
      </c>
      <c r="I1968" s="29">
        <f t="shared" si="136"/>
        <v>0</v>
      </c>
      <c r="M1968" s="2">
        <v>484</v>
      </c>
    </row>
    <row r="1969" spans="2:13" ht="12.75">
      <c r="B1969" s="342"/>
      <c r="D1969" s="19"/>
      <c r="H1969" s="7">
        <f t="shared" si="137"/>
        <v>0</v>
      </c>
      <c r="I1969" s="29">
        <f t="shared" si="136"/>
        <v>0</v>
      </c>
      <c r="M1969" s="2">
        <v>484</v>
      </c>
    </row>
    <row r="1970" spans="2:13" ht="12.75">
      <c r="B1970" s="98">
        <v>18935</v>
      </c>
      <c r="C1970" s="58" t="s">
        <v>56</v>
      </c>
      <c r="D1970" s="19" t="s">
        <v>19</v>
      </c>
      <c r="E1970" s="102" t="s">
        <v>20</v>
      </c>
      <c r="F1970" s="56" t="s">
        <v>57</v>
      </c>
      <c r="G1970" s="56" t="s">
        <v>29</v>
      </c>
      <c r="H1970" s="7">
        <f>H1969-B1970</f>
        <v>-18935</v>
      </c>
      <c r="I1970" s="29">
        <f t="shared" si="136"/>
        <v>39.12190082644628</v>
      </c>
      <c r="K1970" t="s">
        <v>23</v>
      </c>
      <c r="M1970" s="2">
        <v>484</v>
      </c>
    </row>
    <row r="1971" spans="2:13" ht="12.75">
      <c r="B1971" s="98">
        <v>35503</v>
      </c>
      <c r="C1971" s="58" t="s">
        <v>56</v>
      </c>
      <c r="D1971" s="19" t="s">
        <v>19</v>
      </c>
      <c r="E1971" s="102" t="s">
        <v>20</v>
      </c>
      <c r="F1971" s="56" t="s">
        <v>58</v>
      </c>
      <c r="G1971" s="56" t="s">
        <v>59</v>
      </c>
      <c r="H1971" s="7">
        <f>H1970-B1971</f>
        <v>-54438</v>
      </c>
      <c r="I1971" s="29">
        <f t="shared" si="136"/>
        <v>73.35330578512396</v>
      </c>
      <c r="K1971" t="s">
        <v>23</v>
      </c>
      <c r="M1971" s="2">
        <v>484</v>
      </c>
    </row>
    <row r="1972" spans="2:13" ht="12.75">
      <c r="B1972" s="98">
        <v>35503</v>
      </c>
      <c r="C1972" s="58" t="s">
        <v>56</v>
      </c>
      <c r="D1972" s="19" t="s">
        <v>19</v>
      </c>
      <c r="E1972" s="102" t="s">
        <v>20</v>
      </c>
      <c r="F1972" s="56" t="s">
        <v>60</v>
      </c>
      <c r="G1972" s="56" t="s">
        <v>29</v>
      </c>
      <c r="H1972" s="7">
        <f>H1971-B1972</f>
        <v>-89941</v>
      </c>
      <c r="I1972" s="29">
        <f t="shared" si="136"/>
        <v>73.35330578512396</v>
      </c>
      <c r="K1972" t="s">
        <v>23</v>
      </c>
      <c r="M1972" s="2">
        <v>484</v>
      </c>
    </row>
    <row r="1973" spans="1:13" s="57" customFormat="1" ht="12.75">
      <c r="A1973" s="18"/>
      <c r="B1973" s="100">
        <f>SUM(B1970:B1972)</f>
        <v>89941</v>
      </c>
      <c r="C1973" s="66" t="s">
        <v>56</v>
      </c>
      <c r="D1973" s="18"/>
      <c r="E1973" s="146"/>
      <c r="F1973" s="25"/>
      <c r="G1973" s="25"/>
      <c r="H1973" s="60">
        <v>0</v>
      </c>
      <c r="I1973" s="55">
        <f t="shared" si="136"/>
        <v>185.8285123966942</v>
      </c>
      <c r="M1973" s="2">
        <v>484</v>
      </c>
    </row>
    <row r="1974" spans="2:13" ht="12.75">
      <c r="B1974" s="342"/>
      <c r="D1974" s="19"/>
      <c r="H1974" s="7">
        <f>H1973-B1974</f>
        <v>0</v>
      </c>
      <c r="I1974" s="29">
        <f t="shared" si="136"/>
        <v>0</v>
      </c>
      <c r="J1974" s="22"/>
      <c r="M1974" s="2">
        <v>484</v>
      </c>
    </row>
    <row r="1975" spans="2:13" ht="12.75">
      <c r="B1975" s="342"/>
      <c r="D1975" s="19"/>
      <c r="H1975" s="7">
        <f>H1974-B1975</f>
        <v>0</v>
      </c>
      <c r="I1975" s="29">
        <f>+B1975/M1975</f>
        <v>0</v>
      </c>
      <c r="M1975" s="2">
        <v>484</v>
      </c>
    </row>
    <row r="1976" spans="1:13" s="22" customFormat="1" ht="12.75">
      <c r="A1976" s="19"/>
      <c r="B1976" s="98">
        <v>52000</v>
      </c>
      <c r="C1976" s="19" t="s">
        <v>126</v>
      </c>
      <c r="D1976" s="19" t="s">
        <v>19</v>
      </c>
      <c r="E1976" s="143" t="s">
        <v>15</v>
      </c>
      <c r="F1976" s="34" t="s">
        <v>127</v>
      </c>
      <c r="G1976" s="38" t="s">
        <v>89</v>
      </c>
      <c r="H1976" s="7">
        <f>H1975-B1976</f>
        <v>-52000</v>
      </c>
      <c r="I1976" s="29">
        <f>+B1976/M1976</f>
        <v>107.43801652892562</v>
      </c>
      <c r="K1976" t="s">
        <v>128</v>
      </c>
      <c r="M1976" s="2">
        <v>484</v>
      </c>
    </row>
    <row r="1977" spans="2:13" ht="12.75">
      <c r="B1977" s="98">
        <v>25500</v>
      </c>
      <c r="C1977" s="19" t="s">
        <v>61</v>
      </c>
      <c r="D1977" s="19" t="s">
        <v>19</v>
      </c>
      <c r="E1977" s="143" t="s">
        <v>15</v>
      </c>
      <c r="F1977" s="39" t="s">
        <v>26</v>
      </c>
      <c r="G1977" s="56" t="s">
        <v>25</v>
      </c>
      <c r="H1977" s="7">
        <f>H1976-B1977</f>
        <v>-77500</v>
      </c>
      <c r="I1977" s="29">
        <f>+B1977/M1977</f>
        <v>52.68595041322314</v>
      </c>
      <c r="K1977" t="s">
        <v>23</v>
      </c>
      <c r="M1977" s="2">
        <v>484</v>
      </c>
    </row>
    <row r="1978" spans="1:13" s="22" customFormat="1" ht="12.75">
      <c r="A1978" s="19"/>
      <c r="B1978" s="98">
        <v>10000</v>
      </c>
      <c r="C1978" s="19" t="s">
        <v>62</v>
      </c>
      <c r="D1978" s="19" t="s">
        <v>19</v>
      </c>
      <c r="E1978" s="143" t="s">
        <v>15</v>
      </c>
      <c r="F1978" s="38" t="s">
        <v>28</v>
      </c>
      <c r="G1978" s="38" t="s">
        <v>25</v>
      </c>
      <c r="H1978" s="7">
        <f>H1977-B1978</f>
        <v>-87500</v>
      </c>
      <c r="I1978" s="29">
        <f>+B1978/M1978</f>
        <v>20.66115702479339</v>
      </c>
      <c r="J1978"/>
      <c r="K1978" t="s">
        <v>23</v>
      </c>
      <c r="M1978" s="2">
        <v>484</v>
      </c>
    </row>
    <row r="1979" spans="1:13" s="57" customFormat="1" ht="12.75">
      <c r="A1979" s="18"/>
      <c r="B1979" s="100">
        <f>SUM(B1976:B1978)</f>
        <v>87500</v>
      </c>
      <c r="C1979" s="18" t="s">
        <v>1135</v>
      </c>
      <c r="D1979" s="18"/>
      <c r="E1979" s="146"/>
      <c r="F1979" s="25"/>
      <c r="G1979" s="25"/>
      <c r="H1979" s="60">
        <v>0</v>
      </c>
      <c r="I1979" s="55">
        <f t="shared" si="136"/>
        <v>180.78512396694214</v>
      </c>
      <c r="M1979" s="2">
        <v>484</v>
      </c>
    </row>
    <row r="1980" spans="2:13" ht="12.75">
      <c r="B1980" s="342"/>
      <c r="D1980" s="19"/>
      <c r="H1980" s="7">
        <f t="shared" si="137"/>
        <v>0</v>
      </c>
      <c r="I1980" s="29">
        <f t="shared" si="136"/>
        <v>0</v>
      </c>
      <c r="M1980" s="2">
        <v>484</v>
      </c>
    </row>
    <row r="1981" spans="2:13" ht="12.75">
      <c r="B1981" s="342"/>
      <c r="D1981" s="19"/>
      <c r="H1981" s="7">
        <f t="shared" si="137"/>
        <v>0</v>
      </c>
      <c r="I1981" s="29">
        <f t="shared" si="136"/>
        <v>0</v>
      </c>
      <c r="M1981" s="2">
        <v>484</v>
      </c>
    </row>
    <row r="1982" spans="2:13" ht="12.75">
      <c r="B1982" s="342">
        <v>7000</v>
      </c>
      <c r="C1982" s="1" t="s">
        <v>63</v>
      </c>
      <c r="D1982" s="19" t="s">
        <v>19</v>
      </c>
      <c r="E1982" s="102" t="s">
        <v>20</v>
      </c>
      <c r="F1982" s="34" t="s">
        <v>64</v>
      </c>
      <c r="G1982" s="34" t="s">
        <v>22</v>
      </c>
      <c r="H1982" s="7">
        <f t="shared" si="137"/>
        <v>-7000</v>
      </c>
      <c r="I1982" s="29">
        <f t="shared" si="136"/>
        <v>14.462809917355372</v>
      </c>
      <c r="K1982" t="s">
        <v>23</v>
      </c>
      <c r="M1982" s="2">
        <v>484</v>
      </c>
    </row>
    <row r="1983" spans="2:13" ht="12.75">
      <c r="B1983" s="342">
        <v>7000</v>
      </c>
      <c r="C1983" s="1" t="s">
        <v>63</v>
      </c>
      <c r="D1983" s="19" t="s">
        <v>19</v>
      </c>
      <c r="E1983" s="102" t="s">
        <v>20</v>
      </c>
      <c r="F1983" s="34" t="s">
        <v>64</v>
      </c>
      <c r="G1983" s="34" t="s">
        <v>22</v>
      </c>
      <c r="H1983" s="7">
        <f t="shared" si="137"/>
        <v>-14000</v>
      </c>
      <c r="I1983" s="29">
        <f t="shared" si="136"/>
        <v>14.462809917355372</v>
      </c>
      <c r="K1983" t="s">
        <v>23</v>
      </c>
      <c r="M1983" s="2">
        <v>484</v>
      </c>
    </row>
    <row r="1984" spans="2:13" ht="12.75">
      <c r="B1984" s="342">
        <v>9000</v>
      </c>
      <c r="C1984" s="1" t="s">
        <v>63</v>
      </c>
      <c r="D1984" s="19" t="s">
        <v>19</v>
      </c>
      <c r="E1984" s="102" t="s">
        <v>20</v>
      </c>
      <c r="F1984" s="34" t="s">
        <v>64</v>
      </c>
      <c r="G1984" s="34" t="s">
        <v>25</v>
      </c>
      <c r="H1984" s="7">
        <f t="shared" si="137"/>
        <v>-23000</v>
      </c>
      <c r="I1984" s="29">
        <f aca="true" t="shared" si="138" ref="I1984:I2015">+B1984/M1984</f>
        <v>18.59504132231405</v>
      </c>
      <c r="K1984" t="s">
        <v>23</v>
      </c>
      <c r="M1984" s="2">
        <v>484</v>
      </c>
    </row>
    <row r="1985" spans="2:13" ht="12.75">
      <c r="B1985" s="342">
        <v>9000</v>
      </c>
      <c r="C1985" s="1" t="s">
        <v>63</v>
      </c>
      <c r="D1985" s="19" t="s">
        <v>19</v>
      </c>
      <c r="E1985" s="102" t="s">
        <v>20</v>
      </c>
      <c r="F1985" s="34" t="s">
        <v>64</v>
      </c>
      <c r="G1985" s="34" t="s">
        <v>27</v>
      </c>
      <c r="H1985" s="7">
        <f t="shared" si="137"/>
        <v>-32000</v>
      </c>
      <c r="I1985" s="29">
        <f t="shared" si="138"/>
        <v>18.59504132231405</v>
      </c>
      <c r="K1985" t="s">
        <v>23</v>
      </c>
      <c r="M1985" s="2">
        <v>484</v>
      </c>
    </row>
    <row r="1986" spans="2:13" ht="12.75">
      <c r="B1986" s="342">
        <v>9000</v>
      </c>
      <c r="C1986" s="1" t="s">
        <v>63</v>
      </c>
      <c r="D1986" s="19" t="s">
        <v>19</v>
      </c>
      <c r="E1986" s="102" t="s">
        <v>20</v>
      </c>
      <c r="F1986" s="34" t="s">
        <v>64</v>
      </c>
      <c r="G1986" s="34" t="s">
        <v>29</v>
      </c>
      <c r="H1986" s="7">
        <f t="shared" si="137"/>
        <v>-41000</v>
      </c>
      <c r="I1986" s="29">
        <f t="shared" si="138"/>
        <v>18.59504132231405</v>
      </c>
      <c r="K1986" t="s">
        <v>23</v>
      </c>
      <c r="M1986" s="2">
        <v>484</v>
      </c>
    </row>
    <row r="1987" spans="2:13" ht="12.75">
      <c r="B1987" s="342">
        <v>9000</v>
      </c>
      <c r="C1987" s="1" t="s">
        <v>63</v>
      </c>
      <c r="D1987" s="19" t="s">
        <v>19</v>
      </c>
      <c r="E1987" s="102" t="s">
        <v>20</v>
      </c>
      <c r="F1987" s="34" t="s">
        <v>64</v>
      </c>
      <c r="G1987" s="34" t="s">
        <v>31</v>
      </c>
      <c r="H1987" s="7">
        <f t="shared" si="137"/>
        <v>-50000</v>
      </c>
      <c r="I1987" s="29">
        <f t="shared" si="138"/>
        <v>18.59504132231405</v>
      </c>
      <c r="K1987" t="s">
        <v>23</v>
      </c>
      <c r="M1987" s="2">
        <v>484</v>
      </c>
    </row>
    <row r="1988" spans="2:13" ht="12.75">
      <c r="B1988" s="342">
        <v>9000</v>
      </c>
      <c r="C1988" s="1" t="s">
        <v>63</v>
      </c>
      <c r="D1988" s="19" t="s">
        <v>19</v>
      </c>
      <c r="E1988" s="102" t="s">
        <v>20</v>
      </c>
      <c r="F1988" s="34" t="s">
        <v>64</v>
      </c>
      <c r="G1988" s="34" t="s">
        <v>33</v>
      </c>
      <c r="H1988" s="7">
        <f t="shared" si="137"/>
        <v>-59000</v>
      </c>
      <c r="I1988" s="29">
        <f t="shared" si="138"/>
        <v>18.59504132231405</v>
      </c>
      <c r="K1988" t="s">
        <v>23</v>
      </c>
      <c r="M1988" s="2">
        <v>484</v>
      </c>
    </row>
    <row r="1989" spans="2:13" ht="12.75">
      <c r="B1989" s="342">
        <v>9000</v>
      </c>
      <c r="C1989" s="1" t="s">
        <v>63</v>
      </c>
      <c r="D1989" s="19" t="s">
        <v>19</v>
      </c>
      <c r="E1989" s="102" t="s">
        <v>20</v>
      </c>
      <c r="F1989" s="34" t="s">
        <v>64</v>
      </c>
      <c r="G1989" s="34" t="s">
        <v>35</v>
      </c>
      <c r="H1989" s="7">
        <f t="shared" si="137"/>
        <v>-68000</v>
      </c>
      <c r="I1989" s="29">
        <f t="shared" si="138"/>
        <v>18.59504132231405</v>
      </c>
      <c r="K1989" t="s">
        <v>23</v>
      </c>
      <c r="M1989" s="2">
        <v>484</v>
      </c>
    </row>
    <row r="1990" spans="2:13" ht="12.75">
      <c r="B1990" s="342">
        <v>9000</v>
      </c>
      <c r="C1990" s="1" t="s">
        <v>63</v>
      </c>
      <c r="D1990" s="19" t="s">
        <v>19</v>
      </c>
      <c r="E1990" s="102" t="s">
        <v>20</v>
      </c>
      <c r="F1990" s="34" t="s">
        <v>64</v>
      </c>
      <c r="G1990" s="34" t="s">
        <v>37</v>
      </c>
      <c r="H1990" s="7">
        <f t="shared" si="137"/>
        <v>-77000</v>
      </c>
      <c r="I1990" s="29">
        <f t="shared" si="138"/>
        <v>18.59504132231405</v>
      </c>
      <c r="K1990" t="s">
        <v>23</v>
      </c>
      <c r="M1990" s="2">
        <v>484</v>
      </c>
    </row>
    <row r="1991" spans="2:13" ht="12.75">
      <c r="B1991" s="342">
        <v>9000</v>
      </c>
      <c r="C1991" s="1" t="s">
        <v>63</v>
      </c>
      <c r="D1991" s="19" t="s">
        <v>19</v>
      </c>
      <c r="E1991" s="102" t="s">
        <v>20</v>
      </c>
      <c r="F1991" s="34" t="s">
        <v>64</v>
      </c>
      <c r="G1991" s="34" t="s">
        <v>39</v>
      </c>
      <c r="H1991" s="7">
        <f t="shared" si="137"/>
        <v>-86000</v>
      </c>
      <c r="I1991" s="29">
        <f t="shared" si="138"/>
        <v>18.59504132231405</v>
      </c>
      <c r="K1991" t="s">
        <v>23</v>
      </c>
      <c r="M1991" s="2">
        <v>484</v>
      </c>
    </row>
    <row r="1992" spans="2:13" ht="12.75">
      <c r="B1992" s="342">
        <v>9000</v>
      </c>
      <c r="C1992" s="1" t="s">
        <v>63</v>
      </c>
      <c r="D1992" s="19" t="s">
        <v>19</v>
      </c>
      <c r="E1992" s="102" t="s">
        <v>20</v>
      </c>
      <c r="F1992" s="34" t="s">
        <v>64</v>
      </c>
      <c r="G1992" s="34" t="s">
        <v>41</v>
      </c>
      <c r="H1992" s="7">
        <f t="shared" si="137"/>
        <v>-95000</v>
      </c>
      <c r="I1992" s="29">
        <f t="shared" si="138"/>
        <v>18.59504132231405</v>
      </c>
      <c r="K1992" t="s">
        <v>23</v>
      </c>
      <c r="M1992" s="2">
        <v>484</v>
      </c>
    </row>
    <row r="1993" spans="2:13" ht="12.75">
      <c r="B1993" s="342">
        <v>9000</v>
      </c>
      <c r="C1993" s="1" t="s">
        <v>63</v>
      </c>
      <c r="D1993" s="19" t="s">
        <v>19</v>
      </c>
      <c r="E1993" s="102" t="s">
        <v>20</v>
      </c>
      <c r="F1993" s="34" t="s">
        <v>64</v>
      </c>
      <c r="G1993" s="34" t="s">
        <v>43</v>
      </c>
      <c r="H1993" s="7">
        <f t="shared" si="137"/>
        <v>-104000</v>
      </c>
      <c r="I1993" s="29">
        <f t="shared" si="138"/>
        <v>18.59504132231405</v>
      </c>
      <c r="K1993" t="s">
        <v>23</v>
      </c>
      <c r="M1993" s="2">
        <v>484</v>
      </c>
    </row>
    <row r="1994" spans="2:13" ht="12.75">
      <c r="B1994" s="342">
        <v>9000</v>
      </c>
      <c r="C1994" s="1" t="s">
        <v>63</v>
      </c>
      <c r="D1994" s="19" t="s">
        <v>19</v>
      </c>
      <c r="E1994" s="102" t="s">
        <v>20</v>
      </c>
      <c r="F1994" s="34" t="s">
        <v>64</v>
      </c>
      <c r="G1994" s="34" t="s">
        <v>45</v>
      </c>
      <c r="H1994" s="7">
        <f t="shared" si="137"/>
        <v>-113000</v>
      </c>
      <c r="I1994" s="29">
        <f t="shared" si="138"/>
        <v>18.59504132231405</v>
      </c>
      <c r="K1994" t="s">
        <v>23</v>
      </c>
      <c r="M1994" s="2">
        <v>484</v>
      </c>
    </row>
    <row r="1995" spans="2:13" ht="12.75">
      <c r="B1995" s="342">
        <v>9000</v>
      </c>
      <c r="C1995" s="1" t="s">
        <v>63</v>
      </c>
      <c r="D1995" s="19" t="s">
        <v>19</v>
      </c>
      <c r="E1995" s="102" t="s">
        <v>20</v>
      </c>
      <c r="F1995" s="34" t="s">
        <v>64</v>
      </c>
      <c r="G1995" s="34" t="s">
        <v>47</v>
      </c>
      <c r="H1995" s="7">
        <f t="shared" si="137"/>
        <v>-122000</v>
      </c>
      <c r="I1995" s="29">
        <f t="shared" si="138"/>
        <v>18.59504132231405</v>
      </c>
      <c r="K1995" t="s">
        <v>23</v>
      </c>
      <c r="M1995" s="2">
        <v>484</v>
      </c>
    </row>
    <row r="1996" spans="2:13" ht="12.75">
      <c r="B1996" s="342">
        <v>9000</v>
      </c>
      <c r="C1996" s="1" t="s">
        <v>63</v>
      </c>
      <c r="D1996" s="19" t="s">
        <v>19</v>
      </c>
      <c r="E1996" s="102" t="s">
        <v>20</v>
      </c>
      <c r="F1996" s="34" t="s">
        <v>64</v>
      </c>
      <c r="G1996" s="34" t="s">
        <v>49</v>
      </c>
      <c r="H1996" s="7">
        <f t="shared" si="137"/>
        <v>-131000</v>
      </c>
      <c r="I1996" s="29">
        <f t="shared" si="138"/>
        <v>18.59504132231405</v>
      </c>
      <c r="K1996" t="s">
        <v>23</v>
      </c>
      <c r="M1996" s="2">
        <v>484</v>
      </c>
    </row>
    <row r="1997" spans="2:13" ht="12.75">
      <c r="B1997" s="342">
        <v>9000</v>
      </c>
      <c r="C1997" s="1" t="s">
        <v>63</v>
      </c>
      <c r="D1997" s="19" t="s">
        <v>19</v>
      </c>
      <c r="E1997" s="102" t="s">
        <v>20</v>
      </c>
      <c r="F1997" s="34" t="s">
        <v>64</v>
      </c>
      <c r="G1997" s="34" t="s">
        <v>51</v>
      </c>
      <c r="H1997" s="7">
        <f t="shared" si="137"/>
        <v>-140000</v>
      </c>
      <c r="I1997" s="29">
        <f t="shared" si="138"/>
        <v>18.59504132231405</v>
      </c>
      <c r="K1997" t="s">
        <v>23</v>
      </c>
      <c r="M1997" s="2">
        <v>484</v>
      </c>
    </row>
    <row r="1998" spans="2:13" ht="12.75">
      <c r="B1998" s="342">
        <v>9000</v>
      </c>
      <c r="C1998" s="1" t="s">
        <v>63</v>
      </c>
      <c r="D1998" s="19" t="s">
        <v>19</v>
      </c>
      <c r="E1998" s="102" t="s">
        <v>20</v>
      </c>
      <c r="F1998" s="34" t="s">
        <v>64</v>
      </c>
      <c r="G1998" s="34" t="s">
        <v>53</v>
      </c>
      <c r="H1998" s="7">
        <f t="shared" si="137"/>
        <v>-149000</v>
      </c>
      <c r="I1998" s="29">
        <f t="shared" si="138"/>
        <v>18.59504132231405</v>
      </c>
      <c r="K1998" t="s">
        <v>23</v>
      </c>
      <c r="M1998" s="2">
        <v>484</v>
      </c>
    </row>
    <row r="1999" spans="2:13" ht="12.75">
      <c r="B1999" s="342">
        <v>9000</v>
      </c>
      <c r="C1999" s="1" t="s">
        <v>63</v>
      </c>
      <c r="D1999" s="19" t="s">
        <v>19</v>
      </c>
      <c r="E1999" s="102" t="s">
        <v>20</v>
      </c>
      <c r="F1999" s="34" t="s">
        <v>64</v>
      </c>
      <c r="G1999" s="34" t="s">
        <v>65</v>
      </c>
      <c r="H1999" s="7">
        <f t="shared" si="137"/>
        <v>-158000</v>
      </c>
      <c r="I1999" s="29">
        <f t="shared" si="138"/>
        <v>18.59504132231405</v>
      </c>
      <c r="K1999" t="s">
        <v>23</v>
      </c>
      <c r="M1999" s="2">
        <v>484</v>
      </c>
    </row>
    <row r="2000" spans="2:13" ht="12.75">
      <c r="B2000" s="342">
        <v>9000</v>
      </c>
      <c r="C2000" s="1" t="s">
        <v>63</v>
      </c>
      <c r="D2000" s="19" t="s">
        <v>19</v>
      </c>
      <c r="E2000" s="102" t="s">
        <v>20</v>
      </c>
      <c r="F2000" s="34" t="s">
        <v>64</v>
      </c>
      <c r="G2000" s="34" t="s">
        <v>66</v>
      </c>
      <c r="H2000" s="7">
        <f t="shared" si="137"/>
        <v>-167000</v>
      </c>
      <c r="I2000" s="29">
        <f t="shared" si="138"/>
        <v>18.59504132231405</v>
      </c>
      <c r="K2000" t="s">
        <v>23</v>
      </c>
      <c r="M2000" s="2">
        <v>484</v>
      </c>
    </row>
    <row r="2001" spans="2:13" ht="12.75">
      <c r="B2001" s="342">
        <v>9000</v>
      </c>
      <c r="C2001" s="1" t="s">
        <v>63</v>
      </c>
      <c r="D2001" s="19" t="s">
        <v>19</v>
      </c>
      <c r="E2001" s="102" t="s">
        <v>20</v>
      </c>
      <c r="F2001" s="34" t="s">
        <v>64</v>
      </c>
      <c r="G2001" s="34" t="s">
        <v>67</v>
      </c>
      <c r="H2001" s="7">
        <f t="shared" si="137"/>
        <v>-176000</v>
      </c>
      <c r="I2001" s="29">
        <f t="shared" si="138"/>
        <v>18.59504132231405</v>
      </c>
      <c r="K2001" t="s">
        <v>23</v>
      </c>
      <c r="M2001" s="2">
        <v>484</v>
      </c>
    </row>
    <row r="2002" spans="2:13" ht="12.75">
      <c r="B2002" s="342">
        <v>9000</v>
      </c>
      <c r="C2002" s="1" t="s">
        <v>63</v>
      </c>
      <c r="D2002" s="19" t="s">
        <v>19</v>
      </c>
      <c r="E2002" s="102" t="s">
        <v>20</v>
      </c>
      <c r="F2002" s="34" t="s">
        <v>64</v>
      </c>
      <c r="G2002" s="34" t="s">
        <v>68</v>
      </c>
      <c r="H2002" s="7">
        <f t="shared" si="137"/>
        <v>-185000</v>
      </c>
      <c r="I2002" s="29">
        <f t="shared" si="138"/>
        <v>18.59504132231405</v>
      </c>
      <c r="K2002" t="s">
        <v>23</v>
      </c>
      <c r="M2002" s="2">
        <v>484</v>
      </c>
    </row>
    <row r="2003" spans="2:13" ht="12.75">
      <c r="B2003" s="342">
        <v>9000</v>
      </c>
      <c r="C2003" s="1" t="s">
        <v>63</v>
      </c>
      <c r="D2003" s="19" t="s">
        <v>19</v>
      </c>
      <c r="E2003" s="102" t="s">
        <v>20</v>
      </c>
      <c r="F2003" s="34" t="s">
        <v>64</v>
      </c>
      <c r="G2003" s="34" t="s">
        <v>69</v>
      </c>
      <c r="H2003" s="7">
        <f t="shared" si="137"/>
        <v>-194000</v>
      </c>
      <c r="I2003" s="29">
        <f t="shared" si="138"/>
        <v>18.59504132231405</v>
      </c>
      <c r="K2003" t="s">
        <v>23</v>
      </c>
      <c r="M2003" s="2">
        <v>484</v>
      </c>
    </row>
    <row r="2004" spans="2:13" ht="12.75">
      <c r="B2004" s="342">
        <v>9000</v>
      </c>
      <c r="C2004" s="1" t="s">
        <v>63</v>
      </c>
      <c r="D2004" s="19" t="s">
        <v>19</v>
      </c>
      <c r="E2004" s="102" t="s">
        <v>20</v>
      </c>
      <c r="F2004" s="34" t="s">
        <v>64</v>
      </c>
      <c r="G2004" s="34" t="s">
        <v>70</v>
      </c>
      <c r="H2004" s="7">
        <f t="shared" si="137"/>
        <v>-203000</v>
      </c>
      <c r="I2004" s="29">
        <f t="shared" si="138"/>
        <v>18.59504132231405</v>
      </c>
      <c r="K2004" t="s">
        <v>23</v>
      </c>
      <c r="M2004" s="2">
        <v>484</v>
      </c>
    </row>
    <row r="2005" spans="2:13" ht="12.75">
      <c r="B2005" s="342">
        <v>9000</v>
      </c>
      <c r="C2005" s="1" t="s">
        <v>63</v>
      </c>
      <c r="D2005" s="19" t="s">
        <v>19</v>
      </c>
      <c r="E2005" s="102" t="s">
        <v>20</v>
      </c>
      <c r="F2005" s="34" t="s">
        <v>64</v>
      </c>
      <c r="G2005" s="34" t="s">
        <v>71</v>
      </c>
      <c r="H2005" s="7">
        <f t="shared" si="137"/>
        <v>-212000</v>
      </c>
      <c r="I2005" s="29">
        <f t="shared" si="138"/>
        <v>18.59504132231405</v>
      </c>
      <c r="K2005" t="s">
        <v>23</v>
      </c>
      <c r="M2005" s="2">
        <v>484</v>
      </c>
    </row>
    <row r="2006" spans="2:13" ht="12.75">
      <c r="B2006" s="342">
        <v>9000</v>
      </c>
      <c r="C2006" s="1" t="s">
        <v>63</v>
      </c>
      <c r="D2006" s="19" t="s">
        <v>19</v>
      </c>
      <c r="E2006" s="102" t="s">
        <v>20</v>
      </c>
      <c r="F2006" s="34" t="s">
        <v>64</v>
      </c>
      <c r="G2006" s="34" t="s">
        <v>72</v>
      </c>
      <c r="H2006" s="7">
        <f t="shared" si="137"/>
        <v>-221000</v>
      </c>
      <c r="I2006" s="29">
        <f t="shared" si="138"/>
        <v>18.59504132231405</v>
      </c>
      <c r="K2006" t="s">
        <v>23</v>
      </c>
      <c r="M2006" s="2">
        <v>484</v>
      </c>
    </row>
    <row r="2007" spans="2:13" ht="12.75">
      <c r="B2007" s="342">
        <v>9000</v>
      </c>
      <c r="C2007" s="1" t="s">
        <v>63</v>
      </c>
      <c r="D2007" s="19" t="s">
        <v>19</v>
      </c>
      <c r="E2007" s="102" t="s">
        <v>20</v>
      </c>
      <c r="F2007" s="34" t="s">
        <v>64</v>
      </c>
      <c r="G2007" s="34" t="s">
        <v>59</v>
      </c>
      <c r="H2007" s="7">
        <f>H2006-B2007</f>
        <v>-230000</v>
      </c>
      <c r="I2007" s="29">
        <f t="shared" si="138"/>
        <v>18.59504132231405</v>
      </c>
      <c r="K2007" t="s">
        <v>23</v>
      </c>
      <c r="M2007" s="2">
        <v>484</v>
      </c>
    </row>
    <row r="2008" spans="1:13" s="57" customFormat="1" ht="12.75">
      <c r="A2008" s="18"/>
      <c r="B2008" s="100">
        <f>SUM(B1982:B2007)</f>
        <v>230000</v>
      </c>
      <c r="C2008" s="18" t="s">
        <v>63</v>
      </c>
      <c r="D2008" s="18"/>
      <c r="E2008" s="146" t="s">
        <v>20</v>
      </c>
      <c r="F2008" s="25"/>
      <c r="G2008" s="25"/>
      <c r="H2008" s="60">
        <v>0</v>
      </c>
      <c r="I2008" s="55">
        <f t="shared" si="138"/>
        <v>475.20661157024796</v>
      </c>
      <c r="M2008" s="2">
        <v>484</v>
      </c>
    </row>
    <row r="2009" spans="2:13" ht="12.75">
      <c r="B2009" s="342"/>
      <c r="D2009" s="19"/>
      <c r="H2009" s="7">
        <f aca="true" t="shared" si="139" ref="H2009:H2014">H2008-B2009</f>
        <v>0</v>
      </c>
      <c r="I2009" s="29">
        <f t="shared" si="138"/>
        <v>0</v>
      </c>
      <c r="M2009" s="2">
        <v>484</v>
      </c>
    </row>
    <row r="2010" spans="2:13" ht="12.75">
      <c r="B2010" s="342"/>
      <c r="D2010" s="19"/>
      <c r="H2010" s="7">
        <f t="shared" si="139"/>
        <v>0</v>
      </c>
      <c r="I2010" s="29">
        <f t="shared" si="138"/>
        <v>0</v>
      </c>
      <c r="M2010" s="2">
        <v>484</v>
      </c>
    </row>
    <row r="2011" spans="2:13" ht="12.75">
      <c r="B2011" s="342">
        <v>13020</v>
      </c>
      <c r="C2011" s="1" t="s">
        <v>73</v>
      </c>
      <c r="D2011" s="19" t="s">
        <v>19</v>
      </c>
      <c r="E2011" s="102" t="s">
        <v>20</v>
      </c>
      <c r="F2011" s="34" t="s">
        <v>30</v>
      </c>
      <c r="G2011" s="34" t="s">
        <v>25</v>
      </c>
      <c r="H2011" s="7">
        <f t="shared" si="139"/>
        <v>-13020</v>
      </c>
      <c r="I2011" s="29">
        <f t="shared" si="138"/>
        <v>26.90082644628099</v>
      </c>
      <c r="K2011" t="s">
        <v>23</v>
      </c>
      <c r="M2011" s="2">
        <v>484</v>
      </c>
    </row>
    <row r="2012" spans="2:13" ht="12.75">
      <c r="B2012" s="342">
        <v>13020</v>
      </c>
      <c r="C2012" s="1" t="s">
        <v>73</v>
      </c>
      <c r="D2012" s="19" t="s">
        <v>19</v>
      </c>
      <c r="E2012" s="102" t="s">
        <v>20</v>
      </c>
      <c r="F2012" s="34" t="s">
        <v>30</v>
      </c>
      <c r="G2012" s="34" t="s">
        <v>27</v>
      </c>
      <c r="H2012" s="7">
        <f t="shared" si="139"/>
        <v>-26040</v>
      </c>
      <c r="I2012" s="29">
        <f t="shared" si="138"/>
        <v>26.90082644628099</v>
      </c>
      <c r="K2012" t="s">
        <v>23</v>
      </c>
      <c r="M2012" s="2">
        <v>484</v>
      </c>
    </row>
    <row r="2013" spans="2:13" ht="12.75">
      <c r="B2013" s="342">
        <v>13020</v>
      </c>
      <c r="C2013" s="1" t="s">
        <v>73</v>
      </c>
      <c r="D2013" s="19" t="s">
        <v>19</v>
      </c>
      <c r="E2013" s="102" t="s">
        <v>20</v>
      </c>
      <c r="F2013" s="34" t="s">
        <v>30</v>
      </c>
      <c r="G2013" s="34" t="s">
        <v>29</v>
      </c>
      <c r="H2013" s="7">
        <f t="shared" si="139"/>
        <v>-39060</v>
      </c>
      <c r="I2013" s="29">
        <f t="shared" si="138"/>
        <v>26.90082644628099</v>
      </c>
      <c r="K2013" t="s">
        <v>23</v>
      </c>
      <c r="M2013" s="2">
        <v>484</v>
      </c>
    </row>
    <row r="2014" spans="1:13" s="70" customFormat="1" ht="12.75">
      <c r="A2014" s="68"/>
      <c r="B2014" s="342">
        <v>13020</v>
      </c>
      <c r="C2014" s="1" t="s">
        <v>73</v>
      </c>
      <c r="D2014" s="19" t="s">
        <v>19</v>
      </c>
      <c r="E2014" s="102" t="s">
        <v>20</v>
      </c>
      <c r="F2014" s="34" t="s">
        <v>30</v>
      </c>
      <c r="G2014" s="69" t="s">
        <v>31</v>
      </c>
      <c r="H2014" s="7">
        <f t="shared" si="139"/>
        <v>-52080</v>
      </c>
      <c r="I2014" s="29">
        <f t="shared" si="138"/>
        <v>26.90082644628099</v>
      </c>
      <c r="J2014"/>
      <c r="K2014" s="70" t="s">
        <v>23</v>
      </c>
      <c r="M2014" s="2">
        <v>484</v>
      </c>
    </row>
    <row r="2015" spans="1:13" s="57" customFormat="1" ht="12.75">
      <c r="A2015" s="18"/>
      <c r="B2015" s="100">
        <f>SUM(B2011:B2014)</f>
        <v>52080</v>
      </c>
      <c r="C2015" s="18" t="s">
        <v>73</v>
      </c>
      <c r="D2015" s="18"/>
      <c r="E2015" s="146" t="s">
        <v>20</v>
      </c>
      <c r="F2015" s="25"/>
      <c r="G2015" s="25"/>
      <c r="H2015" s="60">
        <v>0</v>
      </c>
      <c r="I2015" s="55">
        <f t="shared" si="138"/>
        <v>107.60330578512396</v>
      </c>
      <c r="J2015" s="71"/>
      <c r="M2015" s="2">
        <v>484</v>
      </c>
    </row>
    <row r="2016" spans="2:13" ht="12.75">
      <c r="B2016" s="342"/>
      <c r="D2016" s="19"/>
      <c r="H2016" s="7">
        <f aca="true" t="shared" si="140" ref="H2016:H2041">H2015-B2016</f>
        <v>0</v>
      </c>
      <c r="I2016" s="29">
        <f aca="true" t="shared" si="141" ref="I2016:I2042">+B2016/M2016</f>
        <v>0</v>
      </c>
      <c r="J2016" s="22"/>
      <c r="M2016" s="2">
        <v>484</v>
      </c>
    </row>
    <row r="2017" spans="2:13" ht="12.75">
      <c r="B2017" s="342"/>
      <c r="D2017" s="19"/>
      <c r="H2017" s="7">
        <f t="shared" si="140"/>
        <v>0</v>
      </c>
      <c r="I2017" s="29">
        <f t="shared" si="141"/>
        <v>0</v>
      </c>
      <c r="M2017" s="2">
        <v>484</v>
      </c>
    </row>
    <row r="2018" spans="2:13" ht="12.75">
      <c r="B2018" s="342">
        <v>7000</v>
      </c>
      <c r="C2018" s="1" t="s">
        <v>74</v>
      </c>
      <c r="D2018" s="19" t="s">
        <v>19</v>
      </c>
      <c r="E2018" s="102" t="s">
        <v>20</v>
      </c>
      <c r="F2018" s="34" t="s">
        <v>64</v>
      </c>
      <c r="G2018" s="34" t="s">
        <v>25</v>
      </c>
      <c r="H2018" s="7">
        <f t="shared" si="140"/>
        <v>-7000</v>
      </c>
      <c r="I2018" s="29">
        <f t="shared" si="141"/>
        <v>14.462809917355372</v>
      </c>
      <c r="K2018" t="s">
        <v>23</v>
      </c>
      <c r="M2018" s="2">
        <v>484</v>
      </c>
    </row>
    <row r="2019" spans="2:13" ht="12.75">
      <c r="B2019" s="342">
        <v>7000</v>
      </c>
      <c r="C2019" s="1" t="s">
        <v>74</v>
      </c>
      <c r="D2019" s="19" t="s">
        <v>19</v>
      </c>
      <c r="E2019" s="102" t="s">
        <v>20</v>
      </c>
      <c r="F2019" s="34" t="s">
        <v>64</v>
      </c>
      <c r="G2019" s="34" t="s">
        <v>27</v>
      </c>
      <c r="H2019" s="7">
        <f t="shared" si="140"/>
        <v>-14000</v>
      </c>
      <c r="I2019" s="29">
        <f t="shared" si="141"/>
        <v>14.462809917355372</v>
      </c>
      <c r="K2019" t="s">
        <v>23</v>
      </c>
      <c r="M2019" s="2">
        <v>484</v>
      </c>
    </row>
    <row r="2020" spans="2:13" ht="12.75">
      <c r="B2020" s="342">
        <v>7000</v>
      </c>
      <c r="C2020" s="1" t="s">
        <v>74</v>
      </c>
      <c r="D2020" s="19" t="s">
        <v>19</v>
      </c>
      <c r="E2020" s="102" t="s">
        <v>20</v>
      </c>
      <c r="F2020" s="34" t="s">
        <v>64</v>
      </c>
      <c r="G2020" s="34" t="s">
        <v>29</v>
      </c>
      <c r="H2020" s="7">
        <f t="shared" si="140"/>
        <v>-21000</v>
      </c>
      <c r="I2020" s="29">
        <f t="shared" si="141"/>
        <v>14.462809917355372</v>
      </c>
      <c r="K2020" t="s">
        <v>23</v>
      </c>
      <c r="M2020" s="2">
        <v>484</v>
      </c>
    </row>
    <row r="2021" spans="2:13" ht="12.75">
      <c r="B2021" s="342">
        <v>7000</v>
      </c>
      <c r="C2021" s="1" t="s">
        <v>74</v>
      </c>
      <c r="D2021" s="19" t="s">
        <v>19</v>
      </c>
      <c r="E2021" s="102" t="s">
        <v>20</v>
      </c>
      <c r="F2021" s="34" t="s">
        <v>64</v>
      </c>
      <c r="G2021" s="34" t="s">
        <v>31</v>
      </c>
      <c r="H2021" s="7">
        <f t="shared" si="140"/>
        <v>-28000</v>
      </c>
      <c r="I2021" s="29">
        <f t="shared" si="141"/>
        <v>14.462809917355372</v>
      </c>
      <c r="K2021" t="s">
        <v>23</v>
      </c>
      <c r="M2021" s="2">
        <v>484</v>
      </c>
    </row>
    <row r="2022" spans="2:13" ht="12.75">
      <c r="B2022" s="342">
        <v>7000</v>
      </c>
      <c r="C2022" s="1" t="s">
        <v>74</v>
      </c>
      <c r="D2022" s="19" t="s">
        <v>19</v>
      </c>
      <c r="E2022" s="102" t="s">
        <v>20</v>
      </c>
      <c r="F2022" s="34" t="s">
        <v>64</v>
      </c>
      <c r="G2022" s="34" t="s">
        <v>33</v>
      </c>
      <c r="H2022" s="7">
        <f t="shared" si="140"/>
        <v>-35000</v>
      </c>
      <c r="I2022" s="29">
        <f t="shared" si="141"/>
        <v>14.462809917355372</v>
      </c>
      <c r="K2022" t="s">
        <v>23</v>
      </c>
      <c r="M2022" s="2">
        <v>484</v>
      </c>
    </row>
    <row r="2023" spans="2:13" ht="12.75">
      <c r="B2023" s="342">
        <v>7000</v>
      </c>
      <c r="C2023" s="1" t="s">
        <v>74</v>
      </c>
      <c r="D2023" s="19" t="s">
        <v>19</v>
      </c>
      <c r="E2023" s="102" t="s">
        <v>20</v>
      </c>
      <c r="F2023" s="34" t="s">
        <v>64</v>
      </c>
      <c r="G2023" s="34" t="s">
        <v>35</v>
      </c>
      <c r="H2023" s="7">
        <f t="shared" si="140"/>
        <v>-42000</v>
      </c>
      <c r="I2023" s="29">
        <f t="shared" si="141"/>
        <v>14.462809917355372</v>
      </c>
      <c r="K2023" t="s">
        <v>23</v>
      </c>
      <c r="M2023" s="2">
        <v>484</v>
      </c>
    </row>
    <row r="2024" spans="2:13" ht="12.75">
      <c r="B2024" s="342">
        <v>7000</v>
      </c>
      <c r="C2024" s="1" t="s">
        <v>74</v>
      </c>
      <c r="D2024" s="19" t="s">
        <v>19</v>
      </c>
      <c r="E2024" s="102" t="s">
        <v>20</v>
      </c>
      <c r="F2024" s="34" t="s">
        <v>64</v>
      </c>
      <c r="G2024" s="34" t="s">
        <v>37</v>
      </c>
      <c r="H2024" s="7">
        <f t="shared" si="140"/>
        <v>-49000</v>
      </c>
      <c r="I2024" s="29">
        <f t="shared" si="141"/>
        <v>14.462809917355372</v>
      </c>
      <c r="K2024" t="s">
        <v>23</v>
      </c>
      <c r="M2024" s="2">
        <v>484</v>
      </c>
    </row>
    <row r="2025" spans="2:13" ht="12.75">
      <c r="B2025" s="342">
        <v>7000</v>
      </c>
      <c r="C2025" s="1" t="s">
        <v>74</v>
      </c>
      <c r="D2025" s="19" t="s">
        <v>19</v>
      </c>
      <c r="E2025" s="102" t="s">
        <v>20</v>
      </c>
      <c r="F2025" s="34" t="s">
        <v>64</v>
      </c>
      <c r="G2025" s="34" t="s">
        <v>39</v>
      </c>
      <c r="H2025" s="7">
        <f t="shared" si="140"/>
        <v>-56000</v>
      </c>
      <c r="I2025" s="29">
        <f t="shared" si="141"/>
        <v>14.462809917355372</v>
      </c>
      <c r="K2025" t="s">
        <v>23</v>
      </c>
      <c r="M2025" s="2">
        <v>484</v>
      </c>
    </row>
    <row r="2026" spans="2:13" ht="12.75">
      <c r="B2026" s="342">
        <v>7000</v>
      </c>
      <c r="C2026" s="1" t="s">
        <v>74</v>
      </c>
      <c r="D2026" s="19" t="s">
        <v>19</v>
      </c>
      <c r="E2026" s="102" t="s">
        <v>20</v>
      </c>
      <c r="F2026" s="34" t="s">
        <v>64</v>
      </c>
      <c r="G2026" s="34" t="s">
        <v>41</v>
      </c>
      <c r="H2026" s="7">
        <f t="shared" si="140"/>
        <v>-63000</v>
      </c>
      <c r="I2026" s="29">
        <f t="shared" si="141"/>
        <v>14.462809917355372</v>
      </c>
      <c r="K2026" t="s">
        <v>23</v>
      </c>
      <c r="M2026" s="2">
        <v>484</v>
      </c>
    </row>
    <row r="2027" spans="2:13" ht="12.75">
      <c r="B2027" s="342">
        <v>7000</v>
      </c>
      <c r="C2027" s="1" t="s">
        <v>74</v>
      </c>
      <c r="D2027" s="19" t="s">
        <v>19</v>
      </c>
      <c r="E2027" s="102" t="s">
        <v>20</v>
      </c>
      <c r="F2027" s="34" t="s">
        <v>64</v>
      </c>
      <c r="G2027" s="34" t="s">
        <v>43</v>
      </c>
      <c r="H2027" s="7">
        <f t="shared" si="140"/>
        <v>-70000</v>
      </c>
      <c r="I2027" s="29">
        <f t="shared" si="141"/>
        <v>14.462809917355372</v>
      </c>
      <c r="K2027" t="s">
        <v>23</v>
      </c>
      <c r="M2027" s="2">
        <v>484</v>
      </c>
    </row>
    <row r="2028" spans="2:13" ht="12.75">
      <c r="B2028" s="342">
        <v>7000</v>
      </c>
      <c r="C2028" s="1" t="s">
        <v>74</v>
      </c>
      <c r="D2028" s="19" t="s">
        <v>19</v>
      </c>
      <c r="E2028" s="102" t="s">
        <v>20</v>
      </c>
      <c r="F2028" s="34" t="s">
        <v>64</v>
      </c>
      <c r="G2028" s="34" t="s">
        <v>45</v>
      </c>
      <c r="H2028" s="7">
        <f t="shared" si="140"/>
        <v>-77000</v>
      </c>
      <c r="I2028" s="29">
        <f t="shared" si="141"/>
        <v>14.462809917355372</v>
      </c>
      <c r="K2028" t="s">
        <v>23</v>
      </c>
      <c r="M2028" s="2">
        <v>484</v>
      </c>
    </row>
    <row r="2029" spans="2:13" ht="12.75">
      <c r="B2029" s="342">
        <v>7000</v>
      </c>
      <c r="C2029" s="1" t="s">
        <v>74</v>
      </c>
      <c r="D2029" s="19" t="s">
        <v>19</v>
      </c>
      <c r="E2029" s="102" t="s">
        <v>20</v>
      </c>
      <c r="F2029" s="34" t="s">
        <v>64</v>
      </c>
      <c r="G2029" s="34" t="s">
        <v>47</v>
      </c>
      <c r="H2029" s="7">
        <f t="shared" si="140"/>
        <v>-84000</v>
      </c>
      <c r="I2029" s="29">
        <f t="shared" si="141"/>
        <v>14.462809917355372</v>
      </c>
      <c r="K2029" t="s">
        <v>23</v>
      </c>
      <c r="M2029" s="2">
        <v>484</v>
      </c>
    </row>
    <row r="2030" spans="2:13" ht="12.75">
      <c r="B2030" s="342">
        <v>7000</v>
      </c>
      <c r="C2030" s="1" t="s">
        <v>74</v>
      </c>
      <c r="D2030" s="19" t="s">
        <v>19</v>
      </c>
      <c r="E2030" s="102" t="s">
        <v>20</v>
      </c>
      <c r="F2030" s="34" t="s">
        <v>64</v>
      </c>
      <c r="G2030" s="34" t="s">
        <v>49</v>
      </c>
      <c r="H2030" s="7">
        <f t="shared" si="140"/>
        <v>-91000</v>
      </c>
      <c r="I2030" s="29">
        <f t="shared" si="141"/>
        <v>14.462809917355372</v>
      </c>
      <c r="K2030" t="s">
        <v>23</v>
      </c>
      <c r="M2030" s="2">
        <v>484</v>
      </c>
    </row>
    <row r="2031" spans="2:13" ht="12.75">
      <c r="B2031" s="342">
        <v>7000</v>
      </c>
      <c r="C2031" s="1" t="s">
        <v>74</v>
      </c>
      <c r="D2031" s="19" t="s">
        <v>19</v>
      </c>
      <c r="E2031" s="102" t="s">
        <v>20</v>
      </c>
      <c r="F2031" s="34" t="s">
        <v>64</v>
      </c>
      <c r="G2031" s="34" t="s">
        <v>51</v>
      </c>
      <c r="H2031" s="7">
        <f t="shared" si="140"/>
        <v>-98000</v>
      </c>
      <c r="I2031" s="29">
        <f t="shared" si="141"/>
        <v>14.462809917355372</v>
      </c>
      <c r="K2031" t="s">
        <v>23</v>
      </c>
      <c r="M2031" s="2">
        <v>484</v>
      </c>
    </row>
    <row r="2032" spans="2:13" ht="12.75">
      <c r="B2032" s="342">
        <v>7000</v>
      </c>
      <c r="C2032" s="1" t="s">
        <v>74</v>
      </c>
      <c r="D2032" s="19" t="s">
        <v>19</v>
      </c>
      <c r="E2032" s="102" t="s">
        <v>20</v>
      </c>
      <c r="F2032" s="34" t="s">
        <v>64</v>
      </c>
      <c r="G2032" s="34" t="s">
        <v>53</v>
      </c>
      <c r="H2032" s="7">
        <f t="shared" si="140"/>
        <v>-105000</v>
      </c>
      <c r="I2032" s="29">
        <f t="shared" si="141"/>
        <v>14.462809917355372</v>
      </c>
      <c r="K2032" t="s">
        <v>23</v>
      </c>
      <c r="M2032" s="2">
        <v>484</v>
      </c>
    </row>
    <row r="2033" spans="2:13" ht="12.75">
      <c r="B2033" s="342">
        <v>7000</v>
      </c>
      <c r="C2033" s="1" t="s">
        <v>74</v>
      </c>
      <c r="D2033" s="19" t="s">
        <v>19</v>
      </c>
      <c r="E2033" s="102" t="s">
        <v>20</v>
      </c>
      <c r="F2033" s="34" t="s">
        <v>64</v>
      </c>
      <c r="G2033" s="34" t="s">
        <v>65</v>
      </c>
      <c r="H2033" s="7">
        <f t="shared" si="140"/>
        <v>-112000</v>
      </c>
      <c r="I2033" s="29">
        <f t="shared" si="141"/>
        <v>14.462809917355372</v>
      </c>
      <c r="K2033" t="s">
        <v>23</v>
      </c>
      <c r="M2033" s="2">
        <v>484</v>
      </c>
    </row>
    <row r="2034" spans="2:13" ht="12.75">
      <c r="B2034" s="342">
        <v>7000</v>
      </c>
      <c r="C2034" s="1" t="s">
        <v>74</v>
      </c>
      <c r="D2034" s="19" t="s">
        <v>19</v>
      </c>
      <c r="E2034" s="102" t="s">
        <v>20</v>
      </c>
      <c r="F2034" s="34" t="s">
        <v>64</v>
      </c>
      <c r="G2034" s="34" t="s">
        <v>66</v>
      </c>
      <c r="H2034" s="7">
        <f t="shared" si="140"/>
        <v>-119000</v>
      </c>
      <c r="I2034" s="29">
        <f t="shared" si="141"/>
        <v>14.462809917355372</v>
      </c>
      <c r="K2034" t="s">
        <v>23</v>
      </c>
      <c r="M2034" s="2">
        <v>484</v>
      </c>
    </row>
    <row r="2035" spans="2:13" ht="12.75">
      <c r="B2035" s="342">
        <v>7000</v>
      </c>
      <c r="C2035" s="1" t="s">
        <v>74</v>
      </c>
      <c r="D2035" s="19" t="s">
        <v>19</v>
      </c>
      <c r="E2035" s="102" t="s">
        <v>20</v>
      </c>
      <c r="F2035" s="34" t="s">
        <v>64</v>
      </c>
      <c r="G2035" s="34" t="s">
        <v>67</v>
      </c>
      <c r="H2035" s="7">
        <f t="shared" si="140"/>
        <v>-126000</v>
      </c>
      <c r="I2035" s="29">
        <f t="shared" si="141"/>
        <v>14.462809917355372</v>
      </c>
      <c r="K2035" t="s">
        <v>23</v>
      </c>
      <c r="M2035" s="2">
        <v>484</v>
      </c>
    </row>
    <row r="2036" spans="2:13" ht="12.75">
      <c r="B2036" s="342">
        <v>7000</v>
      </c>
      <c r="C2036" s="1" t="s">
        <v>74</v>
      </c>
      <c r="D2036" s="19" t="s">
        <v>19</v>
      </c>
      <c r="E2036" s="102" t="s">
        <v>20</v>
      </c>
      <c r="F2036" s="34" t="s">
        <v>64</v>
      </c>
      <c r="G2036" s="34" t="s">
        <v>68</v>
      </c>
      <c r="H2036" s="7">
        <f t="shared" si="140"/>
        <v>-133000</v>
      </c>
      <c r="I2036" s="29">
        <f t="shared" si="141"/>
        <v>14.462809917355372</v>
      </c>
      <c r="K2036" t="s">
        <v>23</v>
      </c>
      <c r="M2036" s="2">
        <v>484</v>
      </c>
    </row>
    <row r="2037" spans="2:13" ht="12.75">
      <c r="B2037" s="342">
        <v>7000</v>
      </c>
      <c r="C2037" s="1" t="s">
        <v>74</v>
      </c>
      <c r="D2037" s="19" t="s">
        <v>19</v>
      </c>
      <c r="E2037" s="102" t="s">
        <v>20</v>
      </c>
      <c r="F2037" s="34" t="s">
        <v>64</v>
      </c>
      <c r="G2037" s="34" t="s">
        <v>69</v>
      </c>
      <c r="H2037" s="7">
        <f t="shared" si="140"/>
        <v>-140000</v>
      </c>
      <c r="I2037" s="29">
        <f t="shared" si="141"/>
        <v>14.462809917355372</v>
      </c>
      <c r="K2037" t="s">
        <v>23</v>
      </c>
      <c r="M2037" s="2">
        <v>484</v>
      </c>
    </row>
    <row r="2038" spans="2:13" ht="12.75">
      <c r="B2038" s="342">
        <v>7000</v>
      </c>
      <c r="C2038" s="1" t="s">
        <v>74</v>
      </c>
      <c r="D2038" s="19" t="s">
        <v>19</v>
      </c>
      <c r="E2038" s="102" t="s">
        <v>20</v>
      </c>
      <c r="F2038" s="34" t="s">
        <v>64</v>
      </c>
      <c r="G2038" s="34" t="s">
        <v>70</v>
      </c>
      <c r="H2038" s="7">
        <f t="shared" si="140"/>
        <v>-147000</v>
      </c>
      <c r="I2038" s="29">
        <f t="shared" si="141"/>
        <v>14.462809917355372</v>
      </c>
      <c r="K2038" t="s">
        <v>23</v>
      </c>
      <c r="M2038" s="2">
        <v>484</v>
      </c>
    </row>
    <row r="2039" spans="2:13" ht="12.75">
      <c r="B2039" s="342">
        <v>7000</v>
      </c>
      <c r="C2039" s="1" t="s">
        <v>74</v>
      </c>
      <c r="D2039" s="19" t="s">
        <v>19</v>
      </c>
      <c r="E2039" s="102" t="s">
        <v>20</v>
      </c>
      <c r="F2039" s="34" t="s">
        <v>64</v>
      </c>
      <c r="G2039" s="34" t="s">
        <v>71</v>
      </c>
      <c r="H2039" s="7">
        <f t="shared" si="140"/>
        <v>-154000</v>
      </c>
      <c r="I2039" s="29">
        <f t="shared" si="141"/>
        <v>14.462809917355372</v>
      </c>
      <c r="K2039" t="s">
        <v>23</v>
      </c>
      <c r="M2039" s="2">
        <v>484</v>
      </c>
    </row>
    <row r="2040" spans="2:13" ht="12.75">
      <c r="B2040" s="342">
        <v>7000</v>
      </c>
      <c r="C2040" s="1" t="s">
        <v>74</v>
      </c>
      <c r="D2040" s="19" t="s">
        <v>19</v>
      </c>
      <c r="E2040" s="102" t="s">
        <v>20</v>
      </c>
      <c r="F2040" s="34" t="s">
        <v>64</v>
      </c>
      <c r="G2040" s="34" t="s">
        <v>72</v>
      </c>
      <c r="H2040" s="7">
        <f t="shared" si="140"/>
        <v>-161000</v>
      </c>
      <c r="I2040" s="29">
        <f t="shared" si="141"/>
        <v>14.462809917355372</v>
      </c>
      <c r="K2040" t="s">
        <v>23</v>
      </c>
      <c r="M2040" s="2">
        <v>484</v>
      </c>
    </row>
    <row r="2041" spans="2:13" ht="12.75">
      <c r="B2041" s="342">
        <v>7000</v>
      </c>
      <c r="C2041" s="1" t="s">
        <v>74</v>
      </c>
      <c r="D2041" s="19" t="s">
        <v>19</v>
      </c>
      <c r="E2041" s="102" t="s">
        <v>20</v>
      </c>
      <c r="F2041" s="34" t="s">
        <v>64</v>
      </c>
      <c r="G2041" s="34" t="s">
        <v>59</v>
      </c>
      <c r="H2041" s="7">
        <f t="shared" si="140"/>
        <v>-168000</v>
      </c>
      <c r="I2041" s="29">
        <f t="shared" si="141"/>
        <v>14.462809917355372</v>
      </c>
      <c r="K2041" t="s">
        <v>23</v>
      </c>
      <c r="M2041" s="2">
        <v>484</v>
      </c>
    </row>
    <row r="2042" spans="1:13" s="57" customFormat="1" ht="12.75">
      <c r="A2042" s="18"/>
      <c r="B2042" s="100">
        <f>SUM(B2018:B2041)</f>
        <v>168000</v>
      </c>
      <c r="C2042" s="66" t="s">
        <v>74</v>
      </c>
      <c r="D2042" s="18"/>
      <c r="E2042" s="146" t="s">
        <v>20</v>
      </c>
      <c r="F2042" s="25"/>
      <c r="G2042" s="25"/>
      <c r="H2042" s="60">
        <v>0</v>
      </c>
      <c r="I2042" s="55">
        <f t="shared" si="141"/>
        <v>347.10743801652893</v>
      </c>
      <c r="M2042" s="2">
        <v>484</v>
      </c>
    </row>
    <row r="2043" spans="2:13" ht="12.75">
      <c r="B2043" s="342"/>
      <c r="H2043" s="7">
        <v>0</v>
      </c>
      <c r="I2043" s="29">
        <f>+B2043/M2043</f>
        <v>0</v>
      </c>
      <c r="M2043" s="2">
        <v>484</v>
      </c>
    </row>
    <row r="2044" spans="2:13" ht="12.75">
      <c r="B2044" s="342"/>
      <c r="H2044" s="7">
        <f>H2043-B2044</f>
        <v>0</v>
      </c>
      <c r="I2044" s="29">
        <f>+B2044/M2044</f>
        <v>0</v>
      </c>
      <c r="M2044" s="2">
        <v>484</v>
      </c>
    </row>
    <row r="2045" spans="2:13" ht="12.75">
      <c r="B2045" s="342"/>
      <c r="H2045" s="7">
        <f>H2044-B2045</f>
        <v>0</v>
      </c>
      <c r="I2045" s="29">
        <f>+B2045/M2045</f>
        <v>0</v>
      </c>
      <c r="M2045" s="2">
        <v>484</v>
      </c>
    </row>
    <row r="2046" spans="2:13" ht="12.75">
      <c r="B2046" s="342"/>
      <c r="H2046" s="7">
        <f>H2045-B2046</f>
        <v>0</v>
      </c>
      <c r="I2046" s="29">
        <f>+B2046/M2046</f>
        <v>0</v>
      </c>
      <c r="M2046" s="2">
        <v>484</v>
      </c>
    </row>
    <row r="2047" spans="1:13" ht="12.75">
      <c r="A2047" s="52"/>
      <c r="B2047" s="410">
        <f>+B2057+B2064+B2068+B2075</f>
        <v>49200</v>
      </c>
      <c r="C2047" s="52" t="s">
        <v>14</v>
      </c>
      <c r="D2047" s="52"/>
      <c r="E2047" s="136" t="s">
        <v>15</v>
      </c>
      <c r="F2047" s="53"/>
      <c r="G2047" s="53" t="s">
        <v>81</v>
      </c>
      <c r="H2047" s="54"/>
      <c r="I2047" s="55"/>
      <c r="J2047" s="53"/>
      <c r="K2047" s="53"/>
      <c r="L2047" s="53"/>
      <c r="M2047" s="2">
        <v>484</v>
      </c>
    </row>
    <row r="2048" spans="2:13" ht="12.75">
      <c r="B2048" s="342"/>
      <c r="H2048" s="7">
        <f>H2047-B2048</f>
        <v>0</v>
      </c>
      <c r="I2048" s="29">
        <f>+B2048/M2048</f>
        <v>0</v>
      </c>
      <c r="M2048" s="2">
        <v>484</v>
      </c>
    </row>
    <row r="2049" spans="2:13" ht="12.75">
      <c r="B2049" s="425"/>
      <c r="H2049" s="7">
        <f>H2048-B2049</f>
        <v>0</v>
      </c>
      <c r="I2049" s="29">
        <f>+B2049/M2049</f>
        <v>0</v>
      </c>
      <c r="M2049" s="2">
        <v>484</v>
      </c>
    </row>
    <row r="2050" spans="2:13" ht="12.75">
      <c r="B2050" s="342">
        <v>2350</v>
      </c>
      <c r="C2050" s="58" t="s">
        <v>75</v>
      </c>
      <c r="D2050" s="41" t="s">
        <v>19</v>
      </c>
      <c r="E2050" s="102" t="s">
        <v>20</v>
      </c>
      <c r="F2050" s="56" t="s">
        <v>1110</v>
      </c>
      <c r="G2050" s="56" t="s">
        <v>25</v>
      </c>
      <c r="H2050" s="7">
        <f aca="true" t="shared" si="142" ref="H2050:H2056">H2049-B2050</f>
        <v>-2350</v>
      </c>
      <c r="I2050" s="29">
        <f aca="true" t="shared" si="143" ref="I2050:I2056">+B2050/M2050</f>
        <v>4.855371900826446</v>
      </c>
      <c r="K2050" t="s">
        <v>23</v>
      </c>
      <c r="M2050" s="2">
        <v>484</v>
      </c>
    </row>
    <row r="2051" spans="2:13" ht="12.75">
      <c r="B2051" s="342">
        <v>2050</v>
      </c>
      <c r="C2051" s="58" t="s">
        <v>76</v>
      </c>
      <c r="D2051" s="41" t="s">
        <v>19</v>
      </c>
      <c r="E2051" s="102" t="s">
        <v>20</v>
      </c>
      <c r="F2051" s="56" t="s">
        <v>1110</v>
      </c>
      <c r="G2051" s="56" t="s">
        <v>25</v>
      </c>
      <c r="H2051" s="7">
        <f t="shared" si="142"/>
        <v>-4400</v>
      </c>
      <c r="I2051" s="29">
        <f t="shared" si="143"/>
        <v>4.235537190082645</v>
      </c>
      <c r="K2051" t="s">
        <v>23</v>
      </c>
      <c r="M2051" s="2">
        <v>484</v>
      </c>
    </row>
    <row r="2052" spans="2:13" ht="12.75">
      <c r="B2052" s="342">
        <v>4450</v>
      </c>
      <c r="C2052" s="58" t="s">
        <v>77</v>
      </c>
      <c r="D2052" s="41" t="s">
        <v>19</v>
      </c>
      <c r="E2052" s="102" t="s">
        <v>20</v>
      </c>
      <c r="F2052" s="56" t="s">
        <v>1111</v>
      </c>
      <c r="G2052" s="56" t="s">
        <v>29</v>
      </c>
      <c r="H2052" s="7">
        <f t="shared" si="142"/>
        <v>-8850</v>
      </c>
      <c r="I2052" s="29">
        <f t="shared" si="143"/>
        <v>9.194214876033058</v>
      </c>
      <c r="K2052" t="s">
        <v>23</v>
      </c>
      <c r="M2052" s="2">
        <v>484</v>
      </c>
    </row>
    <row r="2053" spans="2:13" ht="12.75">
      <c r="B2053" s="342">
        <v>4450</v>
      </c>
      <c r="C2053" s="58" t="s">
        <v>78</v>
      </c>
      <c r="D2053" s="41" t="s">
        <v>19</v>
      </c>
      <c r="E2053" s="102" t="s">
        <v>20</v>
      </c>
      <c r="F2053" s="56" t="s">
        <v>1111</v>
      </c>
      <c r="G2053" s="56" t="s">
        <v>29</v>
      </c>
      <c r="H2053" s="7">
        <f t="shared" si="142"/>
        <v>-13300</v>
      </c>
      <c r="I2053" s="29">
        <f t="shared" si="143"/>
        <v>9.194214876033058</v>
      </c>
      <c r="K2053" t="s">
        <v>23</v>
      </c>
      <c r="M2053" s="2">
        <v>484</v>
      </c>
    </row>
    <row r="2054" spans="2:13" ht="12.75">
      <c r="B2054" s="342">
        <v>4450</v>
      </c>
      <c r="C2054" s="58" t="s">
        <v>77</v>
      </c>
      <c r="D2054" s="41" t="s">
        <v>19</v>
      </c>
      <c r="E2054" s="102" t="s">
        <v>20</v>
      </c>
      <c r="F2054" s="56" t="s">
        <v>1112</v>
      </c>
      <c r="G2054" s="56" t="s">
        <v>31</v>
      </c>
      <c r="H2054" s="7">
        <f t="shared" si="142"/>
        <v>-17750</v>
      </c>
      <c r="I2054" s="29">
        <f t="shared" si="143"/>
        <v>9.194214876033058</v>
      </c>
      <c r="K2054" t="s">
        <v>23</v>
      </c>
      <c r="M2054" s="2">
        <v>484</v>
      </c>
    </row>
    <row r="2055" spans="2:13" ht="12.75">
      <c r="B2055" s="342">
        <v>4450</v>
      </c>
      <c r="C2055" s="58" t="s">
        <v>78</v>
      </c>
      <c r="D2055" s="41" t="s">
        <v>19</v>
      </c>
      <c r="E2055" s="102" t="s">
        <v>20</v>
      </c>
      <c r="F2055" s="56" t="s">
        <v>1112</v>
      </c>
      <c r="G2055" s="56" t="s">
        <v>31</v>
      </c>
      <c r="H2055" s="7">
        <f t="shared" si="142"/>
        <v>-22200</v>
      </c>
      <c r="I2055" s="29">
        <f t="shared" si="143"/>
        <v>9.194214876033058</v>
      </c>
      <c r="K2055" t="s">
        <v>23</v>
      </c>
      <c r="M2055" s="2">
        <v>484</v>
      </c>
    </row>
    <row r="2056" spans="2:13" ht="12.75">
      <c r="B2056" s="342">
        <v>8300</v>
      </c>
      <c r="C2056" s="41" t="s">
        <v>80</v>
      </c>
      <c r="D2056" s="41" t="s">
        <v>19</v>
      </c>
      <c r="E2056" s="102" t="s">
        <v>20</v>
      </c>
      <c r="F2056" s="56" t="s">
        <v>1111</v>
      </c>
      <c r="G2056" s="56" t="s">
        <v>22</v>
      </c>
      <c r="H2056" s="7">
        <f t="shared" si="142"/>
        <v>-30500</v>
      </c>
      <c r="I2056" s="29">
        <f t="shared" si="143"/>
        <v>17.14876033057851</v>
      </c>
      <c r="K2056" t="s">
        <v>23</v>
      </c>
      <c r="M2056" s="2">
        <v>484</v>
      </c>
    </row>
    <row r="2057" spans="1:13" s="57" customFormat="1" ht="12.75">
      <c r="A2057" s="18"/>
      <c r="B2057" s="100">
        <f>SUM(B2050:B2056)</f>
        <v>30500</v>
      </c>
      <c r="C2057" s="66" t="s">
        <v>81</v>
      </c>
      <c r="D2057" s="18"/>
      <c r="E2057" s="146"/>
      <c r="F2057" s="25"/>
      <c r="G2057" s="25"/>
      <c r="H2057" s="60">
        <v>0</v>
      </c>
      <c r="I2057" s="55">
        <f>+B2057/M2057</f>
        <v>63.01652892561984</v>
      </c>
      <c r="M2057" s="2">
        <v>484</v>
      </c>
    </row>
    <row r="2058" spans="2:13" ht="12.75">
      <c r="B2058" s="342"/>
      <c r="D2058" s="19"/>
      <c r="H2058" s="7">
        <f aca="true" t="shared" si="144" ref="H2058:H2067">H2057-B2058</f>
        <v>0</v>
      </c>
      <c r="I2058" s="29">
        <f>+B2058/M2058</f>
        <v>0</v>
      </c>
      <c r="M2058" s="2">
        <v>484</v>
      </c>
    </row>
    <row r="2059" spans="2:13" ht="12.75">
      <c r="B2059" s="342"/>
      <c r="D2059" s="19"/>
      <c r="H2059" s="7">
        <f t="shared" si="144"/>
        <v>0</v>
      </c>
      <c r="I2059" s="29">
        <f>+B2059/M2059</f>
        <v>0</v>
      </c>
      <c r="M2059" s="2">
        <v>484</v>
      </c>
    </row>
    <row r="2060" spans="2:13" ht="12.75">
      <c r="B2060" s="342">
        <v>1200</v>
      </c>
      <c r="C2060" s="41" t="s">
        <v>63</v>
      </c>
      <c r="D2060" s="41" t="s">
        <v>19</v>
      </c>
      <c r="E2060" s="102" t="s">
        <v>20</v>
      </c>
      <c r="F2060" s="56" t="s">
        <v>1111</v>
      </c>
      <c r="G2060" s="56" t="s">
        <v>22</v>
      </c>
      <c r="H2060" s="7">
        <f t="shared" si="144"/>
        <v>-1200</v>
      </c>
      <c r="I2060" s="29">
        <f>+B2060/M2060</f>
        <v>2.479338842975207</v>
      </c>
      <c r="K2060" t="s">
        <v>23</v>
      </c>
      <c r="M2060" s="2">
        <v>484</v>
      </c>
    </row>
    <row r="2061" spans="2:13" ht="12.75">
      <c r="B2061" s="342">
        <v>600</v>
      </c>
      <c r="C2061" s="41" t="s">
        <v>63</v>
      </c>
      <c r="D2061" s="41" t="s">
        <v>19</v>
      </c>
      <c r="E2061" s="102" t="s">
        <v>20</v>
      </c>
      <c r="F2061" s="56" t="s">
        <v>1111</v>
      </c>
      <c r="G2061" s="56" t="s">
        <v>25</v>
      </c>
      <c r="H2061" s="7">
        <f t="shared" si="144"/>
        <v>-1800</v>
      </c>
      <c r="I2061" s="29">
        <f aca="true" t="shared" si="145" ref="I2061:I2068">+B2061/M2061</f>
        <v>1.2396694214876034</v>
      </c>
      <c r="K2061" t="s">
        <v>23</v>
      </c>
      <c r="M2061" s="2">
        <v>484</v>
      </c>
    </row>
    <row r="2062" spans="2:13" ht="12.75">
      <c r="B2062" s="342">
        <v>1200</v>
      </c>
      <c r="C2062" s="41" t="s">
        <v>63</v>
      </c>
      <c r="D2062" s="41" t="s">
        <v>19</v>
      </c>
      <c r="E2062" s="102" t="s">
        <v>20</v>
      </c>
      <c r="F2062" s="56" t="s">
        <v>1111</v>
      </c>
      <c r="G2062" s="56" t="s">
        <v>29</v>
      </c>
      <c r="H2062" s="7">
        <f>H2061-B2062</f>
        <v>-3000</v>
      </c>
      <c r="I2062" s="29">
        <f>+B2062/M2062</f>
        <v>2.479338842975207</v>
      </c>
      <c r="K2062" t="s">
        <v>23</v>
      </c>
      <c r="M2062" s="2">
        <v>484</v>
      </c>
    </row>
    <row r="2063" spans="2:13" ht="12.75">
      <c r="B2063" s="342">
        <v>600</v>
      </c>
      <c r="C2063" s="41" t="s">
        <v>63</v>
      </c>
      <c r="D2063" s="41" t="s">
        <v>19</v>
      </c>
      <c r="E2063" s="102" t="s">
        <v>20</v>
      </c>
      <c r="F2063" s="56" t="s">
        <v>1111</v>
      </c>
      <c r="G2063" s="56" t="s">
        <v>31</v>
      </c>
      <c r="H2063" s="7">
        <f>H2062-B2063</f>
        <v>-3600</v>
      </c>
      <c r="I2063" s="29">
        <f>+B2063/M2063</f>
        <v>1.2396694214876034</v>
      </c>
      <c r="K2063" t="s">
        <v>23</v>
      </c>
      <c r="M2063" s="2">
        <v>484</v>
      </c>
    </row>
    <row r="2064" spans="1:13" s="57" customFormat="1" ht="12.75">
      <c r="A2064" s="18"/>
      <c r="B2064" s="100">
        <f>SUM(B2060:B2063)</f>
        <v>3600</v>
      </c>
      <c r="C2064" s="66" t="s">
        <v>79</v>
      </c>
      <c r="D2064" s="66"/>
      <c r="E2064" s="146"/>
      <c r="F2064" s="72"/>
      <c r="G2064" s="72"/>
      <c r="H2064" s="60">
        <v>0</v>
      </c>
      <c r="I2064" s="55">
        <f t="shared" si="145"/>
        <v>7.43801652892562</v>
      </c>
      <c r="M2064" s="2">
        <v>484</v>
      </c>
    </row>
    <row r="2065" spans="2:13" ht="12.75">
      <c r="B2065" s="342"/>
      <c r="C2065" s="41"/>
      <c r="D2065" s="41"/>
      <c r="F2065" s="56"/>
      <c r="G2065" s="56"/>
      <c r="H2065" s="7">
        <f t="shared" si="144"/>
        <v>0</v>
      </c>
      <c r="I2065" s="29">
        <f t="shared" si="145"/>
        <v>0</v>
      </c>
      <c r="M2065" s="2">
        <v>484</v>
      </c>
    </row>
    <row r="2066" spans="2:13" ht="12.75">
      <c r="B2066" s="342"/>
      <c r="C2066" s="41"/>
      <c r="D2066" s="41"/>
      <c r="F2066" s="56"/>
      <c r="G2066" s="56"/>
      <c r="H2066" s="7">
        <f t="shared" si="144"/>
        <v>0</v>
      </c>
      <c r="I2066" s="29">
        <f t="shared" si="145"/>
        <v>0</v>
      </c>
      <c r="M2066" s="2">
        <v>484</v>
      </c>
    </row>
    <row r="2067" spans="2:13" ht="12.75">
      <c r="B2067" s="342">
        <v>5900</v>
      </c>
      <c r="C2067" s="58" t="s">
        <v>73</v>
      </c>
      <c r="D2067" s="41" t="s">
        <v>19</v>
      </c>
      <c r="E2067" s="102" t="s">
        <v>20</v>
      </c>
      <c r="F2067" s="56" t="s">
        <v>1111</v>
      </c>
      <c r="G2067" s="56" t="s">
        <v>22</v>
      </c>
      <c r="H2067" s="7">
        <f t="shared" si="144"/>
        <v>-5900</v>
      </c>
      <c r="I2067" s="29">
        <f t="shared" si="145"/>
        <v>12.190082644628099</v>
      </c>
      <c r="K2067" t="s">
        <v>23</v>
      </c>
      <c r="M2067" s="2">
        <v>484</v>
      </c>
    </row>
    <row r="2068" spans="1:13" s="57" customFormat="1" ht="12.75">
      <c r="A2068" s="18"/>
      <c r="B2068" s="100">
        <f>SUM(B2067)</f>
        <v>5900</v>
      </c>
      <c r="C2068" s="66" t="s">
        <v>73</v>
      </c>
      <c r="D2068" s="18"/>
      <c r="E2068" s="146"/>
      <c r="F2068" s="25"/>
      <c r="G2068" s="25"/>
      <c r="H2068" s="60">
        <v>0</v>
      </c>
      <c r="I2068" s="55">
        <f t="shared" si="145"/>
        <v>12.190082644628099</v>
      </c>
      <c r="M2068" s="2">
        <v>484</v>
      </c>
    </row>
    <row r="2069" spans="2:13" ht="12.75">
      <c r="B2069" s="342"/>
      <c r="D2069" s="19"/>
      <c r="H2069" s="7">
        <f aca="true" t="shared" si="146" ref="H2069:H2074">H2068-B2069</f>
        <v>0</v>
      </c>
      <c r="I2069" s="29">
        <f>+B2069/M2069</f>
        <v>0</v>
      </c>
      <c r="M2069" s="2">
        <v>484</v>
      </c>
    </row>
    <row r="2070" spans="2:13" ht="12.75">
      <c r="B2070" s="342"/>
      <c r="D2070" s="19"/>
      <c r="H2070" s="7">
        <f t="shared" si="146"/>
        <v>0</v>
      </c>
      <c r="I2070" s="29">
        <f aca="true" t="shared" si="147" ref="I2070:I2075">+B2070/M2070</f>
        <v>0</v>
      </c>
      <c r="M2070" s="2">
        <v>484</v>
      </c>
    </row>
    <row r="2071" spans="2:13" ht="12.75">
      <c r="B2071" s="342">
        <v>3050</v>
      </c>
      <c r="C2071" s="58" t="s">
        <v>74</v>
      </c>
      <c r="D2071" s="41" t="s">
        <v>19</v>
      </c>
      <c r="E2071" s="102" t="s">
        <v>20</v>
      </c>
      <c r="F2071" s="56" t="s">
        <v>1111</v>
      </c>
      <c r="G2071" s="56" t="s">
        <v>22</v>
      </c>
      <c r="H2071" s="7">
        <f t="shared" si="146"/>
        <v>-3050</v>
      </c>
      <c r="I2071" s="29">
        <f t="shared" si="147"/>
        <v>6.301652892561983</v>
      </c>
      <c r="K2071" t="s">
        <v>23</v>
      </c>
      <c r="M2071" s="2">
        <v>484</v>
      </c>
    </row>
    <row r="2072" spans="2:13" ht="12.75">
      <c r="B2072" s="342">
        <v>3550</v>
      </c>
      <c r="C2072" s="58" t="s">
        <v>74</v>
      </c>
      <c r="D2072" s="41" t="s">
        <v>19</v>
      </c>
      <c r="E2072" s="102" t="s">
        <v>20</v>
      </c>
      <c r="F2072" s="56" t="s">
        <v>1111</v>
      </c>
      <c r="G2072" s="56" t="s">
        <v>25</v>
      </c>
      <c r="H2072" s="7">
        <f t="shared" si="146"/>
        <v>-6600</v>
      </c>
      <c r="I2072" s="29">
        <f t="shared" si="147"/>
        <v>7.3347107438016526</v>
      </c>
      <c r="K2072" t="s">
        <v>23</v>
      </c>
      <c r="M2072" s="2">
        <v>484</v>
      </c>
    </row>
    <row r="2073" spans="2:13" ht="12.75">
      <c r="B2073" s="342">
        <v>1050</v>
      </c>
      <c r="C2073" s="58" t="s">
        <v>74</v>
      </c>
      <c r="D2073" s="41" t="s">
        <v>19</v>
      </c>
      <c r="E2073" s="102" t="s">
        <v>20</v>
      </c>
      <c r="F2073" s="56" t="s">
        <v>1111</v>
      </c>
      <c r="G2073" s="56" t="s">
        <v>29</v>
      </c>
      <c r="H2073" s="7">
        <f t="shared" si="146"/>
        <v>-7650</v>
      </c>
      <c r="I2073" s="29">
        <f t="shared" si="147"/>
        <v>2.169421487603306</v>
      </c>
      <c r="K2073" t="s">
        <v>23</v>
      </c>
      <c r="M2073" s="2">
        <v>484</v>
      </c>
    </row>
    <row r="2074" spans="2:13" ht="12.75">
      <c r="B2074" s="342">
        <v>1550</v>
      </c>
      <c r="C2074" s="58" t="s">
        <v>74</v>
      </c>
      <c r="D2074" s="41" t="s">
        <v>19</v>
      </c>
      <c r="E2074" s="102" t="s">
        <v>20</v>
      </c>
      <c r="F2074" s="56" t="s">
        <v>1111</v>
      </c>
      <c r="G2074" s="56" t="s">
        <v>31</v>
      </c>
      <c r="H2074" s="7">
        <f t="shared" si="146"/>
        <v>-9200</v>
      </c>
      <c r="I2074" s="29">
        <f t="shared" si="147"/>
        <v>3.2024793388429753</v>
      </c>
      <c r="K2074" t="s">
        <v>23</v>
      </c>
      <c r="M2074" s="2">
        <v>484</v>
      </c>
    </row>
    <row r="2075" spans="1:13" s="57" customFormat="1" ht="12.75">
      <c r="A2075" s="18"/>
      <c r="B2075" s="100">
        <f>SUM(B2071:B2074)</f>
        <v>9200</v>
      </c>
      <c r="C2075" s="66" t="s">
        <v>74</v>
      </c>
      <c r="D2075" s="18"/>
      <c r="E2075" s="146"/>
      <c r="F2075" s="25"/>
      <c r="G2075" s="25"/>
      <c r="H2075" s="60">
        <v>0</v>
      </c>
      <c r="I2075" s="55">
        <f t="shared" si="147"/>
        <v>19.00826446280992</v>
      </c>
      <c r="M2075" s="2">
        <v>484</v>
      </c>
    </row>
    <row r="2076" spans="2:13" ht="12.75">
      <c r="B2076" s="342"/>
      <c r="D2076" s="19"/>
      <c r="H2076" s="7">
        <f aca="true" t="shared" si="148" ref="H2076:H2091">H2075-B2076</f>
        <v>0</v>
      </c>
      <c r="I2076" s="29">
        <f aca="true" t="shared" si="149" ref="I2076:I2128">+B2076/M2076</f>
        <v>0</v>
      </c>
      <c r="M2076" s="2">
        <v>484</v>
      </c>
    </row>
    <row r="2077" spans="2:13" ht="12.75">
      <c r="B2077" s="342"/>
      <c r="D2077" s="19"/>
      <c r="H2077" s="7">
        <f t="shared" si="148"/>
        <v>0</v>
      </c>
      <c r="I2077" s="29">
        <f t="shared" si="149"/>
        <v>0</v>
      </c>
      <c r="M2077" s="2">
        <v>484</v>
      </c>
    </row>
    <row r="2078" spans="2:13" ht="12.75">
      <c r="B2078" s="342"/>
      <c r="D2078" s="19"/>
      <c r="H2078" s="7">
        <f t="shared" si="148"/>
        <v>0</v>
      </c>
      <c r="I2078" s="29">
        <f t="shared" si="149"/>
        <v>0</v>
      </c>
      <c r="M2078" s="2">
        <v>484</v>
      </c>
    </row>
    <row r="2079" spans="2:13" ht="12.75">
      <c r="B2079" s="342"/>
      <c r="D2079" s="19"/>
      <c r="H2079" s="7">
        <f t="shared" si="148"/>
        <v>0</v>
      </c>
      <c r="I2079" s="29">
        <f t="shared" si="149"/>
        <v>0</v>
      </c>
      <c r="M2079" s="2">
        <v>484</v>
      </c>
    </row>
    <row r="2080" spans="1:13" ht="12.75">
      <c r="A2080" s="52"/>
      <c r="B2080" s="410">
        <f>+B2090+B2095+B2102+B2113+B2120+B2128</f>
        <v>524500</v>
      </c>
      <c r="C2080" s="52" t="s">
        <v>14</v>
      </c>
      <c r="D2080" s="52"/>
      <c r="E2080" s="136" t="s">
        <v>101</v>
      </c>
      <c r="F2080" s="53"/>
      <c r="G2080" s="53" t="s">
        <v>102</v>
      </c>
      <c r="H2080" s="54"/>
      <c r="I2080" s="55"/>
      <c r="J2080" s="53"/>
      <c r="K2080" s="53"/>
      <c r="L2080" s="53"/>
      <c r="M2080" s="2">
        <v>484</v>
      </c>
    </row>
    <row r="2081" spans="2:13" ht="12.75">
      <c r="B2081" s="342"/>
      <c r="D2081" s="19"/>
      <c r="H2081" s="7">
        <f t="shared" si="148"/>
        <v>0</v>
      </c>
      <c r="I2081" s="29">
        <f t="shared" si="149"/>
        <v>0</v>
      </c>
      <c r="M2081" s="2">
        <v>484</v>
      </c>
    </row>
    <row r="2082" spans="2:13" ht="12.75">
      <c r="B2082" s="342"/>
      <c r="D2082" s="19"/>
      <c r="H2082" s="7">
        <f t="shared" si="148"/>
        <v>0</v>
      </c>
      <c r="I2082" s="29">
        <f t="shared" si="149"/>
        <v>0</v>
      </c>
      <c r="M2082" s="2">
        <v>484</v>
      </c>
    </row>
    <row r="2083" spans="1:13" s="59" customFormat="1" ht="12.75">
      <c r="A2083" s="58"/>
      <c r="B2083" s="98">
        <v>2000</v>
      </c>
      <c r="C2083" s="41" t="s">
        <v>18</v>
      </c>
      <c r="D2083" s="41" t="s">
        <v>103</v>
      </c>
      <c r="E2083" s="99" t="s">
        <v>101</v>
      </c>
      <c r="F2083" s="39" t="s">
        <v>105</v>
      </c>
      <c r="G2083" s="56" t="s">
        <v>47</v>
      </c>
      <c r="H2083" s="43">
        <f t="shared" si="148"/>
        <v>-2000</v>
      </c>
      <c r="I2083" s="74">
        <f t="shared" si="149"/>
        <v>4.132231404958677</v>
      </c>
      <c r="K2083" s="59" t="s">
        <v>106</v>
      </c>
      <c r="M2083" s="2">
        <v>484</v>
      </c>
    </row>
    <row r="2084" spans="1:13" s="59" customFormat="1" ht="12.75">
      <c r="A2084" s="58"/>
      <c r="B2084" s="98">
        <v>5000</v>
      </c>
      <c r="C2084" s="41" t="s">
        <v>18</v>
      </c>
      <c r="D2084" s="41" t="s">
        <v>103</v>
      </c>
      <c r="E2084" s="99" t="s">
        <v>101</v>
      </c>
      <c r="F2084" s="39" t="s">
        <v>107</v>
      </c>
      <c r="G2084" s="56" t="s">
        <v>47</v>
      </c>
      <c r="H2084" s="43">
        <f t="shared" si="148"/>
        <v>-7000</v>
      </c>
      <c r="I2084" s="74">
        <f t="shared" si="149"/>
        <v>10.330578512396695</v>
      </c>
      <c r="K2084" s="59" t="s">
        <v>106</v>
      </c>
      <c r="M2084" s="2">
        <v>484</v>
      </c>
    </row>
    <row r="2085" spans="1:13" s="75" customFormat="1" ht="12.75">
      <c r="A2085" s="58"/>
      <c r="B2085" s="98">
        <v>5000</v>
      </c>
      <c r="C2085" s="41" t="s">
        <v>18</v>
      </c>
      <c r="D2085" s="41" t="s">
        <v>103</v>
      </c>
      <c r="E2085" s="99" t="s">
        <v>101</v>
      </c>
      <c r="F2085" s="39" t="s">
        <v>107</v>
      </c>
      <c r="G2085" s="56" t="s">
        <v>49</v>
      </c>
      <c r="H2085" s="43">
        <f t="shared" si="148"/>
        <v>-12000</v>
      </c>
      <c r="I2085" s="74">
        <f t="shared" si="149"/>
        <v>10.330578512396695</v>
      </c>
      <c r="J2085" s="59"/>
      <c r="K2085" s="59" t="s">
        <v>106</v>
      </c>
      <c r="L2085" s="59"/>
      <c r="M2085" s="2">
        <v>484</v>
      </c>
    </row>
    <row r="2086" spans="1:13" s="75" customFormat="1" ht="12.75">
      <c r="A2086" s="58"/>
      <c r="B2086" s="98">
        <v>3000</v>
      </c>
      <c r="C2086" s="41" t="s">
        <v>18</v>
      </c>
      <c r="D2086" s="41" t="s">
        <v>103</v>
      </c>
      <c r="E2086" s="99" t="s">
        <v>101</v>
      </c>
      <c r="F2086" s="39" t="s">
        <v>108</v>
      </c>
      <c r="G2086" s="56" t="s">
        <v>49</v>
      </c>
      <c r="H2086" s="43">
        <f t="shared" si="148"/>
        <v>-15000</v>
      </c>
      <c r="I2086" s="74">
        <f t="shared" si="149"/>
        <v>6.198347107438017</v>
      </c>
      <c r="J2086" s="59"/>
      <c r="K2086" s="59" t="s">
        <v>106</v>
      </c>
      <c r="L2086" s="59"/>
      <c r="M2086" s="2">
        <v>484</v>
      </c>
    </row>
    <row r="2087" spans="1:13" s="75" customFormat="1" ht="12.75">
      <c r="A2087" s="41"/>
      <c r="B2087" s="98">
        <v>5000</v>
      </c>
      <c r="C2087" s="41" t="s">
        <v>18</v>
      </c>
      <c r="D2087" s="41" t="s">
        <v>103</v>
      </c>
      <c r="E2087" s="99" t="s">
        <v>101</v>
      </c>
      <c r="F2087" s="39" t="s">
        <v>109</v>
      </c>
      <c r="G2087" s="39" t="s">
        <v>51</v>
      </c>
      <c r="H2087" s="43">
        <f t="shared" si="148"/>
        <v>-20000</v>
      </c>
      <c r="I2087" s="74">
        <f t="shared" si="149"/>
        <v>10.330578512396695</v>
      </c>
      <c r="K2087" s="59" t="s">
        <v>106</v>
      </c>
      <c r="M2087" s="2">
        <v>484</v>
      </c>
    </row>
    <row r="2088" spans="1:13" s="75" customFormat="1" ht="12.75">
      <c r="A2088" s="41"/>
      <c r="B2088" s="98">
        <v>5000</v>
      </c>
      <c r="C2088" s="41" t="s">
        <v>18</v>
      </c>
      <c r="D2088" s="41" t="s">
        <v>103</v>
      </c>
      <c r="E2088" s="99" t="s">
        <v>101</v>
      </c>
      <c r="F2088" s="39" t="s">
        <v>110</v>
      </c>
      <c r="G2088" s="39" t="s">
        <v>53</v>
      </c>
      <c r="H2088" s="43">
        <f t="shared" si="148"/>
        <v>-25000</v>
      </c>
      <c r="I2088" s="74">
        <f t="shared" si="149"/>
        <v>10.330578512396695</v>
      </c>
      <c r="K2088" s="59" t="s">
        <v>106</v>
      </c>
      <c r="M2088" s="2">
        <v>484</v>
      </c>
    </row>
    <row r="2089" spans="1:13" s="75" customFormat="1" ht="12.75">
      <c r="A2089" s="41"/>
      <c r="B2089" s="98">
        <v>5000</v>
      </c>
      <c r="C2089" s="41" t="s">
        <v>18</v>
      </c>
      <c r="D2089" s="41" t="s">
        <v>103</v>
      </c>
      <c r="E2089" s="99" t="s">
        <v>101</v>
      </c>
      <c r="F2089" s="39" t="s">
        <v>111</v>
      </c>
      <c r="G2089" s="39" t="s">
        <v>65</v>
      </c>
      <c r="H2089" s="43">
        <f t="shared" si="148"/>
        <v>-30000</v>
      </c>
      <c r="I2089" s="74">
        <f t="shared" si="149"/>
        <v>10.330578512396695</v>
      </c>
      <c r="K2089" s="59" t="s">
        <v>106</v>
      </c>
      <c r="M2089" s="2">
        <v>484</v>
      </c>
    </row>
    <row r="2090" spans="1:13" s="80" customFormat="1" ht="12.75">
      <c r="A2090" s="66"/>
      <c r="B2090" s="100">
        <f>SUM(B2083:B2089)</f>
        <v>30000</v>
      </c>
      <c r="C2090" s="66" t="s">
        <v>18</v>
      </c>
      <c r="D2090" s="66"/>
      <c r="E2090" s="101" t="s">
        <v>101</v>
      </c>
      <c r="F2090" s="78"/>
      <c r="G2090" s="72"/>
      <c r="H2090" s="62">
        <v>0</v>
      </c>
      <c r="I2090" s="79">
        <f t="shared" si="149"/>
        <v>61.98347107438016</v>
      </c>
      <c r="K2090" s="80" t="s">
        <v>106</v>
      </c>
      <c r="M2090" s="2">
        <v>484</v>
      </c>
    </row>
    <row r="2091" spans="1:13" s="75" customFormat="1" ht="12.75">
      <c r="A2091" s="41"/>
      <c r="B2091" s="98"/>
      <c r="C2091" s="41"/>
      <c r="D2091" s="41"/>
      <c r="E2091" s="99"/>
      <c r="F2091" s="39"/>
      <c r="G2091" s="39"/>
      <c r="H2091" s="43">
        <f t="shared" si="148"/>
        <v>0</v>
      </c>
      <c r="I2091" s="74">
        <f t="shared" si="149"/>
        <v>0</v>
      </c>
      <c r="M2091" s="2">
        <v>484</v>
      </c>
    </row>
    <row r="2092" spans="1:13" s="75" customFormat="1" ht="12.75">
      <c r="A2092" s="41"/>
      <c r="B2092" s="98"/>
      <c r="C2092" s="41"/>
      <c r="D2092" s="41"/>
      <c r="E2092" s="99"/>
      <c r="F2092" s="39"/>
      <c r="G2092" s="39"/>
      <c r="H2092" s="43">
        <f>H2091-B2092</f>
        <v>0</v>
      </c>
      <c r="I2092" s="74">
        <f t="shared" si="149"/>
        <v>0</v>
      </c>
      <c r="M2092" s="2">
        <v>484</v>
      </c>
    </row>
    <row r="2093" spans="1:13" s="59" customFormat="1" ht="12.75">
      <c r="A2093" s="58"/>
      <c r="B2093" s="342">
        <v>266500</v>
      </c>
      <c r="C2093" s="58" t="s">
        <v>112</v>
      </c>
      <c r="D2093" s="58" t="s">
        <v>103</v>
      </c>
      <c r="E2093" s="103" t="s">
        <v>101</v>
      </c>
      <c r="F2093" s="56" t="s">
        <v>113</v>
      </c>
      <c r="G2093" s="56" t="s">
        <v>47</v>
      </c>
      <c r="H2093" s="43">
        <f>H2092-B2093</f>
        <v>-266500</v>
      </c>
      <c r="I2093" s="74">
        <f t="shared" si="149"/>
        <v>550.6198347107438</v>
      </c>
      <c r="K2093" s="59" t="s">
        <v>106</v>
      </c>
      <c r="M2093" s="2">
        <v>484</v>
      </c>
    </row>
    <row r="2094" spans="1:13" s="59" customFormat="1" ht="12.75">
      <c r="A2094" s="58"/>
      <c r="B2094" s="98">
        <v>3000</v>
      </c>
      <c r="C2094" s="41" t="s">
        <v>125</v>
      </c>
      <c r="D2094" s="41" t="s">
        <v>103</v>
      </c>
      <c r="E2094" s="103" t="s">
        <v>101</v>
      </c>
      <c r="F2094" s="39" t="s">
        <v>114</v>
      </c>
      <c r="G2094" s="56" t="s">
        <v>47</v>
      </c>
      <c r="H2094" s="43">
        <f>H2093-B2094</f>
        <v>-269500</v>
      </c>
      <c r="I2094" s="74">
        <f t="shared" si="149"/>
        <v>6.198347107438017</v>
      </c>
      <c r="K2094" s="59" t="s">
        <v>106</v>
      </c>
      <c r="M2094" s="2">
        <v>484</v>
      </c>
    </row>
    <row r="2095" spans="1:13" s="80" customFormat="1" ht="12.75">
      <c r="A2095" s="66"/>
      <c r="B2095" s="100">
        <f>SUM(B2093:B2094)</f>
        <v>269500</v>
      </c>
      <c r="C2095" s="66" t="s">
        <v>1099</v>
      </c>
      <c r="D2095" s="66"/>
      <c r="E2095" s="101" t="s">
        <v>101</v>
      </c>
      <c r="F2095" s="72"/>
      <c r="G2095" s="72"/>
      <c r="H2095" s="62">
        <v>0</v>
      </c>
      <c r="I2095" s="79">
        <f t="shared" si="149"/>
        <v>556.8181818181819</v>
      </c>
      <c r="K2095" s="80" t="s">
        <v>106</v>
      </c>
      <c r="M2095" s="2">
        <v>484</v>
      </c>
    </row>
    <row r="2096" spans="1:13" s="75" customFormat="1" ht="12.75">
      <c r="A2096" s="41"/>
      <c r="B2096" s="98"/>
      <c r="C2096" s="41"/>
      <c r="D2096" s="41"/>
      <c r="E2096" s="99"/>
      <c r="F2096" s="39"/>
      <c r="G2096" s="39"/>
      <c r="H2096" s="43">
        <f aca="true" t="shared" si="150" ref="H2096:H2112">H2095-B2096</f>
        <v>0</v>
      </c>
      <c r="I2096" s="74">
        <f t="shared" si="149"/>
        <v>0</v>
      </c>
      <c r="M2096" s="2">
        <v>484</v>
      </c>
    </row>
    <row r="2097" spans="1:13" s="75" customFormat="1" ht="12.75">
      <c r="A2097" s="41"/>
      <c r="B2097" s="98"/>
      <c r="C2097" s="41"/>
      <c r="D2097" s="41"/>
      <c r="E2097" s="99"/>
      <c r="F2097" s="39"/>
      <c r="G2097" s="39"/>
      <c r="H2097" s="43">
        <f t="shared" si="150"/>
        <v>0</v>
      </c>
      <c r="I2097" s="74">
        <f t="shared" si="149"/>
        <v>0</v>
      </c>
      <c r="M2097" s="2">
        <v>484</v>
      </c>
    </row>
    <row r="2098" spans="1:13" s="22" customFormat="1" ht="12.75">
      <c r="A2098" s="58"/>
      <c r="B2098" s="98">
        <v>14500</v>
      </c>
      <c r="C2098" s="41" t="s">
        <v>1108</v>
      </c>
      <c r="D2098" s="41" t="s">
        <v>103</v>
      </c>
      <c r="E2098" s="99" t="s">
        <v>101</v>
      </c>
      <c r="F2098" s="39" t="s">
        <v>118</v>
      </c>
      <c r="G2098" s="56" t="s">
        <v>37</v>
      </c>
      <c r="H2098" s="43">
        <f t="shared" si="150"/>
        <v>-14500</v>
      </c>
      <c r="I2098" s="74">
        <f t="shared" si="149"/>
        <v>29.958677685950413</v>
      </c>
      <c r="J2098" s="59"/>
      <c r="K2098" s="59" t="s">
        <v>106</v>
      </c>
      <c r="L2098" s="59"/>
      <c r="M2098" s="2">
        <v>484</v>
      </c>
    </row>
    <row r="2099" spans="1:13" s="22" customFormat="1" ht="12.75">
      <c r="A2099" s="58"/>
      <c r="B2099" s="98">
        <v>2000</v>
      </c>
      <c r="C2099" s="41" t="s">
        <v>119</v>
      </c>
      <c r="D2099" s="41" t="s">
        <v>103</v>
      </c>
      <c r="E2099" s="99" t="s">
        <v>101</v>
      </c>
      <c r="F2099" s="39" t="s">
        <v>120</v>
      </c>
      <c r="G2099" s="56" t="s">
        <v>37</v>
      </c>
      <c r="H2099" s="43">
        <f t="shared" si="150"/>
        <v>-16500</v>
      </c>
      <c r="I2099" s="74">
        <f t="shared" si="149"/>
        <v>4.132231404958677</v>
      </c>
      <c r="J2099" s="59"/>
      <c r="K2099" s="59" t="s">
        <v>106</v>
      </c>
      <c r="L2099" s="59"/>
      <c r="M2099" s="2">
        <v>484</v>
      </c>
    </row>
    <row r="2100" spans="1:13" s="75" customFormat="1" ht="12.75">
      <c r="A2100" s="58"/>
      <c r="B2100" s="98">
        <v>70000</v>
      </c>
      <c r="C2100" s="41" t="s">
        <v>121</v>
      </c>
      <c r="D2100" s="19" t="s">
        <v>103</v>
      </c>
      <c r="E2100" s="99" t="s">
        <v>101</v>
      </c>
      <c r="F2100" s="39" t="s">
        <v>122</v>
      </c>
      <c r="G2100" s="56" t="s">
        <v>43</v>
      </c>
      <c r="H2100" s="43">
        <f t="shared" si="150"/>
        <v>-86500</v>
      </c>
      <c r="I2100" s="74">
        <f t="shared" si="149"/>
        <v>144.62809917355372</v>
      </c>
      <c r="J2100" s="59"/>
      <c r="K2100" s="59" t="s">
        <v>106</v>
      </c>
      <c r="L2100" s="59"/>
      <c r="M2100" s="2">
        <v>484</v>
      </c>
    </row>
    <row r="2101" spans="1:13" s="75" customFormat="1" ht="12.75">
      <c r="A2101" s="58"/>
      <c r="B2101" s="342">
        <v>10000</v>
      </c>
      <c r="C2101" s="58" t="s">
        <v>123</v>
      </c>
      <c r="D2101" s="58" t="s">
        <v>103</v>
      </c>
      <c r="E2101" s="99" t="s">
        <v>101</v>
      </c>
      <c r="F2101" s="56" t="s">
        <v>124</v>
      </c>
      <c r="G2101" s="56" t="s">
        <v>47</v>
      </c>
      <c r="H2101" s="43">
        <f t="shared" si="150"/>
        <v>-96500</v>
      </c>
      <c r="I2101" s="74">
        <f t="shared" si="149"/>
        <v>20.66115702479339</v>
      </c>
      <c r="J2101" s="59"/>
      <c r="K2101" s="59" t="s">
        <v>106</v>
      </c>
      <c r="L2101" s="59"/>
      <c r="M2101" s="2">
        <v>484</v>
      </c>
    </row>
    <row r="2102" spans="1:13" s="80" customFormat="1" ht="12.75">
      <c r="A2102" s="66"/>
      <c r="B2102" s="100">
        <f>SUM(B2098:B2101)</f>
        <v>96500</v>
      </c>
      <c r="C2102" s="66" t="s">
        <v>1135</v>
      </c>
      <c r="D2102" s="66"/>
      <c r="E2102" s="101" t="s">
        <v>101</v>
      </c>
      <c r="F2102" s="72"/>
      <c r="G2102" s="72"/>
      <c r="H2102" s="62">
        <v>0</v>
      </c>
      <c r="I2102" s="79">
        <f t="shared" si="149"/>
        <v>199.3801652892562</v>
      </c>
      <c r="K2102" s="80" t="s">
        <v>106</v>
      </c>
      <c r="M2102" s="2">
        <v>484</v>
      </c>
    </row>
    <row r="2103" spans="1:13" s="75" customFormat="1" ht="12.75">
      <c r="A2103" s="41"/>
      <c r="B2103" s="98"/>
      <c r="C2103" s="41"/>
      <c r="D2103" s="41"/>
      <c r="E2103" s="99"/>
      <c r="F2103" s="39"/>
      <c r="G2103" s="39"/>
      <c r="H2103" s="40"/>
      <c r="I2103" s="81"/>
      <c r="M2103" s="2">
        <v>484</v>
      </c>
    </row>
    <row r="2104" spans="2:13" ht="12.75">
      <c r="B2104" s="342"/>
      <c r="D2104" s="19"/>
      <c r="H2104" s="7">
        <f>H2048-B2104</f>
        <v>0</v>
      </c>
      <c r="I2104" s="29">
        <f t="shared" si="149"/>
        <v>0</v>
      </c>
      <c r="M2104" s="2">
        <v>484</v>
      </c>
    </row>
    <row r="2105" spans="1:13" s="75" customFormat="1" ht="12.75">
      <c r="A2105" s="58"/>
      <c r="B2105" s="98">
        <v>2000</v>
      </c>
      <c r="C2105" s="41" t="s">
        <v>63</v>
      </c>
      <c r="D2105" s="41" t="s">
        <v>103</v>
      </c>
      <c r="E2105" s="99" t="s">
        <v>101</v>
      </c>
      <c r="F2105" s="39" t="s">
        <v>115</v>
      </c>
      <c r="G2105" s="56" t="s">
        <v>47</v>
      </c>
      <c r="H2105" s="43">
        <f>H2097-B2105</f>
        <v>-2000</v>
      </c>
      <c r="I2105" s="74">
        <f t="shared" si="149"/>
        <v>4.132231404958677</v>
      </c>
      <c r="J2105" s="59"/>
      <c r="K2105" s="59" t="s">
        <v>106</v>
      </c>
      <c r="L2105" s="59"/>
      <c r="M2105" s="2">
        <v>484</v>
      </c>
    </row>
    <row r="2106" spans="1:13" s="75" customFormat="1" ht="12.75">
      <c r="A2106" s="58"/>
      <c r="B2106" s="98">
        <v>5000</v>
      </c>
      <c r="C2106" s="41" t="s">
        <v>63</v>
      </c>
      <c r="D2106" s="41" t="s">
        <v>103</v>
      </c>
      <c r="E2106" s="99" t="s">
        <v>101</v>
      </c>
      <c r="F2106" s="39" t="s">
        <v>115</v>
      </c>
      <c r="G2106" s="56" t="s">
        <v>47</v>
      </c>
      <c r="H2106" s="43">
        <f t="shared" si="150"/>
        <v>-7000</v>
      </c>
      <c r="I2106" s="74">
        <f t="shared" si="149"/>
        <v>10.330578512396695</v>
      </c>
      <c r="J2106" s="59"/>
      <c r="K2106" s="59" t="s">
        <v>106</v>
      </c>
      <c r="L2106" s="59"/>
      <c r="M2106" s="2">
        <v>484</v>
      </c>
    </row>
    <row r="2107" spans="1:13" s="75" customFormat="1" ht="12.75">
      <c r="A2107" s="58"/>
      <c r="B2107" s="98">
        <v>5000</v>
      </c>
      <c r="C2107" s="41" t="s">
        <v>63</v>
      </c>
      <c r="D2107" s="41" t="s">
        <v>103</v>
      </c>
      <c r="E2107" s="99" t="s">
        <v>101</v>
      </c>
      <c r="F2107" s="39" t="s">
        <v>115</v>
      </c>
      <c r="G2107" s="56" t="s">
        <v>49</v>
      </c>
      <c r="H2107" s="43">
        <f t="shared" si="150"/>
        <v>-12000</v>
      </c>
      <c r="I2107" s="74">
        <f t="shared" si="149"/>
        <v>10.330578512396695</v>
      </c>
      <c r="J2107" s="59"/>
      <c r="K2107" s="59" t="s">
        <v>106</v>
      </c>
      <c r="L2107" s="59"/>
      <c r="M2107" s="2">
        <v>484</v>
      </c>
    </row>
    <row r="2108" spans="1:13" s="75" customFormat="1" ht="12.75">
      <c r="A2108" s="41"/>
      <c r="B2108" s="98">
        <v>5000</v>
      </c>
      <c r="C2108" s="41" t="s">
        <v>63</v>
      </c>
      <c r="D2108" s="41" t="s">
        <v>103</v>
      </c>
      <c r="E2108" s="99" t="s">
        <v>101</v>
      </c>
      <c r="F2108" s="39" t="s">
        <v>115</v>
      </c>
      <c r="G2108" s="39" t="s">
        <v>51</v>
      </c>
      <c r="H2108" s="43">
        <f t="shared" si="150"/>
        <v>-17000</v>
      </c>
      <c r="I2108" s="74">
        <f t="shared" si="149"/>
        <v>10.330578512396695</v>
      </c>
      <c r="K2108" s="59" t="s">
        <v>106</v>
      </c>
      <c r="M2108" s="2">
        <v>484</v>
      </c>
    </row>
    <row r="2109" spans="1:13" s="75" customFormat="1" ht="12.75">
      <c r="A2109" s="41"/>
      <c r="B2109" s="98">
        <v>7000</v>
      </c>
      <c r="C2109" s="77" t="s">
        <v>63</v>
      </c>
      <c r="D2109" s="41" t="s">
        <v>103</v>
      </c>
      <c r="E2109" s="99" t="s">
        <v>101</v>
      </c>
      <c r="F2109" s="39" t="s">
        <v>115</v>
      </c>
      <c r="G2109" s="39" t="s">
        <v>53</v>
      </c>
      <c r="H2109" s="43">
        <f t="shared" si="150"/>
        <v>-24000</v>
      </c>
      <c r="I2109" s="74">
        <f t="shared" si="149"/>
        <v>14.462809917355372</v>
      </c>
      <c r="K2109" s="59" t="s">
        <v>106</v>
      </c>
      <c r="M2109" s="2">
        <v>484</v>
      </c>
    </row>
    <row r="2110" spans="1:13" s="75" customFormat="1" ht="12.75">
      <c r="A2110" s="41"/>
      <c r="B2110" s="98">
        <v>2500</v>
      </c>
      <c r="C2110" s="41" t="s">
        <v>63</v>
      </c>
      <c r="D2110" s="41" t="s">
        <v>103</v>
      </c>
      <c r="E2110" s="99" t="s">
        <v>101</v>
      </c>
      <c r="F2110" s="39" t="s">
        <v>115</v>
      </c>
      <c r="G2110" s="39" t="s">
        <v>65</v>
      </c>
      <c r="H2110" s="43">
        <f t="shared" si="150"/>
        <v>-26500</v>
      </c>
      <c r="I2110" s="74">
        <f t="shared" si="149"/>
        <v>5.1652892561983474</v>
      </c>
      <c r="K2110" s="59" t="s">
        <v>106</v>
      </c>
      <c r="M2110" s="2">
        <v>484</v>
      </c>
    </row>
    <row r="2111" spans="1:13" s="75" customFormat="1" ht="12.75">
      <c r="A2111" s="41"/>
      <c r="B2111" s="98">
        <v>3500</v>
      </c>
      <c r="C2111" s="41" t="s">
        <v>63</v>
      </c>
      <c r="D2111" s="41" t="s">
        <v>103</v>
      </c>
      <c r="E2111" s="99" t="s">
        <v>101</v>
      </c>
      <c r="F2111" s="39" t="s">
        <v>115</v>
      </c>
      <c r="G2111" s="39" t="s">
        <v>65</v>
      </c>
      <c r="H2111" s="43">
        <f t="shared" si="150"/>
        <v>-30000</v>
      </c>
      <c r="I2111" s="74">
        <f t="shared" si="149"/>
        <v>7.231404958677686</v>
      </c>
      <c r="K2111" s="59" t="s">
        <v>106</v>
      </c>
      <c r="M2111" s="2">
        <v>484</v>
      </c>
    </row>
    <row r="2112" spans="1:13" s="75" customFormat="1" ht="12.75">
      <c r="A2112" s="41"/>
      <c r="B2112" s="98">
        <v>1500</v>
      </c>
      <c r="C2112" s="41" t="s">
        <v>63</v>
      </c>
      <c r="D2112" s="41" t="s">
        <v>103</v>
      </c>
      <c r="E2112" s="99" t="s">
        <v>101</v>
      </c>
      <c r="F2112" s="39" t="s">
        <v>115</v>
      </c>
      <c r="G2112" s="39" t="s">
        <v>65</v>
      </c>
      <c r="H2112" s="43">
        <f t="shared" si="150"/>
        <v>-31500</v>
      </c>
      <c r="I2112" s="74">
        <f t="shared" si="149"/>
        <v>3.0991735537190084</v>
      </c>
      <c r="K2112" s="59" t="s">
        <v>106</v>
      </c>
      <c r="M2112" s="2">
        <v>484</v>
      </c>
    </row>
    <row r="2113" spans="1:13" s="80" customFormat="1" ht="12.75">
      <c r="A2113" s="66"/>
      <c r="B2113" s="100">
        <f>SUM(B2105:B2112)</f>
        <v>31500</v>
      </c>
      <c r="C2113" s="66" t="s">
        <v>79</v>
      </c>
      <c r="D2113" s="66"/>
      <c r="E2113" s="101"/>
      <c r="F2113" s="72"/>
      <c r="G2113" s="72"/>
      <c r="H2113" s="62">
        <v>0</v>
      </c>
      <c r="I2113" s="79">
        <f t="shared" si="149"/>
        <v>65.08264462809917</v>
      </c>
      <c r="K2113" s="80" t="s">
        <v>106</v>
      </c>
      <c r="M2113" s="2">
        <v>484</v>
      </c>
    </row>
    <row r="2114" spans="1:13" s="75" customFormat="1" ht="12.75">
      <c r="A2114" s="41"/>
      <c r="B2114" s="98"/>
      <c r="C2114" s="41"/>
      <c r="D2114" s="41"/>
      <c r="E2114" s="99"/>
      <c r="F2114" s="39"/>
      <c r="G2114" s="39"/>
      <c r="H2114" s="43">
        <f>H2113-B2114</f>
        <v>0</v>
      </c>
      <c r="I2114" s="74">
        <f t="shared" si="149"/>
        <v>0</v>
      </c>
      <c r="M2114" s="2">
        <v>484</v>
      </c>
    </row>
    <row r="2115" spans="1:13" s="75" customFormat="1" ht="12.75">
      <c r="A2115" s="41"/>
      <c r="B2115" s="98"/>
      <c r="C2115" s="41"/>
      <c r="D2115" s="41"/>
      <c r="E2115" s="99"/>
      <c r="F2115" s="39"/>
      <c r="G2115" s="39"/>
      <c r="H2115" s="43">
        <f aca="true" t="shared" si="151" ref="H2115:H2127">H2114-B2115</f>
        <v>0</v>
      </c>
      <c r="I2115" s="74">
        <f t="shared" si="149"/>
        <v>0</v>
      </c>
      <c r="M2115" s="2">
        <v>484</v>
      </c>
    </row>
    <row r="2116" spans="1:13" s="75" customFormat="1" ht="12.75">
      <c r="A2116" s="58"/>
      <c r="B2116" s="98">
        <v>20000</v>
      </c>
      <c r="C2116" s="41" t="s">
        <v>73</v>
      </c>
      <c r="D2116" s="41" t="s">
        <v>103</v>
      </c>
      <c r="E2116" s="99" t="s">
        <v>101</v>
      </c>
      <c r="F2116" s="39" t="s">
        <v>116</v>
      </c>
      <c r="G2116" s="56" t="s">
        <v>47</v>
      </c>
      <c r="H2116" s="43">
        <f t="shared" si="151"/>
        <v>-20000</v>
      </c>
      <c r="I2116" s="74">
        <f t="shared" si="149"/>
        <v>41.32231404958678</v>
      </c>
      <c r="J2116" s="59"/>
      <c r="K2116" s="59" t="s">
        <v>106</v>
      </c>
      <c r="L2116" s="59"/>
      <c r="M2116" s="2">
        <v>484</v>
      </c>
    </row>
    <row r="2117" spans="1:13" s="75" customFormat="1" ht="12.75">
      <c r="A2117" s="58"/>
      <c r="B2117" s="98">
        <v>20000</v>
      </c>
      <c r="C2117" s="58" t="s">
        <v>73</v>
      </c>
      <c r="D2117" s="41" t="s">
        <v>103</v>
      </c>
      <c r="E2117" s="99" t="s">
        <v>101</v>
      </c>
      <c r="F2117" s="39" t="s">
        <v>116</v>
      </c>
      <c r="G2117" s="56" t="s">
        <v>49</v>
      </c>
      <c r="H2117" s="43">
        <f t="shared" si="151"/>
        <v>-40000</v>
      </c>
      <c r="I2117" s="74">
        <f t="shared" si="149"/>
        <v>41.32231404958678</v>
      </c>
      <c r="J2117" s="59"/>
      <c r="K2117" s="59" t="s">
        <v>106</v>
      </c>
      <c r="L2117" s="59"/>
      <c r="M2117" s="2">
        <v>484</v>
      </c>
    </row>
    <row r="2118" spans="1:13" s="75" customFormat="1" ht="12.75">
      <c r="A2118" s="41"/>
      <c r="B2118" s="98">
        <v>20000</v>
      </c>
      <c r="C2118" s="41" t="s">
        <v>73</v>
      </c>
      <c r="D2118" s="41" t="s">
        <v>103</v>
      </c>
      <c r="E2118" s="99" t="s">
        <v>101</v>
      </c>
      <c r="F2118" s="39" t="s">
        <v>116</v>
      </c>
      <c r="G2118" s="39" t="s">
        <v>51</v>
      </c>
      <c r="H2118" s="43">
        <f t="shared" si="151"/>
        <v>-60000</v>
      </c>
      <c r="I2118" s="74">
        <f t="shared" si="149"/>
        <v>41.32231404958678</v>
      </c>
      <c r="K2118" s="59" t="s">
        <v>106</v>
      </c>
      <c r="M2118" s="2">
        <v>484</v>
      </c>
    </row>
    <row r="2119" spans="1:13" s="75" customFormat="1" ht="12.75">
      <c r="A2119" s="41"/>
      <c r="B2119" s="98">
        <v>7000</v>
      </c>
      <c r="C2119" s="41" t="s">
        <v>73</v>
      </c>
      <c r="D2119" s="41" t="s">
        <v>103</v>
      </c>
      <c r="E2119" s="99" t="s">
        <v>101</v>
      </c>
      <c r="F2119" s="39" t="s">
        <v>117</v>
      </c>
      <c r="G2119" s="39" t="s">
        <v>65</v>
      </c>
      <c r="H2119" s="43">
        <f t="shared" si="151"/>
        <v>-67000</v>
      </c>
      <c r="I2119" s="74">
        <f t="shared" si="149"/>
        <v>14.462809917355372</v>
      </c>
      <c r="K2119" s="59" t="s">
        <v>106</v>
      </c>
      <c r="M2119" s="2">
        <v>484</v>
      </c>
    </row>
    <row r="2120" spans="1:13" s="80" customFormat="1" ht="12.75">
      <c r="A2120" s="66"/>
      <c r="B2120" s="100">
        <f>SUM(B2116:B2119)</f>
        <v>67000</v>
      </c>
      <c r="C2120" s="66" t="s">
        <v>73</v>
      </c>
      <c r="D2120" s="66"/>
      <c r="E2120" s="101" t="s">
        <v>101</v>
      </c>
      <c r="F2120" s="72"/>
      <c r="G2120" s="72"/>
      <c r="H2120" s="62">
        <v>0</v>
      </c>
      <c r="I2120" s="79">
        <f t="shared" si="149"/>
        <v>138.4297520661157</v>
      </c>
      <c r="K2120" s="80" t="s">
        <v>106</v>
      </c>
      <c r="M2120" s="2">
        <v>484</v>
      </c>
    </row>
    <row r="2121" spans="1:13" s="75" customFormat="1" ht="12.75">
      <c r="A2121" s="41"/>
      <c r="B2121" s="98"/>
      <c r="C2121" s="41"/>
      <c r="D2121" s="41"/>
      <c r="E2121" s="99"/>
      <c r="F2121" s="39"/>
      <c r="G2121" s="39"/>
      <c r="H2121" s="43">
        <f t="shared" si="151"/>
        <v>0</v>
      </c>
      <c r="I2121" s="74">
        <f t="shared" si="149"/>
        <v>0</v>
      </c>
      <c r="M2121" s="2">
        <v>484</v>
      </c>
    </row>
    <row r="2122" spans="1:13" s="75" customFormat="1" ht="12.75">
      <c r="A2122" s="41"/>
      <c r="B2122" s="98"/>
      <c r="C2122" s="41"/>
      <c r="D2122" s="41"/>
      <c r="E2122" s="99"/>
      <c r="F2122" s="39"/>
      <c r="G2122" s="39"/>
      <c r="H2122" s="43">
        <f t="shared" si="151"/>
        <v>0</v>
      </c>
      <c r="I2122" s="74">
        <f t="shared" si="149"/>
        <v>0</v>
      </c>
      <c r="M2122" s="2">
        <v>484</v>
      </c>
    </row>
    <row r="2123" spans="1:13" s="75" customFormat="1" ht="12.75">
      <c r="A2123" s="58"/>
      <c r="B2123" s="98">
        <v>6000</v>
      </c>
      <c r="C2123" s="41" t="s">
        <v>74</v>
      </c>
      <c r="D2123" s="41" t="s">
        <v>103</v>
      </c>
      <c r="E2123" s="99" t="s">
        <v>101</v>
      </c>
      <c r="F2123" s="39" t="s">
        <v>115</v>
      </c>
      <c r="G2123" s="56" t="s">
        <v>47</v>
      </c>
      <c r="H2123" s="43">
        <f t="shared" si="151"/>
        <v>-6000</v>
      </c>
      <c r="I2123" s="74">
        <f t="shared" si="149"/>
        <v>12.396694214876034</v>
      </c>
      <c r="J2123" s="59"/>
      <c r="K2123" s="59" t="s">
        <v>106</v>
      </c>
      <c r="L2123" s="59"/>
      <c r="M2123" s="2">
        <v>484</v>
      </c>
    </row>
    <row r="2124" spans="1:13" s="75" customFormat="1" ht="12.75">
      <c r="A2124" s="58"/>
      <c r="B2124" s="98">
        <v>6000</v>
      </c>
      <c r="C2124" s="41" t="s">
        <v>74</v>
      </c>
      <c r="D2124" s="41" t="s">
        <v>103</v>
      </c>
      <c r="E2124" s="99" t="s">
        <v>101</v>
      </c>
      <c r="F2124" s="39" t="s">
        <v>115</v>
      </c>
      <c r="G2124" s="56" t="s">
        <v>49</v>
      </c>
      <c r="H2124" s="43">
        <f t="shared" si="151"/>
        <v>-12000</v>
      </c>
      <c r="I2124" s="74">
        <f t="shared" si="149"/>
        <v>12.396694214876034</v>
      </c>
      <c r="J2124" s="59"/>
      <c r="K2124" s="59" t="s">
        <v>106</v>
      </c>
      <c r="L2124" s="59"/>
      <c r="M2124" s="2">
        <v>484</v>
      </c>
    </row>
    <row r="2125" spans="1:13" s="75" customFormat="1" ht="12.75">
      <c r="A2125" s="41"/>
      <c r="B2125" s="98">
        <v>6000</v>
      </c>
      <c r="C2125" s="41" t="s">
        <v>74</v>
      </c>
      <c r="D2125" s="41" t="s">
        <v>103</v>
      </c>
      <c r="E2125" s="99" t="s">
        <v>101</v>
      </c>
      <c r="F2125" s="39" t="s">
        <v>115</v>
      </c>
      <c r="G2125" s="39" t="s">
        <v>51</v>
      </c>
      <c r="H2125" s="43">
        <f t="shared" si="151"/>
        <v>-18000</v>
      </c>
      <c r="I2125" s="74">
        <f t="shared" si="149"/>
        <v>12.396694214876034</v>
      </c>
      <c r="K2125" s="59" t="s">
        <v>106</v>
      </c>
      <c r="M2125" s="2">
        <v>484</v>
      </c>
    </row>
    <row r="2126" spans="1:13" s="75" customFormat="1" ht="12.75">
      <c r="A2126" s="41"/>
      <c r="B2126" s="98">
        <v>6000</v>
      </c>
      <c r="C2126" s="41" t="s">
        <v>74</v>
      </c>
      <c r="D2126" s="41" t="s">
        <v>103</v>
      </c>
      <c r="E2126" s="99" t="s">
        <v>101</v>
      </c>
      <c r="F2126" s="39" t="s">
        <v>115</v>
      </c>
      <c r="G2126" s="39" t="s">
        <v>53</v>
      </c>
      <c r="H2126" s="43">
        <f t="shared" si="151"/>
        <v>-24000</v>
      </c>
      <c r="I2126" s="74">
        <f t="shared" si="149"/>
        <v>12.396694214876034</v>
      </c>
      <c r="K2126" s="59" t="s">
        <v>106</v>
      </c>
      <c r="M2126" s="2">
        <v>484</v>
      </c>
    </row>
    <row r="2127" spans="1:13" s="75" customFormat="1" ht="12.75">
      <c r="A2127" s="41"/>
      <c r="B2127" s="98">
        <v>6000</v>
      </c>
      <c r="C2127" s="41" t="s">
        <v>74</v>
      </c>
      <c r="D2127" s="41" t="s">
        <v>103</v>
      </c>
      <c r="E2127" s="99" t="s">
        <v>101</v>
      </c>
      <c r="F2127" s="39" t="s">
        <v>115</v>
      </c>
      <c r="G2127" s="39" t="s">
        <v>65</v>
      </c>
      <c r="H2127" s="43">
        <f t="shared" si="151"/>
        <v>-30000</v>
      </c>
      <c r="I2127" s="74">
        <f t="shared" si="149"/>
        <v>12.396694214876034</v>
      </c>
      <c r="K2127" s="59" t="s">
        <v>106</v>
      </c>
      <c r="M2127" s="2">
        <v>484</v>
      </c>
    </row>
    <row r="2128" spans="1:13" s="80" customFormat="1" ht="12.75">
      <c r="A2128" s="66"/>
      <c r="B2128" s="100">
        <f>SUM(B2123:B2127)</f>
        <v>30000</v>
      </c>
      <c r="C2128" s="66" t="s">
        <v>74</v>
      </c>
      <c r="D2128" s="66"/>
      <c r="E2128" s="101" t="s">
        <v>101</v>
      </c>
      <c r="F2128" s="78"/>
      <c r="G2128" s="72"/>
      <c r="H2128" s="62">
        <v>0</v>
      </c>
      <c r="I2128" s="79">
        <f t="shared" si="149"/>
        <v>61.98347107438016</v>
      </c>
      <c r="K2128" s="80" t="s">
        <v>106</v>
      </c>
      <c r="M2128" s="2">
        <v>484</v>
      </c>
    </row>
    <row r="2129" spans="1:13" s="75" customFormat="1" ht="12.75">
      <c r="A2129" s="41"/>
      <c r="B2129" s="98"/>
      <c r="C2129" s="41"/>
      <c r="D2129" s="41"/>
      <c r="E2129" s="99"/>
      <c r="F2129" s="39"/>
      <c r="G2129" s="39"/>
      <c r="H2129" s="43">
        <f>H2128-B2129</f>
        <v>0</v>
      </c>
      <c r="I2129" s="74">
        <f>+B2129/M2129</f>
        <v>0</v>
      </c>
      <c r="M2129" s="2">
        <v>484</v>
      </c>
    </row>
    <row r="2130" spans="1:13" s="75" customFormat="1" ht="12.75">
      <c r="A2130" s="41"/>
      <c r="B2130" s="98"/>
      <c r="C2130" s="41"/>
      <c r="D2130" s="41"/>
      <c r="E2130" s="99"/>
      <c r="F2130" s="39"/>
      <c r="G2130" s="39"/>
      <c r="H2130" s="43">
        <f>H2129-B2130</f>
        <v>0</v>
      </c>
      <c r="I2130" s="74">
        <f aca="true" t="shared" si="152" ref="I2130:I2140">+B2130/M2130</f>
        <v>0</v>
      </c>
      <c r="M2130" s="2">
        <v>484</v>
      </c>
    </row>
    <row r="2131" spans="1:13" s="75" customFormat="1" ht="12.75">
      <c r="A2131" s="41"/>
      <c r="B2131" s="98"/>
      <c r="C2131" s="41"/>
      <c r="D2131" s="41"/>
      <c r="E2131" s="99"/>
      <c r="F2131" s="39"/>
      <c r="G2131" s="39"/>
      <c r="H2131" s="43">
        <f>H2130-B2131</f>
        <v>0</v>
      </c>
      <c r="I2131" s="74">
        <f t="shared" si="152"/>
        <v>0</v>
      </c>
      <c r="M2131" s="2">
        <v>484</v>
      </c>
    </row>
    <row r="2132" spans="1:13" s="75" customFormat="1" ht="12.75">
      <c r="A2132" s="41"/>
      <c r="B2132" s="98"/>
      <c r="C2132" s="41"/>
      <c r="D2132" s="41"/>
      <c r="E2132" s="99"/>
      <c r="F2132" s="39"/>
      <c r="G2132" s="39"/>
      <c r="H2132" s="43">
        <f>H2131-B2132</f>
        <v>0</v>
      </c>
      <c r="I2132" s="74">
        <f t="shared" si="152"/>
        <v>0</v>
      </c>
      <c r="M2132" s="2">
        <v>484</v>
      </c>
    </row>
    <row r="2133" spans="1:13" ht="12.75">
      <c r="A2133" s="52"/>
      <c r="B2133" s="410">
        <f>+B2138</f>
        <v>236616</v>
      </c>
      <c r="C2133" s="52" t="s">
        <v>1115</v>
      </c>
      <c r="D2133" s="52"/>
      <c r="E2133" s="136" t="s">
        <v>1116</v>
      </c>
      <c r="F2133" s="53"/>
      <c r="G2133" s="53" t="s">
        <v>1117</v>
      </c>
      <c r="H2133" s="54"/>
      <c r="I2133" s="55"/>
      <c r="J2133" s="53"/>
      <c r="K2133" s="53"/>
      <c r="L2133" s="53"/>
      <c r="M2133" s="2">
        <v>484</v>
      </c>
    </row>
    <row r="2134" spans="1:13" s="75" customFormat="1" ht="12.75">
      <c r="A2134" s="41"/>
      <c r="B2134" s="98"/>
      <c r="C2134" s="41"/>
      <c r="D2134" s="41"/>
      <c r="E2134" s="99"/>
      <c r="F2134" s="39"/>
      <c r="G2134" s="39"/>
      <c r="H2134" s="43">
        <f>H2132-B2134</f>
        <v>0</v>
      </c>
      <c r="I2134" s="74">
        <f t="shared" si="152"/>
        <v>0</v>
      </c>
      <c r="M2134" s="2">
        <v>484</v>
      </c>
    </row>
    <row r="2135" spans="1:13" s="75" customFormat="1" ht="12.75">
      <c r="A2135" s="41"/>
      <c r="B2135" s="98"/>
      <c r="C2135" s="41"/>
      <c r="D2135" s="41"/>
      <c r="E2135" s="99"/>
      <c r="F2135" s="39"/>
      <c r="G2135" s="39"/>
      <c r="H2135" s="43">
        <f>H2133-B2135</f>
        <v>0</v>
      </c>
      <c r="I2135" s="74">
        <f>+B2135/M2135</f>
        <v>0</v>
      </c>
      <c r="M2135" s="2">
        <v>484</v>
      </c>
    </row>
    <row r="2136" spans="2:13" ht="12.75">
      <c r="B2136" s="342">
        <v>13000</v>
      </c>
      <c r="C2136" s="19" t="s">
        <v>1038</v>
      </c>
      <c r="D2136" s="1" t="s">
        <v>298</v>
      </c>
      <c r="E2136" s="1" t="s">
        <v>135</v>
      </c>
      <c r="F2136" s="56" t="s">
        <v>1039</v>
      </c>
      <c r="G2136" s="34" t="s">
        <v>69</v>
      </c>
      <c r="H2136" s="43">
        <f>H2134-B2136</f>
        <v>-13000</v>
      </c>
      <c r="I2136" s="74">
        <f>+B2136/M2136</f>
        <v>26.859504132231404</v>
      </c>
      <c r="K2136" t="s">
        <v>958</v>
      </c>
      <c r="M2136" s="2">
        <v>484</v>
      </c>
    </row>
    <row r="2137" spans="2:13" ht="12.75">
      <c r="B2137" s="342">
        <v>223616</v>
      </c>
      <c r="C2137" s="41" t="s">
        <v>1104</v>
      </c>
      <c r="D2137" s="1" t="s">
        <v>298</v>
      </c>
      <c r="E2137" s="1" t="s">
        <v>135</v>
      </c>
      <c r="F2137" s="34" t="s">
        <v>1114</v>
      </c>
      <c r="G2137" s="34" t="s">
        <v>59</v>
      </c>
      <c r="H2137" s="43">
        <f>H2135-B2137</f>
        <v>-223616</v>
      </c>
      <c r="I2137" s="74">
        <f>+B2137/M2137</f>
        <v>462.0165289256198</v>
      </c>
      <c r="K2137" t="s">
        <v>958</v>
      </c>
      <c r="M2137" s="2">
        <v>484</v>
      </c>
    </row>
    <row r="2138" spans="1:13" s="80" customFormat="1" ht="12.75">
      <c r="A2138" s="66"/>
      <c r="B2138" s="100">
        <f>SUM(B2136:B2137)</f>
        <v>236616</v>
      </c>
      <c r="C2138" s="66"/>
      <c r="D2138" s="66"/>
      <c r="E2138" s="101"/>
      <c r="F2138" s="72"/>
      <c r="G2138" s="72"/>
      <c r="H2138" s="62"/>
      <c r="I2138" s="79"/>
      <c r="M2138" s="2">
        <v>484</v>
      </c>
    </row>
    <row r="2139" spans="1:13" s="75" customFormat="1" ht="12.75">
      <c r="A2139" s="41"/>
      <c r="B2139" s="40"/>
      <c r="C2139" s="41"/>
      <c r="D2139" s="41"/>
      <c r="E2139" s="99"/>
      <c r="F2139" s="39"/>
      <c r="G2139" s="39"/>
      <c r="H2139" s="43"/>
      <c r="I2139" s="74"/>
      <c r="M2139" s="2">
        <v>484</v>
      </c>
    </row>
    <row r="2140" spans="4:13" ht="12.75">
      <c r="D2140" s="19"/>
      <c r="H2140" s="43">
        <f>H2135-B2140</f>
        <v>0</v>
      </c>
      <c r="I2140" s="74">
        <f t="shared" si="152"/>
        <v>0</v>
      </c>
      <c r="M2140" s="2">
        <v>484</v>
      </c>
    </row>
    <row r="2141" spans="4:13" ht="12.75">
      <c r="D2141" s="19"/>
      <c r="H2141" s="43">
        <f>H2140-B2141</f>
        <v>0</v>
      </c>
      <c r="I2141" s="74">
        <f>+B2141/M2141</f>
        <v>0</v>
      </c>
      <c r="M2141" s="2">
        <v>484</v>
      </c>
    </row>
    <row r="2142" spans="1:13" s="85" customFormat="1" ht="12.75">
      <c r="A2142" s="82"/>
      <c r="B2142" s="273">
        <v>49500</v>
      </c>
      <c r="C2142" s="82" t="s">
        <v>129</v>
      </c>
      <c r="D2142" s="82" t="s">
        <v>130</v>
      </c>
      <c r="E2142" s="163" t="s">
        <v>131</v>
      </c>
      <c r="F2142" s="83" t="s">
        <v>132</v>
      </c>
      <c r="G2142" s="38" t="s">
        <v>43</v>
      </c>
      <c r="H2142" s="7">
        <f>H2141-B2142</f>
        <v>-49500</v>
      </c>
      <c r="I2142" s="29">
        <f>+B2142/M2142</f>
        <v>102.27272727272727</v>
      </c>
      <c r="J2142" s="84"/>
      <c r="K2142" t="s">
        <v>133</v>
      </c>
      <c r="L2142" s="84"/>
      <c r="M2142" s="2">
        <v>484</v>
      </c>
    </row>
    <row r="2143" spans="1:13" s="57" customFormat="1" ht="12.75">
      <c r="A2143" s="18"/>
      <c r="B2143" s="398">
        <f>SUM(B2142)</f>
        <v>49500</v>
      </c>
      <c r="C2143" s="18" t="s">
        <v>129</v>
      </c>
      <c r="D2143" s="18"/>
      <c r="E2143" s="146"/>
      <c r="F2143" s="25"/>
      <c r="G2143" s="25"/>
      <c r="H2143" s="62">
        <v>0</v>
      </c>
      <c r="I2143" s="79">
        <f>+B2143/M2143</f>
        <v>102.27272727272727</v>
      </c>
      <c r="M2143" s="2">
        <v>484</v>
      </c>
    </row>
    <row r="2144" spans="4:13" ht="12.75">
      <c r="D2144" s="19"/>
      <c r="H2144" s="7">
        <f>H2143-B2144</f>
        <v>0</v>
      </c>
      <c r="I2144" s="29">
        <f aca="true" t="shared" si="153" ref="I2144:I2150">+B2144/M2144</f>
        <v>0</v>
      </c>
      <c r="M2144" s="2">
        <v>484</v>
      </c>
    </row>
    <row r="2145" spans="4:13" ht="12.75">
      <c r="D2145" s="19"/>
      <c r="H2145" s="7">
        <f>H2144-B2145</f>
        <v>0</v>
      </c>
      <c r="I2145" s="29">
        <f t="shared" si="153"/>
        <v>0</v>
      </c>
      <c r="M2145" s="2">
        <v>484</v>
      </c>
    </row>
    <row r="2146" spans="4:13" ht="12.75">
      <c r="D2146" s="19"/>
      <c r="H2146" s="7">
        <f>H2145-B2146</f>
        <v>0</v>
      </c>
      <c r="I2146" s="29">
        <f t="shared" si="153"/>
        <v>0</v>
      </c>
      <c r="M2146" s="2">
        <v>484</v>
      </c>
    </row>
    <row r="2147" spans="4:13" ht="12.75">
      <c r="D2147" s="19"/>
      <c r="H2147" s="7">
        <f>H2146-B2147</f>
        <v>0</v>
      </c>
      <c r="I2147" s="29">
        <f t="shared" si="153"/>
        <v>0</v>
      </c>
      <c r="M2147" s="2">
        <v>484</v>
      </c>
    </row>
    <row r="2148" spans="1:13" s="59" customFormat="1" ht="13.5" thickBot="1">
      <c r="A2148" s="44"/>
      <c r="B2148" s="426">
        <f>+B2159+B2167+B2172</f>
        <v>839750</v>
      </c>
      <c r="C2148" s="44"/>
      <c r="D2148" s="46" t="s">
        <v>86</v>
      </c>
      <c r="E2148" s="47"/>
      <c r="F2148" s="47"/>
      <c r="G2148" s="48"/>
      <c r="H2148" s="49"/>
      <c r="I2148" s="50">
        <f t="shared" si="153"/>
        <v>1735.0206611570247</v>
      </c>
      <c r="J2148" s="51"/>
      <c r="K2148" s="51"/>
      <c r="L2148" s="51"/>
      <c r="M2148" s="2">
        <v>484</v>
      </c>
    </row>
    <row r="2149" spans="2:13" ht="12.75">
      <c r="B2149" s="273"/>
      <c r="C2149" s="41"/>
      <c r="D2149" s="19"/>
      <c r="E2149" s="163"/>
      <c r="G2149" s="87"/>
      <c r="H2149" s="7">
        <f aca="true" t="shared" si="154" ref="H2149:H2161">H2148-B2149</f>
        <v>0</v>
      </c>
      <c r="I2149" s="29">
        <f t="shared" si="153"/>
        <v>0</v>
      </c>
      <c r="M2149" s="2">
        <v>484</v>
      </c>
    </row>
    <row r="2150" spans="2:13" ht="12.75">
      <c r="B2150" s="273"/>
      <c r="C2150" s="41"/>
      <c r="D2150" s="19"/>
      <c r="E2150" s="143"/>
      <c r="G2150" s="38"/>
      <c r="H2150" s="7">
        <f t="shared" si="154"/>
        <v>0</v>
      </c>
      <c r="I2150" s="29">
        <f t="shared" si="153"/>
        <v>0</v>
      </c>
      <c r="M2150" s="2">
        <v>484</v>
      </c>
    </row>
    <row r="2151" spans="1:13" s="22" customFormat="1" ht="12.75">
      <c r="A2151" s="1"/>
      <c r="B2151" s="273">
        <v>5000</v>
      </c>
      <c r="C2151" s="1" t="s">
        <v>85</v>
      </c>
      <c r="D2151" s="19" t="s">
        <v>86</v>
      </c>
      <c r="E2151" s="102" t="s">
        <v>23</v>
      </c>
      <c r="F2151" s="34" t="s">
        <v>87</v>
      </c>
      <c r="G2151" s="39" t="s">
        <v>84</v>
      </c>
      <c r="H2151" s="7">
        <f t="shared" si="154"/>
        <v>-5000</v>
      </c>
      <c r="I2151" s="29">
        <v>10</v>
      </c>
      <c r="J2151"/>
      <c r="K2151" t="s">
        <v>85</v>
      </c>
      <c r="L2151"/>
      <c r="M2151" s="2">
        <v>484</v>
      </c>
    </row>
    <row r="2152" spans="2:13" ht="12.75">
      <c r="B2152" s="266">
        <v>5000</v>
      </c>
      <c r="C2152" s="1" t="s">
        <v>85</v>
      </c>
      <c r="D2152" s="19" t="s">
        <v>86</v>
      </c>
      <c r="E2152" s="102" t="s">
        <v>23</v>
      </c>
      <c r="F2152" s="34" t="s">
        <v>88</v>
      </c>
      <c r="G2152" s="34" t="s">
        <v>89</v>
      </c>
      <c r="H2152" s="7">
        <f t="shared" si="154"/>
        <v>-10000</v>
      </c>
      <c r="I2152" s="29">
        <v>10</v>
      </c>
      <c r="K2152" t="s">
        <v>85</v>
      </c>
      <c r="M2152" s="2">
        <v>484</v>
      </c>
    </row>
    <row r="2153" spans="2:13" ht="12.75">
      <c r="B2153" s="266">
        <v>5000</v>
      </c>
      <c r="C2153" s="1" t="s">
        <v>85</v>
      </c>
      <c r="D2153" s="19" t="s">
        <v>86</v>
      </c>
      <c r="E2153" s="102" t="s">
        <v>23</v>
      </c>
      <c r="F2153" s="34" t="s">
        <v>90</v>
      </c>
      <c r="G2153" s="34" t="s">
        <v>91</v>
      </c>
      <c r="H2153" s="7">
        <f t="shared" si="154"/>
        <v>-15000</v>
      </c>
      <c r="I2153" s="29">
        <v>10</v>
      </c>
      <c r="K2153" t="s">
        <v>85</v>
      </c>
      <c r="M2153" s="2">
        <v>484</v>
      </c>
    </row>
    <row r="2154" spans="2:13" ht="12.75">
      <c r="B2154" s="266">
        <v>5000</v>
      </c>
      <c r="C2154" s="1" t="s">
        <v>85</v>
      </c>
      <c r="D2154" s="19" t="s">
        <v>86</v>
      </c>
      <c r="E2154" s="102" t="s">
        <v>23</v>
      </c>
      <c r="F2154" s="34" t="s">
        <v>92</v>
      </c>
      <c r="G2154" s="34" t="s">
        <v>93</v>
      </c>
      <c r="H2154" s="7">
        <f t="shared" si="154"/>
        <v>-20000</v>
      </c>
      <c r="I2154" s="29">
        <v>10</v>
      </c>
      <c r="K2154" t="s">
        <v>85</v>
      </c>
      <c r="M2154" s="2">
        <v>484</v>
      </c>
    </row>
    <row r="2155" spans="2:14" ht="12.75">
      <c r="B2155" s="266">
        <v>5000</v>
      </c>
      <c r="C2155" s="1" t="s">
        <v>85</v>
      </c>
      <c r="D2155" s="1" t="s">
        <v>86</v>
      </c>
      <c r="E2155" s="102" t="s">
        <v>23</v>
      </c>
      <c r="F2155" s="34" t="s">
        <v>94</v>
      </c>
      <c r="G2155" s="34" t="s">
        <v>22</v>
      </c>
      <c r="H2155" s="7">
        <f t="shared" si="154"/>
        <v>-25000</v>
      </c>
      <c r="I2155" s="29">
        <v>10</v>
      </c>
      <c r="K2155" t="s">
        <v>85</v>
      </c>
      <c r="M2155" s="2">
        <v>484</v>
      </c>
      <c r="N2155" s="88"/>
    </row>
    <row r="2156" spans="2:13" ht="12.75">
      <c r="B2156" s="266">
        <v>3000</v>
      </c>
      <c r="C2156" s="1" t="s">
        <v>85</v>
      </c>
      <c r="D2156" s="1" t="s">
        <v>86</v>
      </c>
      <c r="E2156" s="102" t="s">
        <v>23</v>
      </c>
      <c r="F2156" s="73" t="s">
        <v>95</v>
      </c>
      <c r="G2156" s="34" t="s">
        <v>47</v>
      </c>
      <c r="H2156" s="7">
        <f t="shared" si="154"/>
        <v>-28000</v>
      </c>
      <c r="I2156" s="29">
        <v>6</v>
      </c>
      <c r="K2156" t="s">
        <v>85</v>
      </c>
      <c r="M2156" s="2">
        <v>484</v>
      </c>
    </row>
    <row r="2157" spans="2:13" ht="12.75">
      <c r="B2157" s="266">
        <v>2000</v>
      </c>
      <c r="C2157" s="1" t="s">
        <v>85</v>
      </c>
      <c r="D2157" s="1" t="s">
        <v>86</v>
      </c>
      <c r="E2157" s="102" t="s">
        <v>23</v>
      </c>
      <c r="F2157" s="73" t="s">
        <v>96</v>
      </c>
      <c r="G2157" s="34" t="s">
        <v>68</v>
      </c>
      <c r="H2157" s="7">
        <f t="shared" si="154"/>
        <v>-30000</v>
      </c>
      <c r="I2157" s="29">
        <v>4</v>
      </c>
      <c r="K2157" t="s">
        <v>85</v>
      </c>
      <c r="M2157" s="2">
        <v>484</v>
      </c>
    </row>
    <row r="2158" spans="2:13" ht="12.75">
      <c r="B2158" s="266">
        <v>2000</v>
      </c>
      <c r="C2158" s="1" t="s">
        <v>85</v>
      </c>
      <c r="D2158" s="1" t="s">
        <v>86</v>
      </c>
      <c r="E2158" s="102" t="s">
        <v>23</v>
      </c>
      <c r="F2158" s="73" t="s">
        <v>97</v>
      </c>
      <c r="G2158" s="34" t="s">
        <v>69</v>
      </c>
      <c r="H2158" s="7">
        <f t="shared" si="154"/>
        <v>-32000</v>
      </c>
      <c r="I2158" s="29">
        <v>4</v>
      </c>
      <c r="K2158" t="s">
        <v>85</v>
      </c>
      <c r="M2158" s="2">
        <v>484</v>
      </c>
    </row>
    <row r="2159" spans="1:13" s="57" customFormat="1" ht="12.75">
      <c r="A2159" s="18"/>
      <c r="B2159" s="398">
        <f>SUM(B2151:B2158)</f>
        <v>32000</v>
      </c>
      <c r="C2159" s="66" t="s">
        <v>85</v>
      </c>
      <c r="D2159" s="18"/>
      <c r="E2159" s="146"/>
      <c r="F2159" s="25"/>
      <c r="G2159" s="25"/>
      <c r="H2159" s="60">
        <v>0</v>
      </c>
      <c r="I2159" s="55">
        <f>+B2159/M2159</f>
        <v>66.11570247933884</v>
      </c>
      <c r="M2159" s="2">
        <v>484</v>
      </c>
    </row>
    <row r="2160" spans="2:13" ht="12.75">
      <c r="B2160" s="266"/>
      <c r="C2160" s="41"/>
      <c r="D2160" s="19"/>
      <c r="H2160" s="7">
        <f t="shared" si="154"/>
        <v>0</v>
      </c>
      <c r="I2160" s="29">
        <f>+B2160/M2160</f>
        <v>0</v>
      </c>
      <c r="M2160" s="2">
        <v>484</v>
      </c>
    </row>
    <row r="2161" spans="2:13" ht="12.75">
      <c r="B2161" s="266"/>
      <c r="C2161" s="41"/>
      <c r="D2161" s="19"/>
      <c r="H2161" s="7">
        <f t="shared" si="154"/>
        <v>0</v>
      </c>
      <c r="I2161" s="29">
        <f>+B2161/M2161</f>
        <v>0</v>
      </c>
      <c r="M2161" s="2">
        <v>484</v>
      </c>
    </row>
    <row r="2162" spans="1:13" s="22" customFormat="1" ht="12.75">
      <c r="A2162" s="1"/>
      <c r="B2162" s="273">
        <v>1500</v>
      </c>
      <c r="C2162" s="1" t="s">
        <v>63</v>
      </c>
      <c r="D2162" s="19" t="s">
        <v>86</v>
      </c>
      <c r="E2162" s="102" t="s">
        <v>79</v>
      </c>
      <c r="F2162" s="34" t="s">
        <v>64</v>
      </c>
      <c r="G2162" s="39" t="s">
        <v>84</v>
      </c>
      <c r="H2162" s="7">
        <f>H2161-B2162</f>
        <v>-1500</v>
      </c>
      <c r="I2162" s="29">
        <v>10</v>
      </c>
      <c r="J2162"/>
      <c r="K2162" t="s">
        <v>23</v>
      </c>
      <c r="L2162"/>
      <c r="M2162" s="2">
        <v>484</v>
      </c>
    </row>
    <row r="2163" spans="2:13" ht="12.75">
      <c r="B2163" s="266">
        <v>1550</v>
      </c>
      <c r="C2163" s="1" t="s">
        <v>63</v>
      </c>
      <c r="D2163" s="19" t="s">
        <v>86</v>
      </c>
      <c r="E2163" s="102" t="s">
        <v>79</v>
      </c>
      <c r="F2163" s="34" t="s">
        <v>64</v>
      </c>
      <c r="G2163" s="34" t="s">
        <v>89</v>
      </c>
      <c r="H2163" s="7">
        <f>H2162-B2163</f>
        <v>-3050</v>
      </c>
      <c r="I2163" s="29">
        <v>10</v>
      </c>
      <c r="K2163" t="s">
        <v>23</v>
      </c>
      <c r="M2163" s="2">
        <v>484</v>
      </c>
    </row>
    <row r="2164" spans="2:13" ht="12.75">
      <c r="B2164" s="266">
        <v>1400</v>
      </c>
      <c r="C2164" s="1" t="s">
        <v>63</v>
      </c>
      <c r="D2164" s="19" t="s">
        <v>86</v>
      </c>
      <c r="E2164" s="102" t="s">
        <v>79</v>
      </c>
      <c r="F2164" s="34" t="s">
        <v>64</v>
      </c>
      <c r="G2164" s="34" t="s">
        <v>91</v>
      </c>
      <c r="H2164" s="7">
        <f>H2163-B2164</f>
        <v>-4450</v>
      </c>
      <c r="I2164" s="29">
        <v>10</v>
      </c>
      <c r="K2164" t="s">
        <v>23</v>
      </c>
      <c r="M2164" s="2">
        <v>484</v>
      </c>
    </row>
    <row r="2165" spans="2:13" ht="12.75">
      <c r="B2165" s="266">
        <v>1600</v>
      </c>
      <c r="C2165" s="1" t="s">
        <v>63</v>
      </c>
      <c r="D2165" s="19" t="s">
        <v>86</v>
      </c>
      <c r="E2165" s="102" t="s">
        <v>79</v>
      </c>
      <c r="F2165" s="34" t="s">
        <v>64</v>
      </c>
      <c r="G2165" s="34" t="s">
        <v>93</v>
      </c>
      <c r="H2165" s="7">
        <f>H2164-B2165</f>
        <v>-6050</v>
      </c>
      <c r="I2165" s="29">
        <v>10</v>
      </c>
      <c r="K2165" t="s">
        <v>23</v>
      </c>
      <c r="M2165" s="2">
        <v>484</v>
      </c>
    </row>
    <row r="2166" spans="2:14" ht="12.75">
      <c r="B2166" s="266">
        <v>1700</v>
      </c>
      <c r="C2166" s="1" t="s">
        <v>63</v>
      </c>
      <c r="D2166" s="1" t="s">
        <v>86</v>
      </c>
      <c r="E2166" s="102" t="s">
        <v>79</v>
      </c>
      <c r="F2166" s="34" t="s">
        <v>64</v>
      </c>
      <c r="G2166" s="34" t="s">
        <v>22</v>
      </c>
      <c r="H2166" s="7">
        <f>H2165-B2166</f>
        <v>-7750</v>
      </c>
      <c r="I2166" s="29">
        <v>10</v>
      </c>
      <c r="K2166" t="s">
        <v>23</v>
      </c>
      <c r="M2166" s="2">
        <v>484</v>
      </c>
      <c r="N2166" s="88"/>
    </row>
    <row r="2167" spans="1:13" s="57" customFormat="1" ht="12.75">
      <c r="A2167" s="18"/>
      <c r="B2167" s="398">
        <f>SUM(B2162:B2166)</f>
        <v>7750</v>
      </c>
      <c r="C2167" s="18"/>
      <c r="D2167" s="18"/>
      <c r="E2167" s="146" t="s">
        <v>79</v>
      </c>
      <c r="F2167" s="25"/>
      <c r="G2167" s="25"/>
      <c r="H2167" s="60">
        <v>0</v>
      </c>
      <c r="I2167" s="55">
        <f aca="true" t="shared" si="155" ref="I2167:I2179">+B2167/M2167</f>
        <v>16.012396694214875</v>
      </c>
      <c r="M2167" s="2">
        <v>484</v>
      </c>
    </row>
    <row r="2168" spans="2:13" ht="12.75">
      <c r="B2168" s="266"/>
      <c r="D2168" s="19"/>
      <c r="H2168" s="7">
        <f>H2167-B2168</f>
        <v>0</v>
      </c>
      <c r="I2168" s="29">
        <f t="shared" si="155"/>
        <v>0</v>
      </c>
      <c r="M2168" s="2">
        <v>484</v>
      </c>
    </row>
    <row r="2169" spans="2:13" ht="12.75">
      <c r="B2169" s="266"/>
      <c r="D2169" s="19"/>
      <c r="H2169" s="7">
        <f>H2168-B2169</f>
        <v>0</v>
      </c>
      <c r="I2169" s="29">
        <f t="shared" si="155"/>
        <v>0</v>
      </c>
      <c r="M2169" s="2">
        <v>484</v>
      </c>
    </row>
    <row r="2170" spans="2:13" ht="12.75">
      <c r="B2170" s="266"/>
      <c r="D2170" s="19"/>
      <c r="H2170" s="7">
        <f>H2169-B2170</f>
        <v>0</v>
      </c>
      <c r="I2170" s="29">
        <f t="shared" si="155"/>
        <v>0</v>
      </c>
      <c r="M2170" s="2">
        <v>484</v>
      </c>
    </row>
    <row r="2171" spans="2:13" ht="12.75">
      <c r="B2171" s="266">
        <v>800000</v>
      </c>
      <c r="C2171" s="1" t="s">
        <v>23</v>
      </c>
      <c r="D2171" s="19" t="s">
        <v>86</v>
      </c>
      <c r="F2171" s="34" t="s">
        <v>98</v>
      </c>
      <c r="G2171" s="39" t="s">
        <v>134</v>
      </c>
      <c r="H2171" s="7">
        <f>H2170-B2171</f>
        <v>-800000</v>
      </c>
      <c r="I2171" s="29">
        <f t="shared" si="155"/>
        <v>1652.892561983471</v>
      </c>
      <c r="M2171" s="2">
        <v>484</v>
      </c>
    </row>
    <row r="2172" spans="1:13" s="57" customFormat="1" ht="12.75">
      <c r="A2172" s="18"/>
      <c r="B2172" s="398">
        <f>SUM(B2171)</f>
        <v>800000</v>
      </c>
      <c r="C2172" s="18" t="s">
        <v>99</v>
      </c>
      <c r="D2172" s="18"/>
      <c r="E2172" s="146"/>
      <c r="F2172" s="25"/>
      <c r="G2172" s="25"/>
      <c r="H2172" s="60">
        <v>0</v>
      </c>
      <c r="I2172" s="55">
        <f t="shared" si="155"/>
        <v>1652.892561983471</v>
      </c>
      <c r="M2172" s="2">
        <v>484</v>
      </c>
    </row>
    <row r="2173" spans="4:13" ht="12.75">
      <c r="D2173" s="19"/>
      <c r="H2173" s="7">
        <f>H2172-B2173</f>
        <v>0</v>
      </c>
      <c r="I2173" s="29">
        <f t="shared" si="155"/>
        <v>0</v>
      </c>
      <c r="M2173" s="2">
        <v>484</v>
      </c>
    </row>
    <row r="2174" spans="4:13" ht="12.75">
      <c r="D2174" s="19"/>
      <c r="H2174" s="7">
        <f>H2173-B2174</f>
        <v>0</v>
      </c>
      <c r="I2174" s="29">
        <f t="shared" si="155"/>
        <v>0</v>
      </c>
      <c r="M2174" s="2">
        <v>484</v>
      </c>
    </row>
    <row r="2175" spans="4:13" ht="12.75">
      <c r="D2175" s="19"/>
      <c r="H2175" s="7">
        <f>H2174-B2175</f>
        <v>0</v>
      </c>
      <c r="I2175" s="29">
        <f t="shared" si="155"/>
        <v>0</v>
      </c>
      <c r="M2175" s="2">
        <v>484</v>
      </c>
    </row>
    <row r="2176" spans="4:13" ht="12.75">
      <c r="D2176" s="19"/>
      <c r="H2176" s="7">
        <f>H2175-B2176</f>
        <v>0</v>
      </c>
      <c r="I2176" s="29">
        <f t="shared" si="155"/>
        <v>0</v>
      </c>
      <c r="M2176" s="2">
        <v>484</v>
      </c>
    </row>
    <row r="2177" spans="1:13" ht="13.5" thickBot="1">
      <c r="A2177" s="44"/>
      <c r="B2177" s="45">
        <f>+B2239+B2314+B2360+B2365+B2371+B2399+B2413</f>
        <v>2779135</v>
      </c>
      <c r="C2177" s="44"/>
      <c r="D2177" s="46" t="s">
        <v>135</v>
      </c>
      <c r="E2177" s="47"/>
      <c r="F2177" s="47"/>
      <c r="G2177" s="48"/>
      <c r="H2177" s="49"/>
      <c r="I2177" s="50">
        <f t="shared" si="155"/>
        <v>5742.014462809917</v>
      </c>
      <c r="J2177" s="51"/>
      <c r="K2177" s="51"/>
      <c r="L2177" s="51"/>
      <c r="M2177" s="2">
        <v>484</v>
      </c>
    </row>
    <row r="2178" spans="2:13" ht="12.75">
      <c r="B2178" s="40"/>
      <c r="C2178" s="41"/>
      <c r="D2178" s="19"/>
      <c r="E2178" s="99"/>
      <c r="G2178" s="39"/>
      <c r="H2178" s="7">
        <f>H2177-B2178</f>
        <v>0</v>
      </c>
      <c r="I2178" s="29">
        <f t="shared" si="155"/>
        <v>0</v>
      </c>
      <c r="M2178" s="2">
        <v>484</v>
      </c>
    </row>
    <row r="2179" spans="2:13" ht="12.75">
      <c r="B2179" s="86"/>
      <c r="C2179" s="19"/>
      <c r="D2179" s="19"/>
      <c r="E2179" s="163"/>
      <c r="G2179" s="87"/>
      <c r="H2179" s="7">
        <f>H2178-B2179</f>
        <v>0</v>
      </c>
      <c r="I2179" s="29">
        <f t="shared" si="155"/>
        <v>0</v>
      </c>
      <c r="M2179" s="2">
        <v>484</v>
      </c>
    </row>
    <row r="2180" spans="2:13" ht="12.75">
      <c r="B2180" s="427">
        <v>2500</v>
      </c>
      <c r="C2180" s="1" t="s">
        <v>85</v>
      </c>
      <c r="D2180" s="19" t="s">
        <v>135</v>
      </c>
      <c r="E2180" s="102" t="s">
        <v>133</v>
      </c>
      <c r="F2180" s="34" t="s">
        <v>136</v>
      </c>
      <c r="G2180" s="39" t="s">
        <v>137</v>
      </c>
      <c r="H2180" s="7">
        <f aca="true" t="shared" si="156" ref="H2180:H2238">H2179-B2180</f>
        <v>-2500</v>
      </c>
      <c r="I2180" s="29">
        <f aca="true" t="shared" si="157" ref="I2180:I2238">+B2180/M2180</f>
        <v>5.1652892561983474</v>
      </c>
      <c r="K2180" t="s">
        <v>85</v>
      </c>
      <c r="M2180" s="2">
        <v>484</v>
      </c>
    </row>
    <row r="2181" spans="1:13" s="22" customFormat="1" ht="12.75">
      <c r="A2181" s="1"/>
      <c r="B2181" s="428">
        <v>5000</v>
      </c>
      <c r="C2181" s="1" t="s">
        <v>85</v>
      </c>
      <c r="D2181" s="19" t="s">
        <v>135</v>
      </c>
      <c r="E2181" s="102" t="s">
        <v>133</v>
      </c>
      <c r="F2181" s="34" t="s">
        <v>138</v>
      </c>
      <c r="G2181" s="39" t="s">
        <v>84</v>
      </c>
      <c r="H2181" s="7">
        <f t="shared" si="156"/>
        <v>-7500</v>
      </c>
      <c r="I2181" s="29">
        <f t="shared" si="157"/>
        <v>10.330578512396695</v>
      </c>
      <c r="J2181"/>
      <c r="K2181" t="s">
        <v>85</v>
      </c>
      <c r="L2181"/>
      <c r="M2181" s="2">
        <v>484</v>
      </c>
    </row>
    <row r="2182" spans="2:13" ht="12.75">
      <c r="B2182" s="428">
        <v>5000</v>
      </c>
      <c r="C2182" s="1" t="s">
        <v>85</v>
      </c>
      <c r="D2182" s="19" t="s">
        <v>135</v>
      </c>
      <c r="E2182" s="102" t="s">
        <v>133</v>
      </c>
      <c r="F2182" s="34" t="s">
        <v>139</v>
      </c>
      <c r="G2182" s="34" t="s">
        <v>89</v>
      </c>
      <c r="H2182" s="7">
        <f t="shared" si="156"/>
        <v>-12500</v>
      </c>
      <c r="I2182" s="29">
        <f t="shared" si="157"/>
        <v>10.330578512396695</v>
      </c>
      <c r="K2182" t="s">
        <v>85</v>
      </c>
      <c r="M2182" s="2">
        <v>484</v>
      </c>
    </row>
    <row r="2183" spans="2:13" ht="12.75">
      <c r="B2183" s="428">
        <v>5000</v>
      </c>
      <c r="C2183" s="1" t="s">
        <v>85</v>
      </c>
      <c r="D2183" s="19" t="s">
        <v>135</v>
      </c>
      <c r="E2183" s="102" t="s">
        <v>133</v>
      </c>
      <c r="F2183" s="34" t="s">
        <v>140</v>
      </c>
      <c r="G2183" s="34" t="s">
        <v>91</v>
      </c>
      <c r="H2183" s="7">
        <f t="shared" si="156"/>
        <v>-17500</v>
      </c>
      <c r="I2183" s="29">
        <f t="shared" si="157"/>
        <v>10.330578512396695</v>
      </c>
      <c r="K2183" t="s">
        <v>85</v>
      </c>
      <c r="M2183" s="2">
        <v>484</v>
      </c>
    </row>
    <row r="2184" spans="2:13" ht="12.75">
      <c r="B2184" s="428">
        <v>5000</v>
      </c>
      <c r="C2184" s="1" t="s">
        <v>85</v>
      </c>
      <c r="D2184" s="19" t="s">
        <v>135</v>
      </c>
      <c r="E2184" s="102" t="s">
        <v>133</v>
      </c>
      <c r="F2184" s="34" t="s">
        <v>141</v>
      </c>
      <c r="G2184" s="34" t="s">
        <v>93</v>
      </c>
      <c r="H2184" s="7">
        <f t="shared" si="156"/>
        <v>-22500</v>
      </c>
      <c r="I2184" s="29">
        <f t="shared" si="157"/>
        <v>10.330578512396695</v>
      </c>
      <c r="K2184" t="s">
        <v>85</v>
      </c>
      <c r="M2184" s="2">
        <v>484</v>
      </c>
    </row>
    <row r="2185" spans="2:14" ht="12.75">
      <c r="B2185" s="428">
        <v>5000</v>
      </c>
      <c r="C2185" s="1" t="s">
        <v>85</v>
      </c>
      <c r="D2185" s="1" t="s">
        <v>135</v>
      </c>
      <c r="E2185" s="102" t="s">
        <v>133</v>
      </c>
      <c r="F2185" s="34" t="s">
        <v>142</v>
      </c>
      <c r="G2185" s="34" t="s">
        <v>22</v>
      </c>
      <c r="H2185" s="7">
        <f t="shared" si="156"/>
        <v>-27500</v>
      </c>
      <c r="I2185" s="29">
        <f t="shared" si="157"/>
        <v>10.330578512396695</v>
      </c>
      <c r="K2185" t="s">
        <v>85</v>
      </c>
      <c r="M2185" s="2">
        <v>484</v>
      </c>
      <c r="N2185" s="88"/>
    </row>
    <row r="2186" spans="2:13" ht="12.75">
      <c r="B2186" s="428">
        <v>5000</v>
      </c>
      <c r="C2186" s="1" t="s">
        <v>85</v>
      </c>
      <c r="D2186" s="1" t="s">
        <v>135</v>
      </c>
      <c r="E2186" s="102" t="s">
        <v>133</v>
      </c>
      <c r="F2186" s="34" t="s">
        <v>143</v>
      </c>
      <c r="G2186" s="34" t="s">
        <v>25</v>
      </c>
      <c r="H2186" s="7">
        <f t="shared" si="156"/>
        <v>-32500</v>
      </c>
      <c r="I2186" s="29">
        <f t="shared" si="157"/>
        <v>10.330578512396695</v>
      </c>
      <c r="K2186" t="s">
        <v>85</v>
      </c>
      <c r="M2186" s="2">
        <v>484</v>
      </c>
    </row>
    <row r="2187" spans="2:13" ht="12.75">
      <c r="B2187" s="428">
        <v>5000</v>
      </c>
      <c r="C2187" s="1" t="s">
        <v>85</v>
      </c>
      <c r="D2187" s="1" t="s">
        <v>135</v>
      </c>
      <c r="E2187" s="102" t="s">
        <v>133</v>
      </c>
      <c r="F2187" s="34" t="s">
        <v>143</v>
      </c>
      <c r="G2187" s="34" t="s">
        <v>27</v>
      </c>
      <c r="H2187" s="7">
        <f t="shared" si="156"/>
        <v>-37500</v>
      </c>
      <c r="I2187" s="29">
        <f t="shared" si="157"/>
        <v>10.330578512396695</v>
      </c>
      <c r="K2187" t="s">
        <v>85</v>
      </c>
      <c r="M2187" s="2">
        <v>484</v>
      </c>
    </row>
    <row r="2188" spans="2:13" ht="12.75">
      <c r="B2188" s="428">
        <v>5000</v>
      </c>
      <c r="C2188" s="1" t="s">
        <v>85</v>
      </c>
      <c r="D2188" s="1" t="s">
        <v>135</v>
      </c>
      <c r="E2188" s="102" t="s">
        <v>133</v>
      </c>
      <c r="F2188" s="73" t="s">
        <v>144</v>
      </c>
      <c r="G2188" s="34" t="s">
        <v>29</v>
      </c>
      <c r="H2188" s="7">
        <f t="shared" si="156"/>
        <v>-42500</v>
      </c>
      <c r="I2188" s="29">
        <f t="shared" si="157"/>
        <v>10.330578512396695</v>
      </c>
      <c r="K2188" t="s">
        <v>85</v>
      </c>
      <c r="M2188" s="2">
        <v>484</v>
      </c>
    </row>
    <row r="2189" spans="2:13" ht="12.75">
      <c r="B2189" s="428">
        <v>5000</v>
      </c>
      <c r="C2189" s="1" t="s">
        <v>85</v>
      </c>
      <c r="D2189" s="1" t="s">
        <v>135</v>
      </c>
      <c r="E2189" s="102" t="s">
        <v>133</v>
      </c>
      <c r="F2189" s="73" t="s">
        <v>145</v>
      </c>
      <c r="G2189" s="34" t="s">
        <v>31</v>
      </c>
      <c r="H2189" s="7">
        <f t="shared" si="156"/>
        <v>-47500</v>
      </c>
      <c r="I2189" s="29">
        <f t="shared" si="157"/>
        <v>10.330578512396695</v>
      </c>
      <c r="K2189" t="s">
        <v>85</v>
      </c>
      <c r="M2189" s="2">
        <v>484</v>
      </c>
    </row>
    <row r="2190" spans="2:13" ht="12.75">
      <c r="B2190" s="428">
        <v>5000</v>
      </c>
      <c r="C2190" s="1" t="s">
        <v>85</v>
      </c>
      <c r="D2190" s="1" t="s">
        <v>135</v>
      </c>
      <c r="E2190" s="102" t="s">
        <v>133</v>
      </c>
      <c r="F2190" s="73" t="s">
        <v>146</v>
      </c>
      <c r="G2190" s="34" t="s">
        <v>33</v>
      </c>
      <c r="H2190" s="7">
        <f t="shared" si="156"/>
        <v>-52500</v>
      </c>
      <c r="I2190" s="29">
        <f t="shared" si="157"/>
        <v>10.330578512396695</v>
      </c>
      <c r="K2190" t="s">
        <v>85</v>
      </c>
      <c r="M2190" s="2">
        <v>484</v>
      </c>
    </row>
    <row r="2191" spans="2:13" ht="12.75">
      <c r="B2191" s="428">
        <v>5000</v>
      </c>
      <c r="C2191" s="1" t="s">
        <v>85</v>
      </c>
      <c r="D2191" s="1" t="s">
        <v>135</v>
      </c>
      <c r="E2191" s="102" t="s">
        <v>133</v>
      </c>
      <c r="F2191" s="73" t="s">
        <v>147</v>
      </c>
      <c r="G2191" s="34" t="s">
        <v>35</v>
      </c>
      <c r="H2191" s="7">
        <f t="shared" si="156"/>
        <v>-57500</v>
      </c>
      <c r="I2191" s="29">
        <f t="shared" si="157"/>
        <v>10.330578512396695</v>
      </c>
      <c r="K2191" t="s">
        <v>85</v>
      </c>
      <c r="M2191" s="2">
        <v>484</v>
      </c>
    </row>
    <row r="2192" spans="2:13" ht="12.75">
      <c r="B2192" s="428">
        <v>5000</v>
      </c>
      <c r="C2192" s="1" t="s">
        <v>85</v>
      </c>
      <c r="D2192" s="1" t="s">
        <v>135</v>
      </c>
      <c r="E2192" s="102" t="s">
        <v>133</v>
      </c>
      <c r="F2192" s="73" t="s">
        <v>148</v>
      </c>
      <c r="G2192" s="34" t="s">
        <v>37</v>
      </c>
      <c r="H2192" s="7">
        <f t="shared" si="156"/>
        <v>-62500</v>
      </c>
      <c r="I2192" s="29">
        <f t="shared" si="157"/>
        <v>10.330578512396695</v>
      </c>
      <c r="K2192" t="s">
        <v>85</v>
      </c>
      <c r="M2192" s="2">
        <v>484</v>
      </c>
    </row>
    <row r="2193" spans="2:13" ht="12.75">
      <c r="B2193" s="428">
        <v>5000</v>
      </c>
      <c r="C2193" s="1" t="s">
        <v>85</v>
      </c>
      <c r="D2193" s="1" t="s">
        <v>135</v>
      </c>
      <c r="E2193" s="102" t="s">
        <v>133</v>
      </c>
      <c r="F2193" s="73" t="s">
        <v>149</v>
      </c>
      <c r="G2193" s="34" t="s">
        <v>39</v>
      </c>
      <c r="H2193" s="7">
        <f t="shared" si="156"/>
        <v>-67500</v>
      </c>
      <c r="I2193" s="29">
        <f t="shared" si="157"/>
        <v>10.330578512396695</v>
      </c>
      <c r="K2193" t="s">
        <v>85</v>
      </c>
      <c r="M2193" s="2">
        <v>484</v>
      </c>
    </row>
    <row r="2194" spans="2:13" ht="12.75">
      <c r="B2194" s="428">
        <v>5000</v>
      </c>
      <c r="C2194" s="1" t="s">
        <v>85</v>
      </c>
      <c r="D2194" s="1" t="s">
        <v>135</v>
      </c>
      <c r="E2194" s="102" t="s">
        <v>133</v>
      </c>
      <c r="F2194" s="73" t="s">
        <v>149</v>
      </c>
      <c r="G2194" s="34" t="s">
        <v>41</v>
      </c>
      <c r="H2194" s="7">
        <f t="shared" si="156"/>
        <v>-72500</v>
      </c>
      <c r="I2194" s="29">
        <f t="shared" si="157"/>
        <v>10.330578512396695</v>
      </c>
      <c r="K2194" t="s">
        <v>85</v>
      </c>
      <c r="M2194" s="2">
        <v>484</v>
      </c>
    </row>
    <row r="2195" spans="2:13" ht="12.75">
      <c r="B2195" s="428">
        <v>5000</v>
      </c>
      <c r="C2195" s="1" t="s">
        <v>85</v>
      </c>
      <c r="D2195" s="1" t="s">
        <v>135</v>
      </c>
      <c r="E2195" s="102" t="s">
        <v>133</v>
      </c>
      <c r="F2195" s="73" t="s">
        <v>150</v>
      </c>
      <c r="G2195" s="34" t="s">
        <v>43</v>
      </c>
      <c r="H2195" s="7">
        <f t="shared" si="156"/>
        <v>-77500</v>
      </c>
      <c r="I2195" s="29">
        <f t="shared" si="157"/>
        <v>10.330578512396695</v>
      </c>
      <c r="K2195" t="s">
        <v>85</v>
      </c>
      <c r="M2195" s="2">
        <v>484</v>
      </c>
    </row>
    <row r="2196" spans="2:13" ht="12.75">
      <c r="B2196" s="428">
        <v>5000</v>
      </c>
      <c r="C2196" s="1" t="s">
        <v>85</v>
      </c>
      <c r="D2196" s="1" t="s">
        <v>135</v>
      </c>
      <c r="E2196" s="102" t="s">
        <v>133</v>
      </c>
      <c r="F2196" s="73" t="s">
        <v>151</v>
      </c>
      <c r="G2196" s="34" t="s">
        <v>45</v>
      </c>
      <c r="H2196" s="7">
        <f t="shared" si="156"/>
        <v>-82500</v>
      </c>
      <c r="I2196" s="29">
        <f t="shared" si="157"/>
        <v>10.330578512396695</v>
      </c>
      <c r="K2196" t="s">
        <v>85</v>
      </c>
      <c r="M2196" s="2">
        <v>484</v>
      </c>
    </row>
    <row r="2197" spans="2:13" ht="12.75">
      <c r="B2197" s="428">
        <v>10000</v>
      </c>
      <c r="C2197" s="1" t="s">
        <v>85</v>
      </c>
      <c r="D2197" s="1" t="s">
        <v>135</v>
      </c>
      <c r="E2197" s="102" t="s">
        <v>133</v>
      </c>
      <c r="F2197" s="73" t="s">
        <v>152</v>
      </c>
      <c r="G2197" s="34" t="s">
        <v>45</v>
      </c>
      <c r="H2197" s="7">
        <f t="shared" si="156"/>
        <v>-92500</v>
      </c>
      <c r="I2197" s="29">
        <f t="shared" si="157"/>
        <v>20.66115702479339</v>
      </c>
      <c r="K2197" t="s">
        <v>85</v>
      </c>
      <c r="M2197" s="2">
        <v>484</v>
      </c>
    </row>
    <row r="2198" spans="2:13" ht="12.75">
      <c r="B2198" s="428">
        <v>5000</v>
      </c>
      <c r="C2198" s="1" t="s">
        <v>85</v>
      </c>
      <c r="D2198" s="1" t="s">
        <v>135</v>
      </c>
      <c r="E2198" s="102" t="s">
        <v>133</v>
      </c>
      <c r="F2198" s="73" t="s">
        <v>153</v>
      </c>
      <c r="G2198" s="34" t="s">
        <v>47</v>
      </c>
      <c r="H2198" s="7">
        <f t="shared" si="156"/>
        <v>-97500</v>
      </c>
      <c r="I2198" s="29">
        <f t="shared" si="157"/>
        <v>10.330578512396695</v>
      </c>
      <c r="K2198" t="s">
        <v>85</v>
      </c>
      <c r="M2198" s="2">
        <v>484</v>
      </c>
    </row>
    <row r="2199" spans="2:13" ht="12.75">
      <c r="B2199" s="428">
        <v>5000</v>
      </c>
      <c r="C2199" s="1" t="s">
        <v>85</v>
      </c>
      <c r="D2199" s="1" t="s">
        <v>135</v>
      </c>
      <c r="E2199" s="102" t="s">
        <v>133</v>
      </c>
      <c r="F2199" s="73" t="s">
        <v>154</v>
      </c>
      <c r="G2199" s="34" t="s">
        <v>49</v>
      </c>
      <c r="H2199" s="7">
        <f t="shared" si="156"/>
        <v>-102500</v>
      </c>
      <c r="I2199" s="29">
        <f t="shared" si="157"/>
        <v>10.330578512396695</v>
      </c>
      <c r="K2199" t="s">
        <v>85</v>
      </c>
      <c r="M2199" s="2">
        <v>484</v>
      </c>
    </row>
    <row r="2200" spans="2:13" ht="12.75">
      <c r="B2200" s="428">
        <v>5000</v>
      </c>
      <c r="C2200" s="1" t="s">
        <v>85</v>
      </c>
      <c r="D2200" s="1" t="s">
        <v>135</v>
      </c>
      <c r="E2200" s="102" t="s">
        <v>133</v>
      </c>
      <c r="F2200" s="73" t="s">
        <v>155</v>
      </c>
      <c r="G2200" s="34" t="s">
        <v>51</v>
      </c>
      <c r="H2200" s="7">
        <f t="shared" si="156"/>
        <v>-107500</v>
      </c>
      <c r="I2200" s="29">
        <f t="shared" si="157"/>
        <v>10.330578512396695</v>
      </c>
      <c r="K2200" t="s">
        <v>85</v>
      </c>
      <c r="M2200" s="2">
        <v>484</v>
      </c>
    </row>
    <row r="2201" spans="2:13" ht="12.75">
      <c r="B2201" s="428">
        <v>5000</v>
      </c>
      <c r="C2201" s="1" t="s">
        <v>85</v>
      </c>
      <c r="D2201" s="1" t="s">
        <v>135</v>
      </c>
      <c r="E2201" s="102" t="s">
        <v>133</v>
      </c>
      <c r="F2201" s="73" t="s">
        <v>156</v>
      </c>
      <c r="G2201" s="34" t="s">
        <v>51</v>
      </c>
      <c r="H2201" s="7">
        <f t="shared" si="156"/>
        <v>-112500</v>
      </c>
      <c r="I2201" s="29">
        <f t="shared" si="157"/>
        <v>10.330578512396695</v>
      </c>
      <c r="K2201" t="s">
        <v>85</v>
      </c>
      <c r="M2201" s="2">
        <v>484</v>
      </c>
    </row>
    <row r="2202" spans="2:13" ht="12.75">
      <c r="B2202" s="428">
        <v>5000</v>
      </c>
      <c r="C2202" s="1" t="s">
        <v>85</v>
      </c>
      <c r="D2202" s="1" t="s">
        <v>135</v>
      </c>
      <c r="E2202" s="102" t="s">
        <v>133</v>
      </c>
      <c r="F2202" s="73" t="s">
        <v>156</v>
      </c>
      <c r="G2202" s="34" t="s">
        <v>53</v>
      </c>
      <c r="H2202" s="7">
        <f t="shared" si="156"/>
        <v>-117500</v>
      </c>
      <c r="I2202" s="29">
        <f t="shared" si="157"/>
        <v>10.330578512396695</v>
      </c>
      <c r="K2202" t="s">
        <v>85</v>
      </c>
      <c r="M2202" s="2">
        <v>484</v>
      </c>
    </row>
    <row r="2203" spans="2:13" ht="12.75">
      <c r="B2203" s="428">
        <v>5000</v>
      </c>
      <c r="C2203" s="1" t="s">
        <v>85</v>
      </c>
      <c r="D2203" s="1" t="s">
        <v>135</v>
      </c>
      <c r="E2203" s="102" t="s">
        <v>133</v>
      </c>
      <c r="F2203" s="73" t="s">
        <v>157</v>
      </c>
      <c r="G2203" s="34" t="s">
        <v>65</v>
      </c>
      <c r="H2203" s="7">
        <f t="shared" si="156"/>
        <v>-122500</v>
      </c>
      <c r="I2203" s="29">
        <f t="shared" si="157"/>
        <v>10.330578512396695</v>
      </c>
      <c r="K2203" t="s">
        <v>85</v>
      </c>
      <c r="M2203" s="2">
        <v>484</v>
      </c>
    </row>
    <row r="2204" spans="2:13" ht="12.75">
      <c r="B2204" s="428">
        <v>5000</v>
      </c>
      <c r="C2204" s="1" t="s">
        <v>85</v>
      </c>
      <c r="D2204" s="1" t="s">
        <v>135</v>
      </c>
      <c r="E2204" s="102" t="s">
        <v>133</v>
      </c>
      <c r="F2204" s="73" t="s">
        <v>157</v>
      </c>
      <c r="G2204" s="34" t="s">
        <v>66</v>
      </c>
      <c r="H2204" s="7">
        <f t="shared" si="156"/>
        <v>-127500</v>
      </c>
      <c r="I2204" s="29">
        <f t="shared" si="157"/>
        <v>10.330578512396695</v>
      </c>
      <c r="K2204" t="s">
        <v>85</v>
      </c>
      <c r="M2204" s="2">
        <v>484</v>
      </c>
    </row>
    <row r="2205" spans="2:13" ht="12.75">
      <c r="B2205" s="428">
        <v>5000</v>
      </c>
      <c r="C2205" s="1" t="s">
        <v>85</v>
      </c>
      <c r="D2205" s="1" t="s">
        <v>135</v>
      </c>
      <c r="E2205" s="102" t="s">
        <v>133</v>
      </c>
      <c r="F2205" s="73" t="s">
        <v>158</v>
      </c>
      <c r="G2205" s="34" t="s">
        <v>67</v>
      </c>
      <c r="H2205" s="7">
        <f t="shared" si="156"/>
        <v>-132500</v>
      </c>
      <c r="I2205" s="29">
        <f t="shared" si="157"/>
        <v>10.330578512396695</v>
      </c>
      <c r="K2205" t="s">
        <v>85</v>
      </c>
      <c r="M2205" s="2">
        <v>484</v>
      </c>
    </row>
    <row r="2206" spans="2:13" ht="12.75">
      <c r="B2206" s="428">
        <v>5000</v>
      </c>
      <c r="C2206" s="1" t="s">
        <v>85</v>
      </c>
      <c r="D2206" s="1" t="s">
        <v>135</v>
      </c>
      <c r="E2206" s="102" t="s">
        <v>133</v>
      </c>
      <c r="F2206" s="73" t="s">
        <v>159</v>
      </c>
      <c r="G2206" s="34" t="s">
        <v>68</v>
      </c>
      <c r="H2206" s="7">
        <f t="shared" si="156"/>
        <v>-137500</v>
      </c>
      <c r="I2206" s="29">
        <f t="shared" si="157"/>
        <v>10.330578512396695</v>
      </c>
      <c r="K2206" t="s">
        <v>85</v>
      </c>
      <c r="M2206" s="2">
        <v>484</v>
      </c>
    </row>
    <row r="2207" spans="2:13" ht="12.75">
      <c r="B2207" s="428">
        <v>5000</v>
      </c>
      <c r="C2207" s="1" t="s">
        <v>85</v>
      </c>
      <c r="D2207" s="1" t="s">
        <v>135</v>
      </c>
      <c r="E2207" s="102" t="s">
        <v>133</v>
      </c>
      <c r="F2207" s="73" t="s">
        <v>159</v>
      </c>
      <c r="G2207" s="34" t="s">
        <v>69</v>
      </c>
      <c r="H2207" s="7">
        <f t="shared" si="156"/>
        <v>-142500</v>
      </c>
      <c r="I2207" s="29">
        <f t="shared" si="157"/>
        <v>10.330578512396695</v>
      </c>
      <c r="K2207" t="s">
        <v>85</v>
      </c>
      <c r="M2207" s="2">
        <v>484</v>
      </c>
    </row>
    <row r="2208" spans="2:13" ht="12.75">
      <c r="B2208" s="428">
        <v>5000</v>
      </c>
      <c r="C2208" s="1" t="s">
        <v>85</v>
      </c>
      <c r="D2208" s="1" t="s">
        <v>135</v>
      </c>
      <c r="E2208" s="102" t="s">
        <v>133</v>
      </c>
      <c r="F2208" s="73" t="s">
        <v>160</v>
      </c>
      <c r="G2208" s="34" t="s">
        <v>70</v>
      </c>
      <c r="H2208" s="7">
        <f t="shared" si="156"/>
        <v>-147500</v>
      </c>
      <c r="I2208" s="29">
        <f t="shared" si="157"/>
        <v>10.330578512396695</v>
      </c>
      <c r="K2208" t="s">
        <v>85</v>
      </c>
      <c r="M2208" s="2">
        <v>484</v>
      </c>
    </row>
    <row r="2209" spans="2:13" ht="12.75">
      <c r="B2209" s="428">
        <v>5000</v>
      </c>
      <c r="C2209" s="1" t="s">
        <v>85</v>
      </c>
      <c r="D2209" s="1" t="s">
        <v>135</v>
      </c>
      <c r="E2209" s="102" t="s">
        <v>133</v>
      </c>
      <c r="F2209" s="73" t="s">
        <v>160</v>
      </c>
      <c r="G2209" s="34" t="s">
        <v>70</v>
      </c>
      <c r="H2209" s="7">
        <f t="shared" si="156"/>
        <v>-152500</v>
      </c>
      <c r="I2209" s="29">
        <f t="shared" si="157"/>
        <v>10.330578512396695</v>
      </c>
      <c r="K2209" t="s">
        <v>85</v>
      </c>
      <c r="M2209" s="2">
        <v>484</v>
      </c>
    </row>
    <row r="2210" spans="2:13" ht="12.75">
      <c r="B2210" s="428">
        <v>5000</v>
      </c>
      <c r="C2210" s="1" t="s">
        <v>85</v>
      </c>
      <c r="D2210" s="1" t="s">
        <v>135</v>
      </c>
      <c r="E2210" s="102" t="s">
        <v>133</v>
      </c>
      <c r="F2210" s="73" t="s">
        <v>161</v>
      </c>
      <c r="G2210" s="34" t="s">
        <v>71</v>
      </c>
      <c r="H2210" s="7">
        <f t="shared" si="156"/>
        <v>-157500</v>
      </c>
      <c r="I2210" s="29">
        <f t="shared" si="157"/>
        <v>10.330578512396695</v>
      </c>
      <c r="K2210" t="s">
        <v>85</v>
      </c>
      <c r="M2210" s="2">
        <v>484</v>
      </c>
    </row>
    <row r="2211" spans="2:13" ht="12.75">
      <c r="B2211" s="428">
        <v>5000</v>
      </c>
      <c r="C2211" s="1" t="s">
        <v>85</v>
      </c>
      <c r="D2211" s="1" t="s">
        <v>135</v>
      </c>
      <c r="E2211" s="102" t="s">
        <v>133</v>
      </c>
      <c r="F2211" s="73" t="s">
        <v>161</v>
      </c>
      <c r="G2211" s="34" t="s">
        <v>72</v>
      </c>
      <c r="H2211" s="7">
        <f t="shared" si="156"/>
        <v>-162500</v>
      </c>
      <c r="I2211" s="29">
        <f t="shared" si="157"/>
        <v>10.330578512396695</v>
      </c>
      <c r="K2211" t="s">
        <v>85</v>
      </c>
      <c r="M2211" s="2">
        <v>484</v>
      </c>
    </row>
    <row r="2212" spans="2:13" ht="12.75">
      <c r="B2212" s="428">
        <v>5000</v>
      </c>
      <c r="C2212" s="1" t="s">
        <v>85</v>
      </c>
      <c r="D2212" s="1" t="s">
        <v>135</v>
      </c>
      <c r="E2212" s="102" t="s">
        <v>133</v>
      </c>
      <c r="F2212" s="73" t="s">
        <v>162</v>
      </c>
      <c r="G2212" s="34" t="s">
        <v>59</v>
      </c>
      <c r="H2212" s="7">
        <f t="shared" si="156"/>
        <v>-167500</v>
      </c>
      <c r="I2212" s="29">
        <f t="shared" si="157"/>
        <v>10.330578512396695</v>
      </c>
      <c r="K2212" t="s">
        <v>85</v>
      </c>
      <c r="M2212" s="2">
        <v>484</v>
      </c>
    </row>
    <row r="2213" spans="2:13" ht="12.75">
      <c r="B2213" s="427">
        <v>2500</v>
      </c>
      <c r="C2213" s="1" t="s">
        <v>85</v>
      </c>
      <c r="D2213" s="19" t="s">
        <v>135</v>
      </c>
      <c r="E2213" s="102" t="s">
        <v>163</v>
      </c>
      <c r="F2213" s="34" t="s">
        <v>164</v>
      </c>
      <c r="G2213" s="39" t="s">
        <v>84</v>
      </c>
      <c r="H2213" s="7">
        <f t="shared" si="156"/>
        <v>-170000</v>
      </c>
      <c r="I2213" s="29">
        <f t="shared" si="157"/>
        <v>5.1652892561983474</v>
      </c>
      <c r="K2213" t="s">
        <v>85</v>
      </c>
      <c r="M2213" s="2">
        <v>484</v>
      </c>
    </row>
    <row r="2214" spans="2:13" ht="12.75">
      <c r="B2214" s="428">
        <v>2500</v>
      </c>
      <c r="C2214" s="1" t="s">
        <v>85</v>
      </c>
      <c r="D2214" s="19" t="s">
        <v>135</v>
      </c>
      <c r="E2214" s="102" t="s">
        <v>163</v>
      </c>
      <c r="F2214" s="34" t="s">
        <v>165</v>
      </c>
      <c r="G2214" s="34" t="s">
        <v>89</v>
      </c>
      <c r="H2214" s="7">
        <f t="shared" si="156"/>
        <v>-172500</v>
      </c>
      <c r="I2214" s="29">
        <f t="shared" si="157"/>
        <v>5.1652892561983474</v>
      </c>
      <c r="K2214" t="s">
        <v>85</v>
      </c>
      <c r="M2214" s="2">
        <v>484</v>
      </c>
    </row>
    <row r="2215" spans="2:13" ht="12.75">
      <c r="B2215" s="428">
        <v>2500</v>
      </c>
      <c r="C2215" s="1" t="s">
        <v>85</v>
      </c>
      <c r="D2215" s="19" t="s">
        <v>135</v>
      </c>
      <c r="E2215" s="102" t="s">
        <v>163</v>
      </c>
      <c r="F2215" s="34" t="s">
        <v>166</v>
      </c>
      <c r="G2215" s="34" t="s">
        <v>91</v>
      </c>
      <c r="H2215" s="7">
        <f t="shared" si="156"/>
        <v>-175000</v>
      </c>
      <c r="I2215" s="29">
        <f t="shared" si="157"/>
        <v>5.1652892561983474</v>
      </c>
      <c r="K2215" t="s">
        <v>85</v>
      </c>
      <c r="M2215" s="2">
        <v>484</v>
      </c>
    </row>
    <row r="2216" spans="2:13" ht="12.75">
      <c r="B2216" s="428">
        <v>2500</v>
      </c>
      <c r="C2216" s="1" t="s">
        <v>85</v>
      </c>
      <c r="D2216" s="19" t="s">
        <v>135</v>
      </c>
      <c r="E2216" s="102" t="s">
        <v>163</v>
      </c>
      <c r="F2216" s="34" t="s">
        <v>167</v>
      </c>
      <c r="G2216" s="34" t="s">
        <v>93</v>
      </c>
      <c r="H2216" s="7">
        <f t="shared" si="156"/>
        <v>-177500</v>
      </c>
      <c r="I2216" s="29">
        <f t="shared" si="157"/>
        <v>5.1652892561983474</v>
      </c>
      <c r="K2216" t="s">
        <v>85</v>
      </c>
      <c r="M2216" s="2">
        <v>484</v>
      </c>
    </row>
    <row r="2217" spans="2:13" ht="12.75">
      <c r="B2217" s="428">
        <v>2500</v>
      </c>
      <c r="C2217" s="1" t="s">
        <v>85</v>
      </c>
      <c r="D2217" s="1" t="s">
        <v>135</v>
      </c>
      <c r="E2217" s="102" t="s">
        <v>163</v>
      </c>
      <c r="F2217" s="34" t="s">
        <v>168</v>
      </c>
      <c r="G2217" s="34" t="s">
        <v>22</v>
      </c>
      <c r="H2217" s="7">
        <f t="shared" si="156"/>
        <v>-180000</v>
      </c>
      <c r="I2217" s="29">
        <f t="shared" si="157"/>
        <v>5.1652892561983474</v>
      </c>
      <c r="K2217" t="s">
        <v>85</v>
      </c>
      <c r="M2217" s="2">
        <v>484</v>
      </c>
    </row>
    <row r="2218" spans="2:13" ht="12.75">
      <c r="B2218" s="428">
        <v>2500</v>
      </c>
      <c r="C2218" s="1" t="s">
        <v>85</v>
      </c>
      <c r="D2218" s="1" t="s">
        <v>135</v>
      </c>
      <c r="E2218" s="102" t="s">
        <v>163</v>
      </c>
      <c r="F2218" s="34" t="s">
        <v>169</v>
      </c>
      <c r="G2218" s="34" t="s">
        <v>25</v>
      </c>
      <c r="H2218" s="7">
        <f t="shared" si="156"/>
        <v>-182500</v>
      </c>
      <c r="I2218" s="29">
        <f t="shared" si="157"/>
        <v>5.1652892561983474</v>
      </c>
      <c r="K2218" t="s">
        <v>85</v>
      </c>
      <c r="M2218" s="2">
        <v>484</v>
      </c>
    </row>
    <row r="2219" spans="2:13" ht="12.75">
      <c r="B2219" s="428">
        <v>2500</v>
      </c>
      <c r="C2219" s="1" t="s">
        <v>85</v>
      </c>
      <c r="D2219" s="1" t="s">
        <v>135</v>
      </c>
      <c r="E2219" s="102" t="s">
        <v>163</v>
      </c>
      <c r="F2219" s="34" t="s">
        <v>170</v>
      </c>
      <c r="G2219" s="34" t="s">
        <v>29</v>
      </c>
      <c r="H2219" s="7">
        <f t="shared" si="156"/>
        <v>-185000</v>
      </c>
      <c r="I2219" s="29">
        <f t="shared" si="157"/>
        <v>5.1652892561983474</v>
      </c>
      <c r="K2219" t="s">
        <v>85</v>
      </c>
      <c r="M2219" s="2">
        <v>484</v>
      </c>
    </row>
    <row r="2220" spans="2:13" ht="12.75">
      <c r="B2220" s="428">
        <v>2500</v>
      </c>
      <c r="C2220" s="1" t="s">
        <v>85</v>
      </c>
      <c r="D2220" s="1" t="s">
        <v>135</v>
      </c>
      <c r="E2220" s="102" t="s">
        <v>163</v>
      </c>
      <c r="F2220" s="73" t="s">
        <v>171</v>
      </c>
      <c r="G2220" s="34" t="s">
        <v>31</v>
      </c>
      <c r="H2220" s="7">
        <f t="shared" si="156"/>
        <v>-187500</v>
      </c>
      <c r="I2220" s="29">
        <f t="shared" si="157"/>
        <v>5.1652892561983474</v>
      </c>
      <c r="K2220" t="s">
        <v>85</v>
      </c>
      <c r="M2220" s="2">
        <v>484</v>
      </c>
    </row>
    <row r="2221" spans="2:13" ht="12.75">
      <c r="B2221" s="428">
        <v>2500</v>
      </c>
      <c r="C2221" s="1" t="s">
        <v>85</v>
      </c>
      <c r="D2221" s="1" t="s">
        <v>135</v>
      </c>
      <c r="E2221" s="102" t="s">
        <v>163</v>
      </c>
      <c r="F2221" s="73" t="s">
        <v>172</v>
      </c>
      <c r="G2221" s="34" t="s">
        <v>33</v>
      </c>
      <c r="H2221" s="7">
        <f t="shared" si="156"/>
        <v>-190000</v>
      </c>
      <c r="I2221" s="29">
        <f t="shared" si="157"/>
        <v>5.1652892561983474</v>
      </c>
      <c r="K2221" t="s">
        <v>85</v>
      </c>
      <c r="M2221" s="2">
        <v>484</v>
      </c>
    </row>
    <row r="2222" spans="2:13" ht="12.75">
      <c r="B2222" s="428">
        <v>2500</v>
      </c>
      <c r="C2222" s="1" t="s">
        <v>85</v>
      </c>
      <c r="D2222" s="1" t="s">
        <v>135</v>
      </c>
      <c r="E2222" s="102" t="s">
        <v>163</v>
      </c>
      <c r="F2222" s="73" t="s">
        <v>173</v>
      </c>
      <c r="G2222" s="34" t="s">
        <v>35</v>
      </c>
      <c r="H2222" s="7">
        <f t="shared" si="156"/>
        <v>-192500</v>
      </c>
      <c r="I2222" s="29">
        <f t="shared" si="157"/>
        <v>5.1652892561983474</v>
      </c>
      <c r="K2222" t="s">
        <v>85</v>
      </c>
      <c r="M2222" s="2">
        <v>484</v>
      </c>
    </row>
    <row r="2223" spans="2:13" ht="12.75">
      <c r="B2223" s="428">
        <v>2500</v>
      </c>
      <c r="C2223" s="1" t="s">
        <v>85</v>
      </c>
      <c r="D2223" s="1" t="s">
        <v>135</v>
      </c>
      <c r="E2223" s="102" t="s">
        <v>163</v>
      </c>
      <c r="F2223" s="73" t="s">
        <v>174</v>
      </c>
      <c r="G2223" s="34" t="s">
        <v>37</v>
      </c>
      <c r="H2223" s="7">
        <f t="shared" si="156"/>
        <v>-195000</v>
      </c>
      <c r="I2223" s="29">
        <f t="shared" si="157"/>
        <v>5.1652892561983474</v>
      </c>
      <c r="K2223" t="s">
        <v>85</v>
      </c>
      <c r="M2223" s="2">
        <v>484</v>
      </c>
    </row>
    <row r="2224" spans="2:13" ht="12.75">
      <c r="B2224" s="428">
        <v>2500</v>
      </c>
      <c r="C2224" s="1" t="s">
        <v>85</v>
      </c>
      <c r="D2224" s="1" t="s">
        <v>135</v>
      </c>
      <c r="E2224" s="102" t="s">
        <v>163</v>
      </c>
      <c r="F2224" s="73" t="s">
        <v>175</v>
      </c>
      <c r="G2224" s="34" t="s">
        <v>39</v>
      </c>
      <c r="H2224" s="7">
        <f t="shared" si="156"/>
        <v>-197500</v>
      </c>
      <c r="I2224" s="29">
        <f t="shared" si="157"/>
        <v>5.1652892561983474</v>
      </c>
      <c r="K2224" t="s">
        <v>85</v>
      </c>
      <c r="M2224" s="2">
        <v>484</v>
      </c>
    </row>
    <row r="2225" spans="2:13" ht="12.75">
      <c r="B2225" s="428">
        <v>2500</v>
      </c>
      <c r="C2225" s="1" t="s">
        <v>85</v>
      </c>
      <c r="D2225" s="1" t="s">
        <v>135</v>
      </c>
      <c r="E2225" s="102" t="s">
        <v>163</v>
      </c>
      <c r="F2225" s="73" t="s">
        <v>176</v>
      </c>
      <c r="G2225" s="34" t="s">
        <v>45</v>
      </c>
      <c r="H2225" s="7">
        <f t="shared" si="156"/>
        <v>-200000</v>
      </c>
      <c r="I2225" s="29">
        <f t="shared" si="157"/>
        <v>5.1652892561983474</v>
      </c>
      <c r="K2225" t="s">
        <v>85</v>
      </c>
      <c r="M2225" s="2">
        <v>484</v>
      </c>
    </row>
    <row r="2226" spans="2:13" ht="12.75">
      <c r="B2226" s="428">
        <v>2500</v>
      </c>
      <c r="C2226" s="1" t="s">
        <v>85</v>
      </c>
      <c r="D2226" s="1" t="s">
        <v>135</v>
      </c>
      <c r="E2226" s="102" t="s">
        <v>163</v>
      </c>
      <c r="F2226" s="73" t="s">
        <v>177</v>
      </c>
      <c r="G2226" s="34" t="s">
        <v>47</v>
      </c>
      <c r="H2226" s="7">
        <f t="shared" si="156"/>
        <v>-202500</v>
      </c>
      <c r="I2226" s="29">
        <f t="shared" si="157"/>
        <v>5.1652892561983474</v>
      </c>
      <c r="K2226" t="s">
        <v>85</v>
      </c>
      <c r="M2226" s="2">
        <v>484</v>
      </c>
    </row>
    <row r="2227" spans="2:13" ht="12.75">
      <c r="B2227" s="428">
        <v>2500</v>
      </c>
      <c r="C2227" s="1" t="s">
        <v>85</v>
      </c>
      <c r="D2227" s="1" t="s">
        <v>135</v>
      </c>
      <c r="E2227" s="102" t="s">
        <v>163</v>
      </c>
      <c r="F2227" s="73" t="s">
        <v>178</v>
      </c>
      <c r="G2227" s="34" t="s">
        <v>49</v>
      </c>
      <c r="H2227" s="7">
        <f t="shared" si="156"/>
        <v>-205000</v>
      </c>
      <c r="I2227" s="29">
        <f t="shared" si="157"/>
        <v>5.1652892561983474</v>
      </c>
      <c r="K2227" t="s">
        <v>85</v>
      </c>
      <c r="M2227" s="2">
        <v>484</v>
      </c>
    </row>
    <row r="2228" spans="2:13" ht="12.75">
      <c r="B2228" s="428">
        <v>2500</v>
      </c>
      <c r="C2228" s="1" t="s">
        <v>85</v>
      </c>
      <c r="D2228" s="1" t="s">
        <v>135</v>
      </c>
      <c r="E2228" s="102" t="s">
        <v>163</v>
      </c>
      <c r="F2228" s="73" t="s">
        <v>179</v>
      </c>
      <c r="G2228" s="34" t="s">
        <v>51</v>
      </c>
      <c r="H2228" s="7">
        <f t="shared" si="156"/>
        <v>-207500</v>
      </c>
      <c r="I2228" s="29">
        <f t="shared" si="157"/>
        <v>5.1652892561983474</v>
      </c>
      <c r="K2228" t="s">
        <v>85</v>
      </c>
      <c r="M2228" s="2">
        <v>484</v>
      </c>
    </row>
    <row r="2229" spans="1:13" s="89" customFormat="1" ht="12.75">
      <c r="A2229" s="1"/>
      <c r="B2229" s="428">
        <v>2500</v>
      </c>
      <c r="C2229" s="1" t="s">
        <v>85</v>
      </c>
      <c r="D2229" s="1" t="s">
        <v>135</v>
      </c>
      <c r="E2229" s="102" t="s">
        <v>163</v>
      </c>
      <c r="F2229" s="73" t="s">
        <v>180</v>
      </c>
      <c r="G2229" s="34" t="s">
        <v>66</v>
      </c>
      <c r="H2229" s="7">
        <f t="shared" si="156"/>
        <v>-210000</v>
      </c>
      <c r="I2229" s="29">
        <f t="shared" si="157"/>
        <v>5.1652892561983474</v>
      </c>
      <c r="J2229"/>
      <c r="K2229" t="s">
        <v>85</v>
      </c>
      <c r="L2229"/>
      <c r="M2229" s="2">
        <v>484</v>
      </c>
    </row>
    <row r="2230" spans="2:13" ht="12.75">
      <c r="B2230" s="428">
        <v>2500</v>
      </c>
      <c r="C2230" s="1" t="s">
        <v>85</v>
      </c>
      <c r="D2230" s="1" t="s">
        <v>135</v>
      </c>
      <c r="E2230" s="102" t="s">
        <v>163</v>
      </c>
      <c r="F2230" s="73" t="s">
        <v>181</v>
      </c>
      <c r="G2230" s="34" t="s">
        <v>67</v>
      </c>
      <c r="H2230" s="7">
        <f t="shared" si="156"/>
        <v>-212500</v>
      </c>
      <c r="I2230" s="29">
        <f t="shared" si="157"/>
        <v>5.1652892561983474</v>
      </c>
      <c r="K2230" t="s">
        <v>85</v>
      </c>
      <c r="M2230" s="2">
        <v>484</v>
      </c>
    </row>
    <row r="2231" spans="2:13" ht="12.75">
      <c r="B2231" s="428">
        <v>2500</v>
      </c>
      <c r="C2231" s="1" t="s">
        <v>85</v>
      </c>
      <c r="D2231" s="1" t="s">
        <v>135</v>
      </c>
      <c r="E2231" s="102" t="s">
        <v>163</v>
      </c>
      <c r="F2231" s="73" t="s">
        <v>182</v>
      </c>
      <c r="G2231" s="34" t="s">
        <v>68</v>
      </c>
      <c r="H2231" s="7">
        <f t="shared" si="156"/>
        <v>-215000</v>
      </c>
      <c r="I2231" s="29">
        <f t="shared" si="157"/>
        <v>5.1652892561983474</v>
      </c>
      <c r="K2231" t="s">
        <v>85</v>
      </c>
      <c r="M2231" s="2">
        <v>484</v>
      </c>
    </row>
    <row r="2232" spans="2:13" ht="12.75">
      <c r="B2232" s="428">
        <v>2500</v>
      </c>
      <c r="C2232" s="1" t="s">
        <v>85</v>
      </c>
      <c r="D2232" s="1" t="s">
        <v>135</v>
      </c>
      <c r="E2232" s="102" t="s">
        <v>163</v>
      </c>
      <c r="F2232" s="73" t="s">
        <v>183</v>
      </c>
      <c r="G2232" s="34" t="s">
        <v>69</v>
      </c>
      <c r="H2232" s="7">
        <f t="shared" si="156"/>
        <v>-217500</v>
      </c>
      <c r="I2232" s="29">
        <f t="shared" si="157"/>
        <v>5.1652892561983474</v>
      </c>
      <c r="K2232" t="s">
        <v>85</v>
      </c>
      <c r="M2232" s="2">
        <v>484</v>
      </c>
    </row>
    <row r="2233" spans="2:13" ht="12.75">
      <c r="B2233" s="428">
        <v>2500</v>
      </c>
      <c r="C2233" s="1" t="s">
        <v>85</v>
      </c>
      <c r="D2233" s="1" t="s">
        <v>135</v>
      </c>
      <c r="E2233" s="102" t="s">
        <v>163</v>
      </c>
      <c r="F2233" s="73" t="s">
        <v>184</v>
      </c>
      <c r="G2233" s="34" t="s">
        <v>70</v>
      </c>
      <c r="H2233" s="7">
        <f t="shared" si="156"/>
        <v>-220000</v>
      </c>
      <c r="I2233" s="29">
        <f t="shared" si="157"/>
        <v>5.1652892561983474</v>
      </c>
      <c r="K2233" t="s">
        <v>85</v>
      </c>
      <c r="M2233" s="2">
        <v>484</v>
      </c>
    </row>
    <row r="2234" spans="2:13" ht="12.75">
      <c r="B2234" s="428">
        <v>2500</v>
      </c>
      <c r="C2234" s="1" t="s">
        <v>85</v>
      </c>
      <c r="D2234" s="1" t="s">
        <v>135</v>
      </c>
      <c r="E2234" s="102" t="s">
        <v>163</v>
      </c>
      <c r="F2234" s="73" t="s">
        <v>185</v>
      </c>
      <c r="G2234" s="34" t="s">
        <v>71</v>
      </c>
      <c r="H2234" s="7">
        <f t="shared" si="156"/>
        <v>-222500</v>
      </c>
      <c r="I2234" s="29">
        <f t="shared" si="157"/>
        <v>5.1652892561983474</v>
      </c>
      <c r="K2234" t="s">
        <v>85</v>
      </c>
      <c r="M2234" s="2">
        <v>484</v>
      </c>
    </row>
    <row r="2235" spans="2:13" ht="12.75">
      <c r="B2235" s="428">
        <v>2500</v>
      </c>
      <c r="C2235" s="1" t="s">
        <v>85</v>
      </c>
      <c r="D2235" s="1" t="s">
        <v>135</v>
      </c>
      <c r="E2235" s="102" t="s">
        <v>163</v>
      </c>
      <c r="F2235" s="73" t="s">
        <v>186</v>
      </c>
      <c r="G2235" s="34" t="s">
        <v>59</v>
      </c>
      <c r="H2235" s="7">
        <f t="shared" si="156"/>
        <v>-225000</v>
      </c>
      <c r="I2235" s="29">
        <f t="shared" si="157"/>
        <v>5.1652892561983474</v>
      </c>
      <c r="K2235" t="s">
        <v>85</v>
      </c>
      <c r="M2235" s="2">
        <v>484</v>
      </c>
    </row>
    <row r="2236" spans="2:13" ht="12.75">
      <c r="B2236" s="428">
        <v>2500</v>
      </c>
      <c r="C2236" s="1" t="s">
        <v>85</v>
      </c>
      <c r="D2236" s="1" t="s">
        <v>135</v>
      </c>
      <c r="E2236" s="102" t="s">
        <v>187</v>
      </c>
      <c r="F2236" s="73" t="s">
        <v>188</v>
      </c>
      <c r="G2236" s="34" t="s">
        <v>49</v>
      </c>
      <c r="H2236" s="7">
        <f t="shared" si="156"/>
        <v>-227500</v>
      </c>
      <c r="I2236" s="29">
        <f t="shared" si="157"/>
        <v>5.1652892561983474</v>
      </c>
      <c r="K2236" t="s">
        <v>85</v>
      </c>
      <c r="M2236" s="2">
        <v>484</v>
      </c>
    </row>
    <row r="2237" spans="2:13" ht="12.75">
      <c r="B2237" s="428">
        <v>2500</v>
      </c>
      <c r="C2237" s="1" t="s">
        <v>85</v>
      </c>
      <c r="D2237" s="1" t="s">
        <v>135</v>
      </c>
      <c r="E2237" s="102" t="s">
        <v>187</v>
      </c>
      <c r="F2237" s="73" t="s">
        <v>189</v>
      </c>
      <c r="G2237" s="34" t="s">
        <v>68</v>
      </c>
      <c r="H2237" s="7">
        <f t="shared" si="156"/>
        <v>-230000</v>
      </c>
      <c r="I2237" s="29">
        <f t="shared" si="157"/>
        <v>5.1652892561983474</v>
      </c>
      <c r="K2237" t="s">
        <v>85</v>
      </c>
      <c r="M2237" s="2">
        <v>484</v>
      </c>
    </row>
    <row r="2238" spans="2:13" ht="12.75">
      <c r="B2238" s="428">
        <v>2500</v>
      </c>
      <c r="C2238" s="1" t="s">
        <v>85</v>
      </c>
      <c r="D2238" s="1" t="s">
        <v>135</v>
      </c>
      <c r="E2238" s="102" t="s">
        <v>187</v>
      </c>
      <c r="F2238" s="73" t="s">
        <v>190</v>
      </c>
      <c r="G2238" s="34" t="s">
        <v>59</v>
      </c>
      <c r="H2238" s="7">
        <f t="shared" si="156"/>
        <v>-232500</v>
      </c>
      <c r="I2238" s="29">
        <f t="shared" si="157"/>
        <v>5.1652892561983474</v>
      </c>
      <c r="K2238" t="s">
        <v>85</v>
      </c>
      <c r="M2238" s="2">
        <v>484</v>
      </c>
    </row>
    <row r="2239" spans="1:13" s="57" customFormat="1" ht="12.75">
      <c r="A2239" s="18"/>
      <c r="B2239" s="429">
        <f>SUM(B2180:B2238)</f>
        <v>232500</v>
      </c>
      <c r="C2239" s="18" t="s">
        <v>85</v>
      </c>
      <c r="D2239" s="18"/>
      <c r="E2239" s="146"/>
      <c r="F2239" s="25"/>
      <c r="G2239" s="25"/>
      <c r="H2239" s="60">
        <v>0</v>
      </c>
      <c r="I2239" s="55">
        <f aca="true" t="shared" si="158" ref="I2239:I2244">+B2239/M2239</f>
        <v>480.3719008264463</v>
      </c>
      <c r="M2239" s="2">
        <v>484</v>
      </c>
    </row>
    <row r="2240" spans="2:13" ht="12.75">
      <c r="B2240" s="428"/>
      <c r="D2240" s="19"/>
      <c r="H2240" s="7">
        <f>H2239-B2240</f>
        <v>0</v>
      </c>
      <c r="I2240" s="29">
        <f t="shared" si="158"/>
        <v>0</v>
      </c>
      <c r="M2240" s="2">
        <v>484</v>
      </c>
    </row>
    <row r="2241" spans="2:13" ht="12.75">
      <c r="B2241" s="428"/>
      <c r="H2241" s="7">
        <f>H2240-B2241</f>
        <v>0</v>
      </c>
      <c r="I2241" s="29">
        <f t="shared" si="158"/>
        <v>0</v>
      </c>
      <c r="M2241" s="2">
        <v>484</v>
      </c>
    </row>
    <row r="2242" spans="2:13" ht="12.75">
      <c r="B2242" s="427">
        <v>1800</v>
      </c>
      <c r="C2242" s="1" t="s">
        <v>63</v>
      </c>
      <c r="D2242" s="19" t="s">
        <v>135</v>
      </c>
      <c r="E2242" s="102" t="s">
        <v>79</v>
      </c>
      <c r="F2242" s="34" t="s">
        <v>191</v>
      </c>
      <c r="G2242" s="39" t="s">
        <v>137</v>
      </c>
      <c r="H2242" s="7">
        <f>H2241-B2242</f>
        <v>-1800</v>
      </c>
      <c r="I2242" s="29">
        <f t="shared" si="158"/>
        <v>3.71900826446281</v>
      </c>
      <c r="K2242" t="s">
        <v>128</v>
      </c>
      <c r="M2242" s="2">
        <v>484</v>
      </c>
    </row>
    <row r="2243" spans="2:13" ht="12.75">
      <c r="B2243" s="427">
        <v>1750</v>
      </c>
      <c r="C2243" s="41" t="s">
        <v>63</v>
      </c>
      <c r="D2243" s="19" t="s">
        <v>135</v>
      </c>
      <c r="E2243" s="99" t="s">
        <v>79</v>
      </c>
      <c r="F2243" s="34" t="s">
        <v>191</v>
      </c>
      <c r="G2243" s="39" t="s">
        <v>84</v>
      </c>
      <c r="H2243" s="7">
        <f>H2242-B2243</f>
        <v>-3550</v>
      </c>
      <c r="I2243" s="29">
        <f t="shared" si="158"/>
        <v>3.615702479338843</v>
      </c>
      <c r="K2243" t="s">
        <v>128</v>
      </c>
      <c r="M2243" s="2">
        <v>484</v>
      </c>
    </row>
    <row r="2244" spans="2:13" ht="12.75">
      <c r="B2244" s="427">
        <v>1850</v>
      </c>
      <c r="C2244" s="19" t="s">
        <v>63</v>
      </c>
      <c r="D2244" s="19" t="s">
        <v>135</v>
      </c>
      <c r="E2244" s="163" t="s">
        <v>79</v>
      </c>
      <c r="F2244" s="34" t="s">
        <v>191</v>
      </c>
      <c r="G2244" s="87" t="s">
        <v>89</v>
      </c>
      <c r="H2244" s="7">
        <f>H2243-B2244</f>
        <v>-5400</v>
      </c>
      <c r="I2244" s="29">
        <f t="shared" si="158"/>
        <v>3.822314049586777</v>
      </c>
      <c r="K2244" t="s">
        <v>128</v>
      </c>
      <c r="M2244" s="2">
        <v>484</v>
      </c>
    </row>
    <row r="2245" spans="1:13" ht="12.75">
      <c r="A2245" s="19"/>
      <c r="B2245" s="427">
        <v>2500</v>
      </c>
      <c r="C2245" s="19" t="s">
        <v>192</v>
      </c>
      <c r="D2245" s="19" t="s">
        <v>135</v>
      </c>
      <c r="E2245" s="143" t="s">
        <v>79</v>
      </c>
      <c r="F2245" s="34" t="s">
        <v>191</v>
      </c>
      <c r="G2245" s="38" t="s">
        <v>89</v>
      </c>
      <c r="H2245" s="7">
        <f aca="true" t="shared" si="159" ref="H2245:H2308">H2244-B2245</f>
        <v>-7900</v>
      </c>
      <c r="I2245" s="29">
        <f aca="true" t="shared" si="160" ref="I2245:I2308">+B2245/M2245</f>
        <v>5.1652892561983474</v>
      </c>
      <c r="J2245" s="22"/>
      <c r="K2245" t="s">
        <v>128</v>
      </c>
      <c r="L2245" s="22"/>
      <c r="M2245" s="2">
        <v>484</v>
      </c>
    </row>
    <row r="2246" spans="2:13" ht="12.75">
      <c r="B2246" s="428">
        <v>1700</v>
      </c>
      <c r="C2246" s="19" t="s">
        <v>63</v>
      </c>
      <c r="D2246" s="19" t="s">
        <v>135</v>
      </c>
      <c r="E2246" s="102" t="s">
        <v>79</v>
      </c>
      <c r="F2246" s="34" t="s">
        <v>191</v>
      </c>
      <c r="G2246" s="34" t="s">
        <v>91</v>
      </c>
      <c r="H2246" s="7">
        <f t="shared" si="159"/>
        <v>-9600</v>
      </c>
      <c r="I2246" s="29">
        <f t="shared" si="160"/>
        <v>3.512396694214876</v>
      </c>
      <c r="K2246" t="s">
        <v>128</v>
      </c>
      <c r="M2246" s="2">
        <v>484</v>
      </c>
    </row>
    <row r="2247" spans="1:13" ht="12.75">
      <c r="A2247" s="19"/>
      <c r="B2247" s="427">
        <v>2500</v>
      </c>
      <c r="C2247" s="19" t="s">
        <v>192</v>
      </c>
      <c r="D2247" s="19" t="s">
        <v>135</v>
      </c>
      <c r="E2247" s="143" t="s">
        <v>79</v>
      </c>
      <c r="F2247" s="34" t="s">
        <v>191</v>
      </c>
      <c r="G2247" s="38" t="s">
        <v>91</v>
      </c>
      <c r="H2247" s="7">
        <f t="shared" si="159"/>
        <v>-12100</v>
      </c>
      <c r="I2247" s="29">
        <f t="shared" si="160"/>
        <v>5.1652892561983474</v>
      </c>
      <c r="J2247" s="22"/>
      <c r="K2247" t="s">
        <v>128</v>
      </c>
      <c r="L2247" s="22"/>
      <c r="M2247" s="2">
        <v>484</v>
      </c>
    </row>
    <row r="2248" spans="2:13" ht="12.75">
      <c r="B2248" s="428">
        <v>1550</v>
      </c>
      <c r="C2248" s="1" t="s">
        <v>63</v>
      </c>
      <c r="D2248" s="19" t="s">
        <v>135</v>
      </c>
      <c r="E2248" s="102" t="s">
        <v>79</v>
      </c>
      <c r="F2248" s="34" t="s">
        <v>191</v>
      </c>
      <c r="G2248" s="34" t="s">
        <v>93</v>
      </c>
      <c r="H2248" s="7">
        <f t="shared" si="159"/>
        <v>-13650</v>
      </c>
      <c r="I2248" s="29">
        <f t="shared" si="160"/>
        <v>3.2024793388429753</v>
      </c>
      <c r="K2248" t="s">
        <v>128</v>
      </c>
      <c r="M2248" s="2">
        <v>484</v>
      </c>
    </row>
    <row r="2249" spans="1:13" ht="12.75">
      <c r="A2249" s="19"/>
      <c r="B2249" s="427">
        <v>2500</v>
      </c>
      <c r="C2249" s="19" t="s">
        <v>192</v>
      </c>
      <c r="D2249" s="19" t="s">
        <v>135</v>
      </c>
      <c r="E2249" s="143" t="s">
        <v>79</v>
      </c>
      <c r="F2249" s="34" t="s">
        <v>191</v>
      </c>
      <c r="G2249" s="38" t="s">
        <v>93</v>
      </c>
      <c r="H2249" s="7">
        <f t="shared" si="159"/>
        <v>-16150</v>
      </c>
      <c r="I2249" s="29">
        <f t="shared" si="160"/>
        <v>5.1652892561983474</v>
      </c>
      <c r="J2249" s="22"/>
      <c r="K2249" t="s">
        <v>128</v>
      </c>
      <c r="L2249" s="22"/>
      <c r="M2249" s="2">
        <v>484</v>
      </c>
    </row>
    <row r="2250" spans="2:13" ht="12.75">
      <c r="B2250" s="428">
        <v>1600</v>
      </c>
      <c r="C2250" s="90" t="s">
        <v>63</v>
      </c>
      <c r="D2250" s="19" t="s">
        <v>135</v>
      </c>
      <c r="E2250" s="151" t="s">
        <v>79</v>
      </c>
      <c r="F2250" s="34" t="s">
        <v>191</v>
      </c>
      <c r="G2250" s="34" t="s">
        <v>22</v>
      </c>
      <c r="H2250" s="7">
        <f t="shared" si="159"/>
        <v>-17750</v>
      </c>
      <c r="I2250" s="29">
        <f t="shared" si="160"/>
        <v>3.3057851239669422</v>
      </c>
      <c r="J2250" s="91"/>
      <c r="K2250" t="s">
        <v>128</v>
      </c>
      <c r="L2250" s="91"/>
      <c r="M2250" s="2">
        <v>484</v>
      </c>
    </row>
    <row r="2251" spans="1:13" ht="12.75">
      <c r="A2251" s="19"/>
      <c r="B2251" s="427">
        <v>2500</v>
      </c>
      <c r="C2251" s="19" t="s">
        <v>192</v>
      </c>
      <c r="D2251" s="19" t="s">
        <v>135</v>
      </c>
      <c r="E2251" s="143" t="s">
        <v>79</v>
      </c>
      <c r="F2251" s="34" t="s">
        <v>191</v>
      </c>
      <c r="G2251" s="38" t="s">
        <v>22</v>
      </c>
      <c r="H2251" s="7">
        <f t="shared" si="159"/>
        <v>-20250</v>
      </c>
      <c r="I2251" s="29">
        <f t="shared" si="160"/>
        <v>5.1652892561983474</v>
      </c>
      <c r="J2251" s="22"/>
      <c r="K2251" t="s">
        <v>128</v>
      </c>
      <c r="L2251" s="22"/>
      <c r="M2251" s="2">
        <v>484</v>
      </c>
    </row>
    <row r="2252" spans="2:13" ht="12.75">
      <c r="B2252" s="428">
        <v>1700</v>
      </c>
      <c r="C2252" s="1" t="s">
        <v>63</v>
      </c>
      <c r="D2252" s="19" t="s">
        <v>135</v>
      </c>
      <c r="E2252" s="102" t="s">
        <v>79</v>
      </c>
      <c r="F2252" s="34" t="s">
        <v>191</v>
      </c>
      <c r="G2252" s="34" t="s">
        <v>25</v>
      </c>
      <c r="H2252" s="7">
        <f t="shared" si="159"/>
        <v>-21950</v>
      </c>
      <c r="I2252" s="29">
        <f t="shared" si="160"/>
        <v>3.512396694214876</v>
      </c>
      <c r="K2252" t="s">
        <v>128</v>
      </c>
      <c r="M2252" s="2">
        <v>484</v>
      </c>
    </row>
    <row r="2253" spans="1:13" ht="12.75">
      <c r="A2253" s="19"/>
      <c r="B2253" s="427">
        <v>2500</v>
      </c>
      <c r="C2253" s="19" t="s">
        <v>192</v>
      </c>
      <c r="D2253" s="19" t="s">
        <v>135</v>
      </c>
      <c r="E2253" s="143" t="s">
        <v>79</v>
      </c>
      <c r="F2253" s="34" t="s">
        <v>191</v>
      </c>
      <c r="G2253" s="38" t="s">
        <v>25</v>
      </c>
      <c r="H2253" s="7">
        <f t="shared" si="159"/>
        <v>-24450</v>
      </c>
      <c r="I2253" s="29">
        <f t="shared" si="160"/>
        <v>5.1652892561983474</v>
      </c>
      <c r="J2253" s="22"/>
      <c r="K2253" t="s">
        <v>128</v>
      </c>
      <c r="L2253" s="22"/>
      <c r="M2253" s="2">
        <v>484</v>
      </c>
    </row>
    <row r="2254" spans="2:13" ht="12.75">
      <c r="B2254" s="428">
        <v>1800</v>
      </c>
      <c r="C2254" s="1" t="s">
        <v>63</v>
      </c>
      <c r="D2254" s="19" t="s">
        <v>135</v>
      </c>
      <c r="E2254" s="102" t="s">
        <v>79</v>
      </c>
      <c r="F2254" s="34" t="s">
        <v>191</v>
      </c>
      <c r="G2254" s="34" t="s">
        <v>29</v>
      </c>
      <c r="H2254" s="7">
        <f t="shared" si="159"/>
        <v>-26250</v>
      </c>
      <c r="I2254" s="29">
        <f t="shared" si="160"/>
        <v>3.71900826446281</v>
      </c>
      <c r="K2254" t="s">
        <v>128</v>
      </c>
      <c r="M2254" s="2">
        <v>484</v>
      </c>
    </row>
    <row r="2255" spans="2:13" ht="12.75">
      <c r="B2255" s="428">
        <v>1750</v>
      </c>
      <c r="C2255" s="1" t="s">
        <v>63</v>
      </c>
      <c r="D2255" s="19" t="s">
        <v>135</v>
      </c>
      <c r="E2255" s="102" t="s">
        <v>79</v>
      </c>
      <c r="F2255" s="34" t="s">
        <v>191</v>
      </c>
      <c r="G2255" s="34" t="s">
        <v>31</v>
      </c>
      <c r="H2255" s="7">
        <f t="shared" si="159"/>
        <v>-28000</v>
      </c>
      <c r="I2255" s="29">
        <f t="shared" si="160"/>
        <v>3.615702479338843</v>
      </c>
      <c r="K2255" t="s">
        <v>128</v>
      </c>
      <c r="M2255" s="2">
        <v>484</v>
      </c>
    </row>
    <row r="2256" spans="2:13" ht="12.75">
      <c r="B2256" s="428">
        <v>1600</v>
      </c>
      <c r="C2256" s="1" t="s">
        <v>63</v>
      </c>
      <c r="D2256" s="19" t="s">
        <v>135</v>
      </c>
      <c r="E2256" s="102" t="s">
        <v>79</v>
      </c>
      <c r="F2256" s="34" t="s">
        <v>191</v>
      </c>
      <c r="G2256" s="34" t="s">
        <v>33</v>
      </c>
      <c r="H2256" s="7">
        <f t="shared" si="159"/>
        <v>-29600</v>
      </c>
      <c r="I2256" s="29">
        <f t="shared" si="160"/>
        <v>3.3057851239669422</v>
      </c>
      <c r="K2256" t="s">
        <v>128</v>
      </c>
      <c r="M2256" s="2">
        <v>484</v>
      </c>
    </row>
    <row r="2257" spans="2:13" ht="12.75">
      <c r="B2257" s="428">
        <v>1800</v>
      </c>
      <c r="C2257" s="1" t="s">
        <v>63</v>
      </c>
      <c r="D2257" s="19" t="s">
        <v>135</v>
      </c>
      <c r="E2257" s="102" t="s">
        <v>79</v>
      </c>
      <c r="F2257" s="34" t="s">
        <v>191</v>
      </c>
      <c r="G2257" s="34" t="s">
        <v>35</v>
      </c>
      <c r="H2257" s="7">
        <f t="shared" si="159"/>
        <v>-31400</v>
      </c>
      <c r="I2257" s="29">
        <f t="shared" si="160"/>
        <v>3.71900826446281</v>
      </c>
      <c r="K2257" t="s">
        <v>128</v>
      </c>
      <c r="M2257" s="2">
        <v>484</v>
      </c>
    </row>
    <row r="2258" spans="1:13" ht="12.75">
      <c r="A2258" s="19"/>
      <c r="B2258" s="427">
        <v>2500</v>
      </c>
      <c r="C2258" s="19" t="s">
        <v>192</v>
      </c>
      <c r="D2258" s="19" t="s">
        <v>135</v>
      </c>
      <c r="E2258" s="143" t="s">
        <v>79</v>
      </c>
      <c r="F2258" s="34" t="s">
        <v>191</v>
      </c>
      <c r="G2258" s="38" t="s">
        <v>35</v>
      </c>
      <c r="H2258" s="7">
        <f t="shared" si="159"/>
        <v>-33900</v>
      </c>
      <c r="I2258" s="29">
        <f t="shared" si="160"/>
        <v>5.1652892561983474</v>
      </c>
      <c r="J2258" s="22"/>
      <c r="K2258" t="s">
        <v>128</v>
      </c>
      <c r="L2258" s="22"/>
      <c r="M2258" s="2">
        <v>484</v>
      </c>
    </row>
    <row r="2259" spans="2:13" ht="12.75">
      <c r="B2259" s="428">
        <v>1700</v>
      </c>
      <c r="C2259" s="1" t="s">
        <v>63</v>
      </c>
      <c r="D2259" s="19" t="s">
        <v>135</v>
      </c>
      <c r="E2259" s="102" t="s">
        <v>79</v>
      </c>
      <c r="F2259" s="34" t="s">
        <v>191</v>
      </c>
      <c r="G2259" s="34" t="s">
        <v>37</v>
      </c>
      <c r="H2259" s="7">
        <f t="shared" si="159"/>
        <v>-35600</v>
      </c>
      <c r="I2259" s="29">
        <f t="shared" si="160"/>
        <v>3.512396694214876</v>
      </c>
      <c r="K2259" t="s">
        <v>128</v>
      </c>
      <c r="M2259" s="2">
        <v>484</v>
      </c>
    </row>
    <row r="2260" spans="2:13" ht="12.75">
      <c r="B2260" s="428">
        <v>1300</v>
      </c>
      <c r="C2260" s="1" t="s">
        <v>63</v>
      </c>
      <c r="D2260" s="19" t="s">
        <v>135</v>
      </c>
      <c r="E2260" s="102" t="s">
        <v>79</v>
      </c>
      <c r="F2260" s="34" t="s">
        <v>191</v>
      </c>
      <c r="G2260" s="34" t="s">
        <v>39</v>
      </c>
      <c r="H2260" s="7">
        <f t="shared" si="159"/>
        <v>-36900</v>
      </c>
      <c r="I2260" s="29">
        <f t="shared" si="160"/>
        <v>2.6859504132231407</v>
      </c>
      <c r="K2260" t="s">
        <v>128</v>
      </c>
      <c r="M2260" s="2">
        <v>484</v>
      </c>
    </row>
    <row r="2261" spans="2:13" ht="12.75">
      <c r="B2261" s="428">
        <v>1000</v>
      </c>
      <c r="C2261" s="1" t="s">
        <v>63</v>
      </c>
      <c r="D2261" s="19" t="s">
        <v>135</v>
      </c>
      <c r="E2261" s="102" t="s">
        <v>79</v>
      </c>
      <c r="F2261" s="34" t="s">
        <v>191</v>
      </c>
      <c r="G2261" s="34" t="s">
        <v>41</v>
      </c>
      <c r="H2261" s="7">
        <f t="shared" si="159"/>
        <v>-37900</v>
      </c>
      <c r="I2261" s="29">
        <f t="shared" si="160"/>
        <v>2.0661157024793386</v>
      </c>
      <c r="K2261" t="s">
        <v>128</v>
      </c>
      <c r="M2261" s="2">
        <v>484</v>
      </c>
    </row>
    <row r="2262" spans="2:13" ht="12.75">
      <c r="B2262" s="428">
        <v>1550</v>
      </c>
      <c r="C2262" s="1" t="s">
        <v>63</v>
      </c>
      <c r="D2262" s="19" t="s">
        <v>135</v>
      </c>
      <c r="E2262" s="102" t="s">
        <v>79</v>
      </c>
      <c r="F2262" s="34" t="s">
        <v>191</v>
      </c>
      <c r="G2262" s="34" t="s">
        <v>43</v>
      </c>
      <c r="H2262" s="7">
        <f t="shared" si="159"/>
        <v>-39450</v>
      </c>
      <c r="I2262" s="29">
        <f t="shared" si="160"/>
        <v>3.2024793388429753</v>
      </c>
      <c r="K2262" t="s">
        <v>128</v>
      </c>
      <c r="M2262" s="2">
        <v>484</v>
      </c>
    </row>
    <row r="2263" spans="1:13" ht="12.75">
      <c r="A2263" s="19"/>
      <c r="B2263" s="427">
        <v>2500</v>
      </c>
      <c r="C2263" s="19" t="s">
        <v>192</v>
      </c>
      <c r="D2263" s="19" t="s">
        <v>135</v>
      </c>
      <c r="E2263" s="143" t="s">
        <v>79</v>
      </c>
      <c r="F2263" s="34" t="s">
        <v>191</v>
      </c>
      <c r="G2263" s="38" t="s">
        <v>45</v>
      </c>
      <c r="H2263" s="7">
        <f t="shared" si="159"/>
        <v>-41950</v>
      </c>
      <c r="I2263" s="29">
        <f t="shared" si="160"/>
        <v>5.1652892561983474</v>
      </c>
      <c r="J2263" s="22"/>
      <c r="K2263" t="s">
        <v>128</v>
      </c>
      <c r="L2263" s="22"/>
      <c r="M2263" s="2">
        <v>484</v>
      </c>
    </row>
    <row r="2264" spans="2:13" ht="12.75">
      <c r="B2264" s="428">
        <v>1500</v>
      </c>
      <c r="C2264" s="1" t="s">
        <v>63</v>
      </c>
      <c r="D2264" s="19" t="s">
        <v>135</v>
      </c>
      <c r="E2264" s="102" t="s">
        <v>79</v>
      </c>
      <c r="F2264" s="34" t="s">
        <v>191</v>
      </c>
      <c r="G2264" s="34" t="s">
        <v>47</v>
      </c>
      <c r="H2264" s="7">
        <f t="shared" si="159"/>
        <v>-43450</v>
      </c>
      <c r="I2264" s="29">
        <f t="shared" si="160"/>
        <v>3.0991735537190084</v>
      </c>
      <c r="K2264" t="s">
        <v>128</v>
      </c>
      <c r="M2264" s="2">
        <v>484</v>
      </c>
    </row>
    <row r="2265" spans="2:13" ht="12.75">
      <c r="B2265" s="428">
        <v>1600</v>
      </c>
      <c r="C2265" s="1" t="s">
        <v>63</v>
      </c>
      <c r="D2265" s="19" t="s">
        <v>135</v>
      </c>
      <c r="E2265" s="102" t="s">
        <v>79</v>
      </c>
      <c r="F2265" s="34" t="s">
        <v>191</v>
      </c>
      <c r="G2265" s="34" t="s">
        <v>49</v>
      </c>
      <c r="H2265" s="7">
        <f t="shared" si="159"/>
        <v>-45050</v>
      </c>
      <c r="I2265" s="29">
        <f t="shared" si="160"/>
        <v>3.3057851239669422</v>
      </c>
      <c r="K2265" t="s">
        <v>128</v>
      </c>
      <c r="M2265" s="2">
        <v>484</v>
      </c>
    </row>
    <row r="2266" spans="1:13" ht="12.75">
      <c r="A2266" s="19"/>
      <c r="B2266" s="427">
        <v>2500</v>
      </c>
      <c r="C2266" s="19" t="s">
        <v>192</v>
      </c>
      <c r="D2266" s="19" t="s">
        <v>135</v>
      </c>
      <c r="E2266" s="143" t="s">
        <v>79</v>
      </c>
      <c r="F2266" s="34" t="s">
        <v>191</v>
      </c>
      <c r="G2266" s="38" t="s">
        <v>49</v>
      </c>
      <c r="H2266" s="7">
        <f t="shared" si="159"/>
        <v>-47550</v>
      </c>
      <c r="I2266" s="29">
        <f t="shared" si="160"/>
        <v>5.1652892561983474</v>
      </c>
      <c r="J2266" s="22"/>
      <c r="K2266" t="s">
        <v>128</v>
      </c>
      <c r="L2266" s="22"/>
      <c r="M2266" s="2">
        <v>484</v>
      </c>
    </row>
    <row r="2267" spans="2:13" ht="12.75">
      <c r="B2267" s="428">
        <v>1700</v>
      </c>
      <c r="C2267" s="1" t="s">
        <v>63</v>
      </c>
      <c r="D2267" s="19" t="s">
        <v>135</v>
      </c>
      <c r="E2267" s="102" t="s">
        <v>79</v>
      </c>
      <c r="F2267" s="34" t="s">
        <v>191</v>
      </c>
      <c r="G2267" s="34" t="s">
        <v>51</v>
      </c>
      <c r="H2267" s="7">
        <f t="shared" si="159"/>
        <v>-49250</v>
      </c>
      <c r="I2267" s="29">
        <f t="shared" si="160"/>
        <v>3.512396694214876</v>
      </c>
      <c r="K2267" t="s">
        <v>128</v>
      </c>
      <c r="M2267" s="2">
        <v>484</v>
      </c>
    </row>
    <row r="2268" spans="2:13" ht="12.75">
      <c r="B2268" s="428">
        <v>1550</v>
      </c>
      <c r="C2268" s="1" t="s">
        <v>63</v>
      </c>
      <c r="D2268" s="19" t="s">
        <v>135</v>
      </c>
      <c r="E2268" s="102" t="s">
        <v>79</v>
      </c>
      <c r="F2268" s="34" t="s">
        <v>191</v>
      </c>
      <c r="G2268" s="34" t="s">
        <v>53</v>
      </c>
      <c r="H2268" s="7">
        <f t="shared" si="159"/>
        <v>-50800</v>
      </c>
      <c r="I2268" s="29">
        <f t="shared" si="160"/>
        <v>3.2024793388429753</v>
      </c>
      <c r="K2268" t="s">
        <v>128</v>
      </c>
      <c r="M2268" s="2">
        <v>484</v>
      </c>
    </row>
    <row r="2269" spans="1:13" ht="12.75">
      <c r="A2269" s="19"/>
      <c r="B2269" s="427">
        <v>2500</v>
      </c>
      <c r="C2269" s="19" t="s">
        <v>192</v>
      </c>
      <c r="D2269" s="19" t="s">
        <v>135</v>
      </c>
      <c r="E2269" s="143" t="s">
        <v>79</v>
      </c>
      <c r="F2269" s="34" t="s">
        <v>191</v>
      </c>
      <c r="G2269" s="38" t="s">
        <v>53</v>
      </c>
      <c r="H2269" s="7">
        <f t="shared" si="159"/>
        <v>-53300</v>
      </c>
      <c r="I2269" s="29">
        <f t="shared" si="160"/>
        <v>5.1652892561983474</v>
      </c>
      <c r="J2269" s="22"/>
      <c r="K2269" t="s">
        <v>128</v>
      </c>
      <c r="L2269" s="22"/>
      <c r="M2269" s="2">
        <v>484</v>
      </c>
    </row>
    <row r="2270" spans="2:13" ht="12.75">
      <c r="B2270" s="428">
        <v>1650</v>
      </c>
      <c r="C2270" s="1" t="s">
        <v>63</v>
      </c>
      <c r="D2270" s="19" t="s">
        <v>135</v>
      </c>
      <c r="E2270" s="102" t="s">
        <v>79</v>
      </c>
      <c r="F2270" s="34" t="s">
        <v>191</v>
      </c>
      <c r="G2270" s="34" t="s">
        <v>66</v>
      </c>
      <c r="H2270" s="7">
        <f t="shared" si="159"/>
        <v>-54950</v>
      </c>
      <c r="I2270" s="29">
        <f t="shared" si="160"/>
        <v>3.409090909090909</v>
      </c>
      <c r="K2270" t="s">
        <v>128</v>
      </c>
      <c r="M2270" s="2">
        <v>484</v>
      </c>
    </row>
    <row r="2271" spans="2:13" ht="12.75">
      <c r="B2271" s="428">
        <v>1800</v>
      </c>
      <c r="C2271" s="1" t="s">
        <v>63</v>
      </c>
      <c r="D2271" s="19" t="s">
        <v>135</v>
      </c>
      <c r="E2271" s="102" t="s">
        <v>79</v>
      </c>
      <c r="F2271" s="34" t="s">
        <v>191</v>
      </c>
      <c r="G2271" s="34" t="s">
        <v>67</v>
      </c>
      <c r="H2271" s="7">
        <f t="shared" si="159"/>
        <v>-56750</v>
      </c>
      <c r="I2271" s="29">
        <f t="shared" si="160"/>
        <v>3.71900826446281</v>
      </c>
      <c r="K2271" t="s">
        <v>128</v>
      </c>
      <c r="M2271" s="2">
        <v>484</v>
      </c>
    </row>
    <row r="2272" spans="2:13" ht="12.75">
      <c r="B2272" s="428">
        <v>1600</v>
      </c>
      <c r="C2272" s="1" t="s">
        <v>63</v>
      </c>
      <c r="D2272" s="19" t="s">
        <v>135</v>
      </c>
      <c r="E2272" s="102" t="s">
        <v>79</v>
      </c>
      <c r="F2272" s="34" t="s">
        <v>191</v>
      </c>
      <c r="G2272" s="34" t="s">
        <v>68</v>
      </c>
      <c r="H2272" s="7">
        <f t="shared" si="159"/>
        <v>-58350</v>
      </c>
      <c r="I2272" s="29">
        <f t="shared" si="160"/>
        <v>3.3057851239669422</v>
      </c>
      <c r="K2272" t="s">
        <v>128</v>
      </c>
      <c r="M2272" s="2">
        <v>484</v>
      </c>
    </row>
    <row r="2273" spans="2:13" ht="12.75">
      <c r="B2273" s="428">
        <v>1500</v>
      </c>
      <c r="C2273" s="1" t="s">
        <v>63</v>
      </c>
      <c r="D2273" s="19" t="s">
        <v>135</v>
      </c>
      <c r="E2273" s="102" t="s">
        <v>79</v>
      </c>
      <c r="F2273" s="34" t="s">
        <v>191</v>
      </c>
      <c r="G2273" s="34" t="s">
        <v>69</v>
      </c>
      <c r="H2273" s="7">
        <f t="shared" si="159"/>
        <v>-59850</v>
      </c>
      <c r="I2273" s="29">
        <f t="shared" si="160"/>
        <v>3.0991735537190084</v>
      </c>
      <c r="K2273" t="s">
        <v>128</v>
      </c>
      <c r="M2273" s="2">
        <v>484</v>
      </c>
    </row>
    <row r="2274" spans="2:13" ht="12.75">
      <c r="B2274" s="428">
        <v>1700</v>
      </c>
      <c r="C2274" s="1" t="s">
        <v>63</v>
      </c>
      <c r="D2274" s="19" t="s">
        <v>135</v>
      </c>
      <c r="E2274" s="102" t="s">
        <v>79</v>
      </c>
      <c r="F2274" s="34" t="s">
        <v>191</v>
      </c>
      <c r="G2274" s="34" t="s">
        <v>70</v>
      </c>
      <c r="H2274" s="7">
        <f t="shared" si="159"/>
        <v>-61550</v>
      </c>
      <c r="I2274" s="29">
        <f t="shared" si="160"/>
        <v>3.512396694214876</v>
      </c>
      <c r="K2274" t="s">
        <v>128</v>
      </c>
      <c r="M2274" s="2">
        <v>484</v>
      </c>
    </row>
    <row r="2275" spans="2:13" ht="12.75">
      <c r="B2275" s="428">
        <v>1550</v>
      </c>
      <c r="C2275" s="1" t="s">
        <v>63</v>
      </c>
      <c r="D2275" s="19" t="s">
        <v>135</v>
      </c>
      <c r="E2275" s="102" t="s">
        <v>79</v>
      </c>
      <c r="F2275" s="34" t="s">
        <v>191</v>
      </c>
      <c r="G2275" s="34" t="s">
        <v>71</v>
      </c>
      <c r="H2275" s="7">
        <f t="shared" si="159"/>
        <v>-63100</v>
      </c>
      <c r="I2275" s="29">
        <f t="shared" si="160"/>
        <v>3.2024793388429753</v>
      </c>
      <c r="K2275" t="s">
        <v>128</v>
      </c>
      <c r="M2275" s="2">
        <v>484</v>
      </c>
    </row>
    <row r="2276" spans="2:13" ht="12.75">
      <c r="B2276" s="428">
        <v>1000</v>
      </c>
      <c r="C2276" s="1" t="s">
        <v>63</v>
      </c>
      <c r="D2276" s="19" t="s">
        <v>135</v>
      </c>
      <c r="E2276" s="102" t="s">
        <v>79</v>
      </c>
      <c r="F2276" s="34" t="s">
        <v>191</v>
      </c>
      <c r="G2276" s="34" t="s">
        <v>72</v>
      </c>
      <c r="H2276" s="7">
        <f t="shared" si="159"/>
        <v>-64100</v>
      </c>
      <c r="I2276" s="29">
        <f t="shared" si="160"/>
        <v>2.0661157024793386</v>
      </c>
      <c r="K2276" t="s">
        <v>128</v>
      </c>
      <c r="M2276" s="2">
        <v>484</v>
      </c>
    </row>
    <row r="2277" spans="2:13" ht="12.75">
      <c r="B2277" s="428">
        <v>1700</v>
      </c>
      <c r="C2277" s="1" t="s">
        <v>63</v>
      </c>
      <c r="D2277" s="19" t="s">
        <v>135</v>
      </c>
      <c r="E2277" s="102" t="s">
        <v>79</v>
      </c>
      <c r="F2277" s="34" t="s">
        <v>191</v>
      </c>
      <c r="G2277" s="34" t="s">
        <v>59</v>
      </c>
      <c r="H2277" s="7">
        <f t="shared" si="159"/>
        <v>-65800</v>
      </c>
      <c r="I2277" s="29">
        <f t="shared" si="160"/>
        <v>3.512396694214876</v>
      </c>
      <c r="K2277" t="s">
        <v>128</v>
      </c>
      <c r="M2277" s="2">
        <v>484</v>
      </c>
    </row>
    <row r="2278" spans="1:13" ht="12.75">
      <c r="A2278" s="19"/>
      <c r="B2278" s="427">
        <v>2500</v>
      </c>
      <c r="C2278" s="19" t="s">
        <v>192</v>
      </c>
      <c r="D2278" s="19" t="s">
        <v>135</v>
      </c>
      <c r="E2278" s="143" t="s">
        <v>79</v>
      </c>
      <c r="F2278" s="34" t="s">
        <v>191</v>
      </c>
      <c r="G2278" s="38" t="s">
        <v>59</v>
      </c>
      <c r="H2278" s="7">
        <f t="shared" si="159"/>
        <v>-68300</v>
      </c>
      <c r="I2278" s="29">
        <f t="shared" si="160"/>
        <v>5.1652892561983474</v>
      </c>
      <c r="J2278" s="22"/>
      <c r="K2278" t="s">
        <v>128</v>
      </c>
      <c r="L2278" s="22"/>
      <c r="M2278" s="2">
        <v>484</v>
      </c>
    </row>
    <row r="2279" spans="2:13" ht="12.75">
      <c r="B2279" s="427">
        <v>1700</v>
      </c>
      <c r="C2279" s="41" t="s">
        <v>63</v>
      </c>
      <c r="D2279" s="19" t="s">
        <v>135</v>
      </c>
      <c r="E2279" s="99" t="s">
        <v>79</v>
      </c>
      <c r="F2279" s="34" t="s">
        <v>193</v>
      </c>
      <c r="G2279" s="87" t="s">
        <v>84</v>
      </c>
      <c r="H2279" s="7">
        <f t="shared" si="159"/>
        <v>-70000</v>
      </c>
      <c r="I2279" s="29">
        <f t="shared" si="160"/>
        <v>3.512396694214876</v>
      </c>
      <c r="K2279" t="s">
        <v>163</v>
      </c>
      <c r="M2279" s="2">
        <v>484</v>
      </c>
    </row>
    <row r="2280" spans="2:13" ht="12.75">
      <c r="B2280" s="428">
        <v>1500</v>
      </c>
      <c r="C2280" s="41" t="s">
        <v>63</v>
      </c>
      <c r="D2280" s="19" t="s">
        <v>135</v>
      </c>
      <c r="E2280" s="99" t="s">
        <v>79</v>
      </c>
      <c r="F2280" s="34" t="s">
        <v>193</v>
      </c>
      <c r="G2280" s="38" t="s">
        <v>89</v>
      </c>
      <c r="H2280" s="7">
        <f t="shared" si="159"/>
        <v>-71500</v>
      </c>
      <c r="I2280" s="29">
        <f t="shared" si="160"/>
        <v>3.0991735537190084</v>
      </c>
      <c r="K2280" t="s">
        <v>163</v>
      </c>
      <c r="M2280" s="2">
        <v>484</v>
      </c>
    </row>
    <row r="2281" spans="1:13" s="22" customFormat="1" ht="12.75">
      <c r="A2281" s="19"/>
      <c r="B2281" s="427">
        <v>1600</v>
      </c>
      <c r="C2281" s="41" t="s">
        <v>63</v>
      </c>
      <c r="D2281" s="19" t="s">
        <v>135</v>
      </c>
      <c r="E2281" s="99" t="s">
        <v>79</v>
      </c>
      <c r="F2281" s="34" t="s">
        <v>193</v>
      </c>
      <c r="G2281" s="38" t="s">
        <v>91</v>
      </c>
      <c r="H2281" s="7">
        <f t="shared" si="159"/>
        <v>-73100</v>
      </c>
      <c r="I2281" s="29">
        <f t="shared" si="160"/>
        <v>3.3057851239669422</v>
      </c>
      <c r="K2281" t="s">
        <v>163</v>
      </c>
      <c r="M2281" s="2">
        <v>484</v>
      </c>
    </row>
    <row r="2282" spans="2:13" ht="12.75">
      <c r="B2282" s="427">
        <v>1800</v>
      </c>
      <c r="C2282" s="41" t="s">
        <v>63</v>
      </c>
      <c r="D2282" s="19" t="s">
        <v>135</v>
      </c>
      <c r="E2282" s="99" t="s">
        <v>79</v>
      </c>
      <c r="F2282" s="34" t="s">
        <v>193</v>
      </c>
      <c r="G2282" s="34" t="s">
        <v>93</v>
      </c>
      <c r="H2282" s="7">
        <f t="shared" si="159"/>
        <v>-74900</v>
      </c>
      <c r="I2282" s="29">
        <f t="shared" si="160"/>
        <v>3.71900826446281</v>
      </c>
      <c r="K2282" t="s">
        <v>163</v>
      </c>
      <c r="M2282" s="2">
        <v>484</v>
      </c>
    </row>
    <row r="2283" spans="2:13" ht="12.75">
      <c r="B2283" s="428">
        <v>1200</v>
      </c>
      <c r="C2283" s="41" t="s">
        <v>63</v>
      </c>
      <c r="D2283" s="19" t="s">
        <v>135</v>
      </c>
      <c r="E2283" s="99" t="s">
        <v>79</v>
      </c>
      <c r="F2283" s="34" t="s">
        <v>193</v>
      </c>
      <c r="G2283" s="34" t="s">
        <v>22</v>
      </c>
      <c r="H2283" s="7">
        <f t="shared" si="159"/>
        <v>-76100</v>
      </c>
      <c r="I2283" s="29">
        <f t="shared" si="160"/>
        <v>2.479338842975207</v>
      </c>
      <c r="K2283" t="s">
        <v>163</v>
      </c>
      <c r="M2283" s="2">
        <v>484</v>
      </c>
    </row>
    <row r="2284" spans="2:13" ht="12.75">
      <c r="B2284" s="428">
        <v>1700</v>
      </c>
      <c r="C2284" s="41" t="s">
        <v>63</v>
      </c>
      <c r="D2284" s="19" t="s">
        <v>135</v>
      </c>
      <c r="E2284" s="99" t="s">
        <v>79</v>
      </c>
      <c r="F2284" s="34" t="s">
        <v>193</v>
      </c>
      <c r="G2284" s="34" t="s">
        <v>25</v>
      </c>
      <c r="H2284" s="7">
        <f t="shared" si="159"/>
        <v>-77800</v>
      </c>
      <c r="I2284" s="29">
        <f t="shared" si="160"/>
        <v>3.512396694214876</v>
      </c>
      <c r="K2284" t="s">
        <v>163</v>
      </c>
      <c r="M2284" s="2">
        <v>484</v>
      </c>
    </row>
    <row r="2285" spans="2:14" ht="12.75">
      <c r="B2285" s="427">
        <v>1200</v>
      </c>
      <c r="C2285" s="41" t="s">
        <v>63</v>
      </c>
      <c r="D2285" s="19" t="s">
        <v>135</v>
      </c>
      <c r="E2285" s="99" t="s">
        <v>79</v>
      </c>
      <c r="F2285" s="34" t="s">
        <v>193</v>
      </c>
      <c r="G2285" s="34" t="s">
        <v>29</v>
      </c>
      <c r="H2285" s="7">
        <f t="shared" si="159"/>
        <v>-79000</v>
      </c>
      <c r="I2285" s="29">
        <f t="shared" si="160"/>
        <v>2.479338842975207</v>
      </c>
      <c r="J2285" s="91"/>
      <c r="K2285" t="s">
        <v>163</v>
      </c>
      <c r="L2285" s="91"/>
      <c r="M2285" s="2">
        <v>484</v>
      </c>
      <c r="N2285" s="88"/>
    </row>
    <row r="2286" spans="2:13" ht="12.75">
      <c r="B2286" s="427">
        <v>1200</v>
      </c>
      <c r="C2286" s="41" t="s">
        <v>63</v>
      </c>
      <c r="D2286" s="19" t="s">
        <v>135</v>
      </c>
      <c r="E2286" s="99" t="s">
        <v>79</v>
      </c>
      <c r="F2286" s="34" t="s">
        <v>193</v>
      </c>
      <c r="G2286" s="34" t="s">
        <v>31</v>
      </c>
      <c r="H2286" s="7">
        <f t="shared" si="159"/>
        <v>-80200</v>
      </c>
      <c r="I2286" s="29">
        <f t="shared" si="160"/>
        <v>2.479338842975207</v>
      </c>
      <c r="K2286" t="s">
        <v>163</v>
      </c>
      <c r="M2286" s="2">
        <v>484</v>
      </c>
    </row>
    <row r="2287" spans="2:13" ht="12.75">
      <c r="B2287" s="427">
        <v>1200</v>
      </c>
      <c r="C2287" s="41" t="s">
        <v>63</v>
      </c>
      <c r="D2287" s="19" t="s">
        <v>135</v>
      </c>
      <c r="E2287" s="99" t="s">
        <v>79</v>
      </c>
      <c r="F2287" s="34" t="s">
        <v>193</v>
      </c>
      <c r="G2287" s="34" t="s">
        <v>33</v>
      </c>
      <c r="H2287" s="7">
        <f t="shared" si="159"/>
        <v>-81400</v>
      </c>
      <c r="I2287" s="29">
        <f t="shared" si="160"/>
        <v>2.479338842975207</v>
      </c>
      <c r="K2287" t="s">
        <v>163</v>
      </c>
      <c r="M2287" s="2">
        <v>484</v>
      </c>
    </row>
    <row r="2288" spans="2:13" ht="12.75">
      <c r="B2288" s="427">
        <v>1800</v>
      </c>
      <c r="C2288" s="41" t="s">
        <v>63</v>
      </c>
      <c r="D2288" s="19" t="s">
        <v>135</v>
      </c>
      <c r="E2288" s="99" t="s">
        <v>79</v>
      </c>
      <c r="F2288" s="34" t="s">
        <v>193</v>
      </c>
      <c r="G2288" s="34" t="s">
        <v>35</v>
      </c>
      <c r="H2288" s="7">
        <f t="shared" si="159"/>
        <v>-83200</v>
      </c>
      <c r="I2288" s="29">
        <f t="shared" si="160"/>
        <v>3.71900826446281</v>
      </c>
      <c r="K2288" t="s">
        <v>163</v>
      </c>
      <c r="M2288" s="2">
        <v>484</v>
      </c>
    </row>
    <row r="2289" spans="2:13" ht="12.75">
      <c r="B2289" s="428">
        <v>1200</v>
      </c>
      <c r="C2289" s="41" t="s">
        <v>63</v>
      </c>
      <c r="D2289" s="19" t="s">
        <v>135</v>
      </c>
      <c r="E2289" s="99" t="s">
        <v>79</v>
      </c>
      <c r="F2289" s="34" t="s">
        <v>193</v>
      </c>
      <c r="G2289" s="34" t="s">
        <v>37</v>
      </c>
      <c r="H2289" s="7">
        <f t="shared" si="159"/>
        <v>-84400</v>
      </c>
      <c r="I2289" s="29">
        <f t="shared" si="160"/>
        <v>2.479338842975207</v>
      </c>
      <c r="K2289" t="s">
        <v>163</v>
      </c>
      <c r="M2289" s="2">
        <v>484</v>
      </c>
    </row>
    <row r="2290" spans="2:13" ht="12.75">
      <c r="B2290" s="428">
        <v>1900</v>
      </c>
      <c r="C2290" s="41" t="s">
        <v>63</v>
      </c>
      <c r="D2290" s="19" t="s">
        <v>135</v>
      </c>
      <c r="E2290" s="99" t="s">
        <v>79</v>
      </c>
      <c r="F2290" s="34" t="s">
        <v>193</v>
      </c>
      <c r="G2290" s="34" t="s">
        <v>43</v>
      </c>
      <c r="H2290" s="7">
        <f t="shared" si="159"/>
        <v>-86300</v>
      </c>
      <c r="I2290" s="29">
        <f t="shared" si="160"/>
        <v>3.925619834710744</v>
      </c>
      <c r="K2290" t="s">
        <v>163</v>
      </c>
      <c r="M2290" s="2">
        <v>484</v>
      </c>
    </row>
    <row r="2291" spans="2:13" ht="12.75">
      <c r="B2291" s="428">
        <v>1900</v>
      </c>
      <c r="C2291" s="41" t="s">
        <v>63</v>
      </c>
      <c r="D2291" s="19" t="s">
        <v>135</v>
      </c>
      <c r="E2291" s="99" t="s">
        <v>79</v>
      </c>
      <c r="F2291" s="34" t="s">
        <v>193</v>
      </c>
      <c r="G2291" s="34" t="s">
        <v>45</v>
      </c>
      <c r="H2291" s="7">
        <f t="shared" si="159"/>
        <v>-88200</v>
      </c>
      <c r="I2291" s="29">
        <f t="shared" si="160"/>
        <v>3.925619834710744</v>
      </c>
      <c r="K2291" t="s">
        <v>163</v>
      </c>
      <c r="M2291" s="2">
        <v>484</v>
      </c>
    </row>
    <row r="2292" spans="2:13" ht="12.75">
      <c r="B2292" s="427">
        <v>1200</v>
      </c>
      <c r="C2292" s="41" t="s">
        <v>63</v>
      </c>
      <c r="D2292" s="19" t="s">
        <v>135</v>
      </c>
      <c r="E2292" s="99" t="s">
        <v>79</v>
      </c>
      <c r="F2292" s="34" t="s">
        <v>193</v>
      </c>
      <c r="G2292" s="34" t="s">
        <v>47</v>
      </c>
      <c r="H2292" s="7">
        <f t="shared" si="159"/>
        <v>-89400</v>
      </c>
      <c r="I2292" s="29">
        <f t="shared" si="160"/>
        <v>2.479338842975207</v>
      </c>
      <c r="K2292" t="s">
        <v>163</v>
      </c>
      <c r="M2292" s="2">
        <v>484</v>
      </c>
    </row>
    <row r="2293" spans="2:13" ht="12.75">
      <c r="B2293" s="427">
        <v>1200</v>
      </c>
      <c r="C2293" s="41" t="s">
        <v>63</v>
      </c>
      <c r="D2293" s="19" t="s">
        <v>135</v>
      </c>
      <c r="E2293" s="99" t="s">
        <v>79</v>
      </c>
      <c r="F2293" s="34" t="s">
        <v>193</v>
      </c>
      <c r="G2293" s="34" t="s">
        <v>49</v>
      </c>
      <c r="H2293" s="7">
        <f t="shared" si="159"/>
        <v>-90600</v>
      </c>
      <c r="I2293" s="29">
        <f t="shared" si="160"/>
        <v>2.479338842975207</v>
      </c>
      <c r="K2293" t="s">
        <v>163</v>
      </c>
      <c r="M2293" s="2">
        <v>484</v>
      </c>
    </row>
    <row r="2294" spans="2:13" ht="12.75">
      <c r="B2294" s="427">
        <v>1200</v>
      </c>
      <c r="C2294" s="41" t="s">
        <v>63</v>
      </c>
      <c r="D2294" s="19" t="s">
        <v>135</v>
      </c>
      <c r="E2294" s="99" t="s">
        <v>79</v>
      </c>
      <c r="F2294" s="34" t="s">
        <v>193</v>
      </c>
      <c r="G2294" s="34" t="s">
        <v>51</v>
      </c>
      <c r="H2294" s="7">
        <f t="shared" si="159"/>
        <v>-91800</v>
      </c>
      <c r="I2294" s="29">
        <f t="shared" si="160"/>
        <v>2.479338842975207</v>
      </c>
      <c r="K2294" t="s">
        <v>163</v>
      </c>
      <c r="M2294" s="2">
        <v>484</v>
      </c>
    </row>
    <row r="2295" spans="2:13" ht="12.75">
      <c r="B2295" s="427">
        <v>1800</v>
      </c>
      <c r="C2295" s="41" t="s">
        <v>63</v>
      </c>
      <c r="D2295" s="19" t="s">
        <v>135</v>
      </c>
      <c r="E2295" s="99" t="s">
        <v>79</v>
      </c>
      <c r="F2295" s="34" t="s">
        <v>193</v>
      </c>
      <c r="G2295" s="34" t="s">
        <v>53</v>
      </c>
      <c r="H2295" s="7">
        <f t="shared" si="159"/>
        <v>-93600</v>
      </c>
      <c r="I2295" s="29">
        <f t="shared" si="160"/>
        <v>3.71900826446281</v>
      </c>
      <c r="K2295" t="s">
        <v>163</v>
      </c>
      <c r="M2295" s="2">
        <v>484</v>
      </c>
    </row>
    <row r="2296" spans="2:13" ht="12.75">
      <c r="B2296" s="428">
        <v>1000</v>
      </c>
      <c r="C2296" s="41" t="s">
        <v>63</v>
      </c>
      <c r="D2296" s="19" t="s">
        <v>135</v>
      </c>
      <c r="E2296" s="99" t="s">
        <v>79</v>
      </c>
      <c r="F2296" s="34" t="s">
        <v>193</v>
      </c>
      <c r="G2296" s="34" t="s">
        <v>66</v>
      </c>
      <c r="H2296" s="7">
        <f t="shared" si="159"/>
        <v>-94600</v>
      </c>
      <c r="I2296" s="29">
        <f t="shared" si="160"/>
        <v>2.0661157024793386</v>
      </c>
      <c r="K2296" t="s">
        <v>163</v>
      </c>
      <c r="M2296" s="2">
        <v>484</v>
      </c>
    </row>
    <row r="2297" spans="2:13" ht="12.75">
      <c r="B2297" s="428">
        <v>1500</v>
      </c>
      <c r="C2297" s="41" t="s">
        <v>194</v>
      </c>
      <c r="D2297" s="19" t="s">
        <v>135</v>
      </c>
      <c r="E2297" s="99" t="s">
        <v>79</v>
      </c>
      <c r="F2297" s="34" t="s">
        <v>193</v>
      </c>
      <c r="G2297" s="34" t="s">
        <v>67</v>
      </c>
      <c r="H2297" s="7">
        <f t="shared" si="159"/>
        <v>-96100</v>
      </c>
      <c r="I2297" s="29">
        <f t="shared" si="160"/>
        <v>3.0991735537190084</v>
      </c>
      <c r="K2297" t="s">
        <v>163</v>
      </c>
      <c r="M2297" s="2">
        <v>484</v>
      </c>
    </row>
    <row r="2298" spans="2:13" ht="12.75">
      <c r="B2298" s="428">
        <v>1700</v>
      </c>
      <c r="C2298" s="41" t="s">
        <v>194</v>
      </c>
      <c r="D2298" s="19" t="s">
        <v>135</v>
      </c>
      <c r="E2298" s="99" t="s">
        <v>79</v>
      </c>
      <c r="F2298" s="34" t="s">
        <v>193</v>
      </c>
      <c r="G2298" s="34" t="s">
        <v>67</v>
      </c>
      <c r="H2298" s="7">
        <f t="shared" si="159"/>
        <v>-97800</v>
      </c>
      <c r="I2298" s="29">
        <f t="shared" si="160"/>
        <v>3.512396694214876</v>
      </c>
      <c r="K2298" t="s">
        <v>163</v>
      </c>
      <c r="M2298" s="2">
        <v>484</v>
      </c>
    </row>
    <row r="2299" spans="1:13" ht="12.75">
      <c r="A2299" s="19"/>
      <c r="B2299" s="427">
        <v>1200</v>
      </c>
      <c r="C2299" s="41" t="s">
        <v>194</v>
      </c>
      <c r="D2299" s="19" t="s">
        <v>135</v>
      </c>
      <c r="E2299" s="99" t="s">
        <v>79</v>
      </c>
      <c r="F2299" s="34" t="s">
        <v>193</v>
      </c>
      <c r="G2299" s="56" t="s">
        <v>68</v>
      </c>
      <c r="H2299" s="7">
        <f t="shared" si="159"/>
        <v>-99000</v>
      </c>
      <c r="I2299" s="29">
        <f t="shared" si="160"/>
        <v>2.479338842975207</v>
      </c>
      <c r="K2299" t="s">
        <v>163</v>
      </c>
      <c r="M2299" s="2">
        <v>484</v>
      </c>
    </row>
    <row r="2300" spans="2:13" ht="12.75">
      <c r="B2300" s="427">
        <v>1200</v>
      </c>
      <c r="C2300" s="41" t="s">
        <v>194</v>
      </c>
      <c r="D2300" s="19" t="s">
        <v>135</v>
      </c>
      <c r="E2300" s="99" t="s">
        <v>79</v>
      </c>
      <c r="F2300" s="34" t="s">
        <v>193</v>
      </c>
      <c r="G2300" s="56" t="s">
        <v>69</v>
      </c>
      <c r="H2300" s="7">
        <f t="shared" si="159"/>
        <v>-100200</v>
      </c>
      <c r="I2300" s="29">
        <f t="shared" si="160"/>
        <v>2.479338842975207</v>
      </c>
      <c r="K2300" t="s">
        <v>163</v>
      </c>
      <c r="M2300" s="2">
        <v>484</v>
      </c>
    </row>
    <row r="2301" spans="2:13" ht="12.75">
      <c r="B2301" s="427">
        <v>1200</v>
      </c>
      <c r="C2301" s="41" t="s">
        <v>194</v>
      </c>
      <c r="D2301" s="19" t="s">
        <v>135</v>
      </c>
      <c r="E2301" s="99" t="s">
        <v>79</v>
      </c>
      <c r="F2301" s="34" t="s">
        <v>193</v>
      </c>
      <c r="G2301" s="56" t="s">
        <v>70</v>
      </c>
      <c r="H2301" s="7">
        <f t="shared" si="159"/>
        <v>-101400</v>
      </c>
      <c r="I2301" s="29">
        <f t="shared" si="160"/>
        <v>2.479338842975207</v>
      </c>
      <c r="K2301" t="s">
        <v>163</v>
      </c>
      <c r="M2301" s="2">
        <v>484</v>
      </c>
    </row>
    <row r="2302" spans="2:13" ht="12.75">
      <c r="B2302" s="427">
        <v>1600</v>
      </c>
      <c r="C2302" s="41" t="s">
        <v>194</v>
      </c>
      <c r="D2302" s="19" t="s">
        <v>135</v>
      </c>
      <c r="E2302" s="99" t="s">
        <v>79</v>
      </c>
      <c r="F2302" s="34" t="s">
        <v>193</v>
      </c>
      <c r="G2302" s="56" t="s">
        <v>71</v>
      </c>
      <c r="H2302" s="7">
        <f t="shared" si="159"/>
        <v>-103000</v>
      </c>
      <c r="I2302" s="29">
        <f t="shared" si="160"/>
        <v>3.3057851239669422</v>
      </c>
      <c r="K2302" t="s">
        <v>163</v>
      </c>
      <c r="M2302" s="2">
        <v>484</v>
      </c>
    </row>
    <row r="2303" spans="2:13" ht="12.75">
      <c r="B2303" s="428">
        <v>1700</v>
      </c>
      <c r="C2303" s="41" t="s">
        <v>194</v>
      </c>
      <c r="D2303" s="19" t="s">
        <v>135</v>
      </c>
      <c r="E2303" s="99" t="s">
        <v>79</v>
      </c>
      <c r="F2303" s="34" t="s">
        <v>193</v>
      </c>
      <c r="G2303" s="56" t="s">
        <v>59</v>
      </c>
      <c r="H2303" s="7">
        <f t="shared" si="159"/>
        <v>-104700</v>
      </c>
      <c r="I2303" s="29">
        <f t="shared" si="160"/>
        <v>3.512396694214876</v>
      </c>
      <c r="K2303" t="s">
        <v>163</v>
      </c>
      <c r="M2303" s="2">
        <v>484</v>
      </c>
    </row>
    <row r="2304" spans="2:13" ht="12.75">
      <c r="B2304" s="430">
        <v>600</v>
      </c>
      <c r="C2304" s="41" t="s">
        <v>63</v>
      </c>
      <c r="D2304" s="19" t="s">
        <v>135</v>
      </c>
      <c r="E2304" s="99" t="s">
        <v>79</v>
      </c>
      <c r="F2304" s="34" t="s">
        <v>294</v>
      </c>
      <c r="G2304" s="34" t="s">
        <v>45</v>
      </c>
      <c r="H2304" s="7">
        <f t="shared" si="159"/>
        <v>-105300</v>
      </c>
      <c r="I2304" s="29">
        <f t="shared" si="160"/>
        <v>1.2396694214876034</v>
      </c>
      <c r="K2304" t="s">
        <v>295</v>
      </c>
      <c r="M2304" s="2">
        <v>484</v>
      </c>
    </row>
    <row r="2305" spans="2:13" ht="12.75">
      <c r="B2305" s="430">
        <v>500</v>
      </c>
      <c r="C2305" s="41" t="s">
        <v>63</v>
      </c>
      <c r="D2305" s="19" t="s">
        <v>135</v>
      </c>
      <c r="E2305" s="99" t="s">
        <v>79</v>
      </c>
      <c r="F2305" s="34" t="s">
        <v>294</v>
      </c>
      <c r="G2305" s="34" t="s">
        <v>47</v>
      </c>
      <c r="H2305" s="7">
        <f t="shared" si="159"/>
        <v>-105800</v>
      </c>
      <c r="I2305" s="29">
        <f t="shared" si="160"/>
        <v>1.0330578512396693</v>
      </c>
      <c r="K2305" t="s">
        <v>295</v>
      </c>
      <c r="M2305" s="2">
        <v>484</v>
      </c>
    </row>
    <row r="2306" spans="2:13" ht="12.75">
      <c r="B2306" s="428">
        <v>1000</v>
      </c>
      <c r="C2306" s="41" t="s">
        <v>63</v>
      </c>
      <c r="D2306" s="19" t="s">
        <v>135</v>
      </c>
      <c r="E2306" s="99" t="s">
        <v>79</v>
      </c>
      <c r="F2306" s="34" t="s">
        <v>294</v>
      </c>
      <c r="G2306" s="34" t="s">
        <v>49</v>
      </c>
      <c r="H2306" s="7">
        <f t="shared" si="159"/>
        <v>-106800</v>
      </c>
      <c r="I2306" s="29">
        <f t="shared" si="160"/>
        <v>2.0661157024793386</v>
      </c>
      <c r="K2306" t="s">
        <v>295</v>
      </c>
      <c r="M2306" s="2">
        <v>484</v>
      </c>
    </row>
    <row r="2307" spans="2:13" ht="12.75">
      <c r="B2307" s="428">
        <v>1200</v>
      </c>
      <c r="C2307" s="41" t="s">
        <v>63</v>
      </c>
      <c r="D2307" s="19" t="s">
        <v>135</v>
      </c>
      <c r="E2307" s="99" t="s">
        <v>79</v>
      </c>
      <c r="F2307" s="34" t="s">
        <v>294</v>
      </c>
      <c r="G2307" s="34" t="s">
        <v>51</v>
      </c>
      <c r="H2307" s="7">
        <f t="shared" si="159"/>
        <v>-108000</v>
      </c>
      <c r="I2307" s="29">
        <f t="shared" si="160"/>
        <v>2.479338842975207</v>
      </c>
      <c r="K2307" t="s">
        <v>295</v>
      </c>
      <c r="M2307" s="2">
        <v>484</v>
      </c>
    </row>
    <row r="2308" spans="2:13" ht="12.75">
      <c r="B2308" s="428">
        <v>400</v>
      </c>
      <c r="C2308" s="41" t="s">
        <v>63</v>
      </c>
      <c r="D2308" s="19" t="s">
        <v>135</v>
      </c>
      <c r="E2308" s="99" t="s">
        <v>79</v>
      </c>
      <c r="F2308" s="34" t="s">
        <v>294</v>
      </c>
      <c r="G2308" s="34" t="s">
        <v>53</v>
      </c>
      <c r="H2308" s="7">
        <f t="shared" si="159"/>
        <v>-108400</v>
      </c>
      <c r="I2308" s="29">
        <f t="shared" si="160"/>
        <v>0.8264462809917356</v>
      </c>
      <c r="K2308" t="s">
        <v>295</v>
      </c>
      <c r="M2308" s="2">
        <v>484</v>
      </c>
    </row>
    <row r="2309" spans="2:13" ht="12.75">
      <c r="B2309" s="428">
        <v>600</v>
      </c>
      <c r="C2309" s="41" t="s">
        <v>63</v>
      </c>
      <c r="D2309" s="19" t="s">
        <v>135</v>
      </c>
      <c r="E2309" s="99" t="s">
        <v>79</v>
      </c>
      <c r="F2309" s="34" t="s">
        <v>294</v>
      </c>
      <c r="G2309" s="34" t="s">
        <v>66</v>
      </c>
      <c r="H2309" s="7">
        <f>H2308-B2309</f>
        <v>-109000</v>
      </c>
      <c r="I2309" s="29">
        <f aca="true" t="shared" si="161" ref="I2309:I2316">+B2309/M2309</f>
        <v>1.2396694214876034</v>
      </c>
      <c r="K2309" t="s">
        <v>295</v>
      </c>
      <c r="M2309" s="2">
        <v>484</v>
      </c>
    </row>
    <row r="2310" spans="2:13" ht="12.75">
      <c r="B2310" s="428">
        <v>1200</v>
      </c>
      <c r="C2310" s="41" t="s">
        <v>63</v>
      </c>
      <c r="D2310" s="19" t="s">
        <v>135</v>
      </c>
      <c r="E2310" s="99" t="s">
        <v>79</v>
      </c>
      <c r="F2310" s="34" t="s">
        <v>294</v>
      </c>
      <c r="G2310" s="34" t="s">
        <v>67</v>
      </c>
      <c r="H2310" s="7">
        <f>H2309-B2310</f>
        <v>-110200</v>
      </c>
      <c r="I2310" s="29">
        <f t="shared" si="161"/>
        <v>2.479338842975207</v>
      </c>
      <c r="K2310" t="s">
        <v>295</v>
      </c>
      <c r="M2310" s="2">
        <v>484</v>
      </c>
    </row>
    <row r="2311" spans="2:13" ht="12.75">
      <c r="B2311" s="428">
        <v>1000</v>
      </c>
      <c r="C2311" s="41" t="s">
        <v>63</v>
      </c>
      <c r="D2311" s="19" t="s">
        <v>135</v>
      </c>
      <c r="E2311" s="99" t="s">
        <v>79</v>
      </c>
      <c r="F2311" s="34" t="s">
        <v>294</v>
      </c>
      <c r="G2311" s="34" t="s">
        <v>68</v>
      </c>
      <c r="H2311" s="7">
        <f>H2310-B2311</f>
        <v>-111200</v>
      </c>
      <c r="I2311" s="29">
        <f t="shared" si="161"/>
        <v>2.0661157024793386</v>
      </c>
      <c r="K2311" t="s">
        <v>295</v>
      </c>
      <c r="M2311" s="2">
        <v>484</v>
      </c>
    </row>
    <row r="2312" spans="2:13" ht="12.75">
      <c r="B2312" s="428">
        <v>1600</v>
      </c>
      <c r="C2312" s="41" t="s">
        <v>63</v>
      </c>
      <c r="D2312" s="19" t="s">
        <v>135</v>
      </c>
      <c r="E2312" s="99" t="s">
        <v>79</v>
      </c>
      <c r="F2312" s="34" t="s">
        <v>294</v>
      </c>
      <c r="G2312" s="34" t="s">
        <v>69</v>
      </c>
      <c r="H2312" s="7">
        <f>H2311-B2312</f>
        <v>-112800</v>
      </c>
      <c r="I2312" s="29">
        <f t="shared" si="161"/>
        <v>3.3057851239669422</v>
      </c>
      <c r="K2312" t="s">
        <v>295</v>
      </c>
      <c r="M2312" s="2">
        <v>484</v>
      </c>
    </row>
    <row r="2313" spans="2:13" ht="12.75">
      <c r="B2313" s="428">
        <v>1000</v>
      </c>
      <c r="C2313" s="41" t="s">
        <v>63</v>
      </c>
      <c r="D2313" s="19" t="s">
        <v>135</v>
      </c>
      <c r="E2313" s="99" t="s">
        <v>79</v>
      </c>
      <c r="F2313" s="34" t="s">
        <v>294</v>
      </c>
      <c r="G2313" s="34" t="s">
        <v>59</v>
      </c>
      <c r="H2313" s="7">
        <f>H2312-B2313</f>
        <v>-113800</v>
      </c>
      <c r="I2313" s="29">
        <f t="shared" si="161"/>
        <v>2.0661157024793386</v>
      </c>
      <c r="K2313" t="s">
        <v>295</v>
      </c>
      <c r="M2313" s="2">
        <v>484</v>
      </c>
    </row>
    <row r="2314" spans="1:13" s="57" customFormat="1" ht="12.75">
      <c r="A2314" s="18"/>
      <c r="B2314" s="429">
        <f>SUM(B2242:B2313)</f>
        <v>113800</v>
      </c>
      <c r="C2314" s="18"/>
      <c r="D2314" s="18"/>
      <c r="E2314" s="146" t="s">
        <v>79</v>
      </c>
      <c r="F2314" s="25"/>
      <c r="G2314" s="25"/>
      <c r="H2314" s="60">
        <v>0</v>
      </c>
      <c r="I2314" s="55">
        <f t="shared" si="161"/>
        <v>235.12396694214877</v>
      </c>
      <c r="M2314" s="2">
        <v>484</v>
      </c>
    </row>
    <row r="2315" spans="2:13" ht="12.75">
      <c r="B2315" s="9"/>
      <c r="H2315" s="7">
        <f>H2314-B2315</f>
        <v>0</v>
      </c>
      <c r="I2315" s="29">
        <f t="shared" si="161"/>
        <v>0</v>
      </c>
      <c r="M2315" s="2">
        <v>484</v>
      </c>
    </row>
    <row r="2316" spans="2:13" ht="12.75">
      <c r="B2316" s="9"/>
      <c r="H2316" s="7">
        <f>H2315-B2316</f>
        <v>0</v>
      </c>
      <c r="I2316" s="29">
        <f t="shared" si="161"/>
        <v>0</v>
      </c>
      <c r="M2316" s="2">
        <v>484</v>
      </c>
    </row>
    <row r="2317" spans="2:13" ht="12.75">
      <c r="B2317" s="407">
        <v>2500</v>
      </c>
      <c r="C2317" s="1" t="s">
        <v>195</v>
      </c>
      <c r="D2317" s="41" t="s">
        <v>135</v>
      </c>
      <c r="E2317" s="102" t="s">
        <v>135</v>
      </c>
      <c r="F2317" s="34" t="s">
        <v>196</v>
      </c>
      <c r="G2317" s="34" t="s">
        <v>84</v>
      </c>
      <c r="H2317" s="7">
        <f aca="true" t="shared" si="162" ref="H2317:H2359">H2316-B2317</f>
        <v>-2500</v>
      </c>
      <c r="I2317" s="29">
        <f aca="true" t="shared" si="163" ref="I2317:I2359">+B2317/M2317</f>
        <v>5.1652892561983474</v>
      </c>
      <c r="K2317" t="s">
        <v>163</v>
      </c>
      <c r="M2317" s="2">
        <v>484</v>
      </c>
    </row>
    <row r="2318" spans="2:13" ht="12.75">
      <c r="B2318" s="407">
        <v>5000</v>
      </c>
      <c r="C2318" s="1" t="s">
        <v>197</v>
      </c>
      <c r="D2318" s="19" t="s">
        <v>135</v>
      </c>
      <c r="E2318" s="102" t="s">
        <v>135</v>
      </c>
      <c r="F2318" s="34" t="s">
        <v>198</v>
      </c>
      <c r="G2318" s="34" t="s">
        <v>91</v>
      </c>
      <c r="H2318" s="7">
        <f t="shared" si="162"/>
        <v>-7500</v>
      </c>
      <c r="I2318" s="29">
        <f t="shared" si="163"/>
        <v>10.330578512396695</v>
      </c>
      <c r="K2318" t="s">
        <v>163</v>
      </c>
      <c r="M2318" s="2">
        <v>484</v>
      </c>
    </row>
    <row r="2319" spans="2:13" ht="12.75">
      <c r="B2319" s="407">
        <v>500</v>
      </c>
      <c r="C2319" s="1" t="s">
        <v>199</v>
      </c>
      <c r="D2319" s="19" t="s">
        <v>135</v>
      </c>
      <c r="E2319" s="102" t="s">
        <v>135</v>
      </c>
      <c r="F2319" s="34" t="s">
        <v>200</v>
      </c>
      <c r="G2319" s="34" t="s">
        <v>91</v>
      </c>
      <c r="H2319" s="7">
        <f t="shared" si="162"/>
        <v>-8000</v>
      </c>
      <c r="I2319" s="29">
        <f t="shared" si="163"/>
        <v>1.0330578512396693</v>
      </c>
      <c r="K2319" t="s">
        <v>163</v>
      </c>
      <c r="M2319" s="2">
        <v>484</v>
      </c>
    </row>
    <row r="2320" spans="2:13" ht="12.75">
      <c r="B2320" s="407">
        <v>6000</v>
      </c>
      <c r="C2320" s="1" t="s">
        <v>1093</v>
      </c>
      <c r="D2320" s="19" t="s">
        <v>135</v>
      </c>
      <c r="E2320" s="102" t="s">
        <v>135</v>
      </c>
      <c r="F2320" s="34" t="s">
        <v>201</v>
      </c>
      <c r="G2320" s="34" t="s">
        <v>93</v>
      </c>
      <c r="H2320" s="7">
        <f t="shared" si="162"/>
        <v>-14000</v>
      </c>
      <c r="I2320" s="29">
        <f t="shared" si="163"/>
        <v>12.396694214876034</v>
      </c>
      <c r="K2320" t="s">
        <v>163</v>
      </c>
      <c r="M2320" s="2">
        <v>484</v>
      </c>
    </row>
    <row r="2321" spans="2:13" ht="12.75">
      <c r="B2321" s="407">
        <v>1200</v>
      </c>
      <c r="C2321" s="1" t="s">
        <v>202</v>
      </c>
      <c r="D2321" s="19" t="s">
        <v>135</v>
      </c>
      <c r="E2321" s="102" t="s">
        <v>135</v>
      </c>
      <c r="F2321" s="34" t="s">
        <v>203</v>
      </c>
      <c r="G2321" s="34" t="s">
        <v>93</v>
      </c>
      <c r="H2321" s="7">
        <f t="shared" si="162"/>
        <v>-15200</v>
      </c>
      <c r="I2321" s="29">
        <f t="shared" si="163"/>
        <v>2.479338842975207</v>
      </c>
      <c r="K2321" t="s">
        <v>163</v>
      </c>
      <c r="M2321" s="2">
        <v>484</v>
      </c>
    </row>
    <row r="2322" spans="2:13" ht="12.75">
      <c r="B2322" s="407">
        <v>2500</v>
      </c>
      <c r="C2322" s="1" t="s">
        <v>1094</v>
      </c>
      <c r="D2322" s="19" t="s">
        <v>135</v>
      </c>
      <c r="E2322" s="102" t="s">
        <v>135</v>
      </c>
      <c r="F2322" s="34" t="s">
        <v>204</v>
      </c>
      <c r="G2322" s="34" t="s">
        <v>22</v>
      </c>
      <c r="H2322" s="7">
        <f t="shared" si="162"/>
        <v>-17700</v>
      </c>
      <c r="I2322" s="29">
        <f t="shared" si="163"/>
        <v>5.1652892561983474</v>
      </c>
      <c r="K2322" t="s">
        <v>163</v>
      </c>
      <c r="M2322" s="2">
        <v>484</v>
      </c>
    </row>
    <row r="2323" spans="2:13" ht="12.75">
      <c r="B2323" s="407">
        <v>3500</v>
      </c>
      <c r="C2323" s="1" t="s">
        <v>205</v>
      </c>
      <c r="D2323" s="19" t="s">
        <v>135</v>
      </c>
      <c r="E2323" s="102" t="s">
        <v>135</v>
      </c>
      <c r="F2323" s="34" t="s">
        <v>206</v>
      </c>
      <c r="G2323" s="34" t="s">
        <v>31</v>
      </c>
      <c r="H2323" s="7">
        <f t="shared" si="162"/>
        <v>-21200</v>
      </c>
      <c r="I2323" s="29">
        <f t="shared" si="163"/>
        <v>7.231404958677686</v>
      </c>
      <c r="K2323" t="s">
        <v>163</v>
      </c>
      <c r="M2323" s="2">
        <v>484</v>
      </c>
    </row>
    <row r="2324" spans="2:13" ht="12.75">
      <c r="B2324" s="407">
        <v>3000</v>
      </c>
      <c r="C2324" s="1" t="s">
        <v>207</v>
      </c>
      <c r="D2324" s="19" t="s">
        <v>135</v>
      </c>
      <c r="E2324" s="102" t="s">
        <v>135</v>
      </c>
      <c r="F2324" s="34" t="s">
        <v>208</v>
      </c>
      <c r="G2324" s="34" t="s">
        <v>37</v>
      </c>
      <c r="H2324" s="7">
        <f t="shared" si="162"/>
        <v>-24200</v>
      </c>
      <c r="I2324" s="29">
        <f t="shared" si="163"/>
        <v>6.198347107438017</v>
      </c>
      <c r="K2324" t="s">
        <v>163</v>
      </c>
      <c r="M2324" s="2">
        <v>484</v>
      </c>
    </row>
    <row r="2325" spans="2:13" ht="12.75">
      <c r="B2325" s="407">
        <v>4000</v>
      </c>
      <c r="C2325" s="1" t="s">
        <v>209</v>
      </c>
      <c r="D2325" s="19" t="s">
        <v>135</v>
      </c>
      <c r="E2325" s="102" t="s">
        <v>135</v>
      </c>
      <c r="F2325" s="34" t="s">
        <v>210</v>
      </c>
      <c r="G2325" s="34" t="s">
        <v>47</v>
      </c>
      <c r="H2325" s="7">
        <f t="shared" si="162"/>
        <v>-28200</v>
      </c>
      <c r="I2325" s="29">
        <f t="shared" si="163"/>
        <v>8.264462809917354</v>
      </c>
      <c r="K2325" t="s">
        <v>163</v>
      </c>
      <c r="M2325" s="2">
        <v>484</v>
      </c>
    </row>
    <row r="2326" spans="2:13" ht="12.75">
      <c r="B2326" s="407">
        <v>7000</v>
      </c>
      <c r="C2326" s="1" t="s">
        <v>211</v>
      </c>
      <c r="D2326" s="19" t="s">
        <v>135</v>
      </c>
      <c r="E2326" s="103" t="s">
        <v>135</v>
      </c>
      <c r="F2326" s="39" t="s">
        <v>212</v>
      </c>
      <c r="G2326" s="34" t="s">
        <v>67</v>
      </c>
      <c r="H2326" s="7">
        <f t="shared" si="162"/>
        <v>-35200</v>
      </c>
      <c r="I2326" s="29">
        <f t="shared" si="163"/>
        <v>14.462809917355372</v>
      </c>
      <c r="K2326" t="s">
        <v>163</v>
      </c>
      <c r="M2326" s="2">
        <v>484</v>
      </c>
    </row>
    <row r="2327" spans="2:13" ht="12.75">
      <c r="B2327" s="407">
        <v>3000</v>
      </c>
      <c r="C2327" s="58" t="s">
        <v>213</v>
      </c>
      <c r="D2327" s="19" t="s">
        <v>135</v>
      </c>
      <c r="E2327" s="102" t="s">
        <v>135</v>
      </c>
      <c r="F2327" s="34" t="s">
        <v>214</v>
      </c>
      <c r="G2327" s="34" t="s">
        <v>67</v>
      </c>
      <c r="H2327" s="7">
        <f t="shared" si="162"/>
        <v>-38200</v>
      </c>
      <c r="I2327" s="29">
        <f t="shared" si="163"/>
        <v>6.198347107438017</v>
      </c>
      <c r="K2327" t="s">
        <v>163</v>
      </c>
      <c r="M2327" s="2">
        <v>484</v>
      </c>
    </row>
    <row r="2328" spans="2:13" ht="12.75">
      <c r="B2328" s="407">
        <v>5000</v>
      </c>
      <c r="C2328" s="1" t="s">
        <v>215</v>
      </c>
      <c r="D2328" s="19" t="s">
        <v>135</v>
      </c>
      <c r="E2328" s="102" t="s">
        <v>135</v>
      </c>
      <c r="F2328" s="34" t="s">
        <v>216</v>
      </c>
      <c r="G2328" s="34" t="s">
        <v>67</v>
      </c>
      <c r="H2328" s="7">
        <f t="shared" si="162"/>
        <v>-43200</v>
      </c>
      <c r="I2328" s="29">
        <f t="shared" si="163"/>
        <v>10.330578512396695</v>
      </c>
      <c r="K2328" t="s">
        <v>163</v>
      </c>
      <c r="M2328" s="2">
        <v>484</v>
      </c>
    </row>
    <row r="2329" spans="2:13" ht="12.75">
      <c r="B2329" s="407">
        <v>15000</v>
      </c>
      <c r="C2329" s="1" t="s">
        <v>217</v>
      </c>
      <c r="D2329" s="19" t="s">
        <v>135</v>
      </c>
      <c r="E2329" s="102" t="s">
        <v>135</v>
      </c>
      <c r="F2329" s="34" t="s">
        <v>216</v>
      </c>
      <c r="G2329" s="34" t="s">
        <v>67</v>
      </c>
      <c r="H2329" s="7">
        <f t="shared" si="162"/>
        <v>-58200</v>
      </c>
      <c r="I2329" s="29">
        <f t="shared" si="163"/>
        <v>30.99173553719008</v>
      </c>
      <c r="K2329" t="s">
        <v>163</v>
      </c>
      <c r="M2329" s="2">
        <v>484</v>
      </c>
    </row>
    <row r="2330" spans="2:13" ht="12.75">
      <c r="B2330" s="407">
        <v>5000</v>
      </c>
      <c r="C2330" s="1" t="s">
        <v>218</v>
      </c>
      <c r="D2330" s="19" t="s">
        <v>135</v>
      </c>
      <c r="E2330" s="102" t="s">
        <v>135</v>
      </c>
      <c r="F2330" s="34" t="s">
        <v>216</v>
      </c>
      <c r="G2330" s="34" t="s">
        <v>67</v>
      </c>
      <c r="H2330" s="7">
        <f t="shared" si="162"/>
        <v>-63200</v>
      </c>
      <c r="I2330" s="29">
        <f t="shared" si="163"/>
        <v>10.330578512396695</v>
      </c>
      <c r="K2330" t="s">
        <v>163</v>
      </c>
      <c r="M2330" s="2">
        <v>484</v>
      </c>
    </row>
    <row r="2331" spans="2:13" ht="12.75">
      <c r="B2331" s="407">
        <v>5000</v>
      </c>
      <c r="C2331" s="1" t="s">
        <v>219</v>
      </c>
      <c r="D2331" s="19" t="s">
        <v>135</v>
      </c>
      <c r="E2331" s="102" t="s">
        <v>135</v>
      </c>
      <c r="F2331" s="34" t="s">
        <v>216</v>
      </c>
      <c r="G2331" s="34" t="s">
        <v>67</v>
      </c>
      <c r="H2331" s="7">
        <f t="shared" si="162"/>
        <v>-68200</v>
      </c>
      <c r="I2331" s="29">
        <f t="shared" si="163"/>
        <v>10.330578512396695</v>
      </c>
      <c r="K2331" t="s">
        <v>163</v>
      </c>
      <c r="M2331" s="2">
        <v>484</v>
      </c>
    </row>
    <row r="2332" spans="2:13" ht="12.75">
      <c r="B2332" s="407">
        <v>7000</v>
      </c>
      <c r="C2332" s="1" t="s">
        <v>220</v>
      </c>
      <c r="D2332" s="19" t="s">
        <v>135</v>
      </c>
      <c r="E2332" s="102" t="s">
        <v>135</v>
      </c>
      <c r="F2332" s="34" t="s">
        <v>221</v>
      </c>
      <c r="G2332" s="34" t="s">
        <v>68</v>
      </c>
      <c r="H2332" s="7">
        <f t="shared" si="162"/>
        <v>-75200</v>
      </c>
      <c r="I2332" s="29">
        <f t="shared" si="163"/>
        <v>14.462809917355372</v>
      </c>
      <c r="K2332" t="s">
        <v>163</v>
      </c>
      <c r="M2332" s="2">
        <v>484</v>
      </c>
    </row>
    <row r="2333" spans="2:13" ht="12.75">
      <c r="B2333" s="407">
        <v>6500</v>
      </c>
      <c r="C2333" s="1" t="s">
        <v>222</v>
      </c>
      <c r="D2333" s="19" t="s">
        <v>135</v>
      </c>
      <c r="E2333" s="102" t="s">
        <v>135</v>
      </c>
      <c r="F2333" s="34" t="s">
        <v>223</v>
      </c>
      <c r="G2333" s="34" t="s">
        <v>68</v>
      </c>
      <c r="H2333" s="7">
        <f t="shared" si="162"/>
        <v>-81700</v>
      </c>
      <c r="I2333" s="29">
        <f t="shared" si="163"/>
        <v>13.429752066115702</v>
      </c>
      <c r="K2333" t="s">
        <v>163</v>
      </c>
      <c r="M2333" s="2">
        <v>484</v>
      </c>
    </row>
    <row r="2334" spans="2:13" ht="12.75">
      <c r="B2334" s="407">
        <v>1500</v>
      </c>
      <c r="C2334" s="58" t="s">
        <v>1113</v>
      </c>
      <c r="D2334" s="19" t="s">
        <v>135</v>
      </c>
      <c r="E2334" s="102" t="s">
        <v>135</v>
      </c>
      <c r="F2334" s="56" t="s">
        <v>224</v>
      </c>
      <c r="G2334" s="56" t="s">
        <v>69</v>
      </c>
      <c r="H2334" s="7">
        <f t="shared" si="162"/>
        <v>-83200</v>
      </c>
      <c r="I2334" s="29">
        <f t="shared" si="163"/>
        <v>3.0991735537190084</v>
      </c>
      <c r="K2334" t="s">
        <v>163</v>
      </c>
      <c r="M2334" s="2">
        <v>484</v>
      </c>
    </row>
    <row r="2335" spans="2:13" ht="12.75">
      <c r="B2335" s="407">
        <v>3000</v>
      </c>
      <c r="C2335" s="58" t="s">
        <v>225</v>
      </c>
      <c r="D2335" s="19" t="s">
        <v>135</v>
      </c>
      <c r="E2335" s="102" t="s">
        <v>135</v>
      </c>
      <c r="F2335" s="56" t="s">
        <v>224</v>
      </c>
      <c r="G2335" s="56" t="s">
        <v>69</v>
      </c>
      <c r="H2335" s="7">
        <f t="shared" si="162"/>
        <v>-86200</v>
      </c>
      <c r="I2335" s="29">
        <f t="shared" si="163"/>
        <v>6.198347107438017</v>
      </c>
      <c r="K2335" t="s">
        <v>163</v>
      </c>
      <c r="M2335" s="2">
        <v>484</v>
      </c>
    </row>
    <row r="2336" spans="2:13" ht="12.75">
      <c r="B2336" s="407">
        <v>7000</v>
      </c>
      <c r="C2336" s="1" t="s">
        <v>226</v>
      </c>
      <c r="D2336" s="19" t="s">
        <v>135</v>
      </c>
      <c r="E2336" s="102" t="s">
        <v>135</v>
      </c>
      <c r="F2336" s="56" t="s">
        <v>227</v>
      </c>
      <c r="G2336" s="34" t="s">
        <v>59</v>
      </c>
      <c r="H2336" s="7">
        <f t="shared" si="162"/>
        <v>-93200</v>
      </c>
      <c r="I2336" s="29">
        <f t="shared" si="163"/>
        <v>14.462809917355372</v>
      </c>
      <c r="K2336" t="s">
        <v>163</v>
      </c>
      <c r="M2336" s="2">
        <v>484</v>
      </c>
    </row>
    <row r="2337" spans="2:13" ht="12.75">
      <c r="B2337" s="407">
        <v>4000</v>
      </c>
      <c r="C2337" s="58" t="s">
        <v>1095</v>
      </c>
      <c r="D2337" s="19" t="s">
        <v>135</v>
      </c>
      <c r="E2337" s="102" t="s">
        <v>135</v>
      </c>
      <c r="F2337" s="56" t="s">
        <v>228</v>
      </c>
      <c r="G2337" s="56" t="s">
        <v>59</v>
      </c>
      <c r="H2337" s="7">
        <f t="shared" si="162"/>
        <v>-97200</v>
      </c>
      <c r="I2337" s="29">
        <f t="shared" si="163"/>
        <v>8.264462809917354</v>
      </c>
      <c r="K2337" t="s">
        <v>163</v>
      </c>
      <c r="M2337" s="2">
        <v>484</v>
      </c>
    </row>
    <row r="2338" spans="2:13" ht="12.75">
      <c r="B2338" s="408">
        <v>40000</v>
      </c>
      <c r="C2338" s="19" t="s">
        <v>229</v>
      </c>
      <c r="D2338" s="19" t="s">
        <v>135</v>
      </c>
      <c r="E2338" s="143" t="s">
        <v>135</v>
      </c>
      <c r="F2338" s="34" t="s">
        <v>230</v>
      </c>
      <c r="G2338" s="38" t="s">
        <v>89</v>
      </c>
      <c r="H2338" s="7">
        <f t="shared" si="162"/>
        <v>-137200</v>
      </c>
      <c r="I2338" s="29">
        <f t="shared" si="163"/>
        <v>82.64462809917356</v>
      </c>
      <c r="K2338" t="s">
        <v>128</v>
      </c>
      <c r="M2338" s="2">
        <v>484</v>
      </c>
    </row>
    <row r="2339" spans="2:13" ht="12.75">
      <c r="B2339" s="407">
        <v>5000</v>
      </c>
      <c r="C2339" s="1" t="s">
        <v>1096</v>
      </c>
      <c r="D2339" s="19" t="s">
        <v>135</v>
      </c>
      <c r="E2339" s="102" t="s">
        <v>135</v>
      </c>
      <c r="F2339" s="34" t="s">
        <v>231</v>
      </c>
      <c r="G2339" s="34" t="s">
        <v>93</v>
      </c>
      <c r="H2339" s="7">
        <f t="shared" si="162"/>
        <v>-142200</v>
      </c>
      <c r="I2339" s="29">
        <f t="shared" si="163"/>
        <v>10.330578512396695</v>
      </c>
      <c r="K2339" t="s">
        <v>128</v>
      </c>
      <c r="M2339" s="2">
        <v>484</v>
      </c>
    </row>
    <row r="2340" spans="2:13" ht="12.75">
      <c r="B2340" s="407">
        <v>80000</v>
      </c>
      <c r="C2340" s="1" t="s">
        <v>232</v>
      </c>
      <c r="D2340" s="19" t="s">
        <v>135</v>
      </c>
      <c r="E2340" s="102" t="s">
        <v>135</v>
      </c>
      <c r="F2340" s="73" t="s">
        <v>233</v>
      </c>
      <c r="G2340" s="34" t="s">
        <v>29</v>
      </c>
      <c r="H2340" s="7">
        <f t="shared" si="162"/>
        <v>-222200</v>
      </c>
      <c r="I2340" s="29">
        <f t="shared" si="163"/>
        <v>165.28925619834712</v>
      </c>
      <c r="K2340" t="s">
        <v>128</v>
      </c>
      <c r="M2340" s="2">
        <v>484</v>
      </c>
    </row>
    <row r="2341" spans="2:13" ht="12.75">
      <c r="B2341" s="407">
        <v>25000</v>
      </c>
      <c r="C2341" s="1" t="s">
        <v>234</v>
      </c>
      <c r="D2341" s="19" t="s">
        <v>135</v>
      </c>
      <c r="E2341" s="102" t="s">
        <v>135</v>
      </c>
      <c r="F2341" s="34" t="s">
        <v>235</v>
      </c>
      <c r="G2341" s="34" t="s">
        <v>33</v>
      </c>
      <c r="H2341" s="7">
        <f t="shared" si="162"/>
        <v>-247200</v>
      </c>
      <c r="I2341" s="29">
        <f t="shared" si="163"/>
        <v>51.65289256198347</v>
      </c>
      <c r="K2341" t="s">
        <v>128</v>
      </c>
      <c r="M2341" s="2">
        <v>484</v>
      </c>
    </row>
    <row r="2342" spans="2:13" ht="12.75">
      <c r="B2342" s="407">
        <v>5000</v>
      </c>
      <c r="C2342" s="1" t="s">
        <v>1096</v>
      </c>
      <c r="D2342" s="19" t="s">
        <v>135</v>
      </c>
      <c r="E2342" s="102" t="s">
        <v>135</v>
      </c>
      <c r="F2342" s="34" t="s">
        <v>236</v>
      </c>
      <c r="G2342" s="34" t="s">
        <v>45</v>
      </c>
      <c r="H2342" s="7">
        <f t="shared" si="162"/>
        <v>-252200</v>
      </c>
      <c r="I2342" s="29">
        <f t="shared" si="163"/>
        <v>10.330578512396695</v>
      </c>
      <c r="K2342" t="s">
        <v>128</v>
      </c>
      <c r="M2342" s="2">
        <v>484</v>
      </c>
    </row>
    <row r="2343" spans="2:13" ht="12.75">
      <c r="B2343" s="407">
        <v>5000</v>
      </c>
      <c r="C2343" s="1" t="s">
        <v>1096</v>
      </c>
      <c r="D2343" s="19" t="s">
        <v>135</v>
      </c>
      <c r="E2343" s="102" t="s">
        <v>135</v>
      </c>
      <c r="F2343" s="34" t="s">
        <v>237</v>
      </c>
      <c r="G2343" s="34" t="s">
        <v>69</v>
      </c>
      <c r="H2343" s="7">
        <f t="shared" si="162"/>
        <v>-257200</v>
      </c>
      <c r="I2343" s="29">
        <f t="shared" si="163"/>
        <v>10.330578512396695</v>
      </c>
      <c r="K2343" t="s">
        <v>128</v>
      </c>
      <c r="M2343" s="2">
        <v>484</v>
      </c>
    </row>
    <row r="2344" spans="2:13" ht="12.75">
      <c r="B2344" s="408">
        <v>5917</v>
      </c>
      <c r="C2344" s="58" t="s">
        <v>100</v>
      </c>
      <c r="D2344" s="19" t="s">
        <v>135</v>
      </c>
      <c r="E2344" s="102" t="s">
        <v>135</v>
      </c>
      <c r="F2344" s="39" t="s">
        <v>24</v>
      </c>
      <c r="G2344" s="56" t="s">
        <v>59</v>
      </c>
      <c r="H2344" s="7">
        <f t="shared" si="162"/>
        <v>-263117</v>
      </c>
      <c r="I2344" s="29">
        <f t="shared" si="163"/>
        <v>12.225206611570249</v>
      </c>
      <c r="K2344" s="59" t="s">
        <v>23</v>
      </c>
      <c r="M2344" s="2">
        <v>484</v>
      </c>
    </row>
    <row r="2345" spans="1:13" s="22" customFormat="1" ht="12.75">
      <c r="A2345" s="19"/>
      <c r="B2345" s="408">
        <v>1500</v>
      </c>
      <c r="C2345" s="41" t="s">
        <v>238</v>
      </c>
      <c r="D2345" s="19" t="s">
        <v>135</v>
      </c>
      <c r="E2345" s="102" t="s">
        <v>135</v>
      </c>
      <c r="F2345" s="39" t="s">
        <v>239</v>
      </c>
      <c r="G2345" s="39" t="s">
        <v>91</v>
      </c>
      <c r="H2345" s="7">
        <f t="shared" si="162"/>
        <v>-264617</v>
      </c>
      <c r="I2345" s="29">
        <f t="shared" si="163"/>
        <v>3.0991735537190084</v>
      </c>
      <c r="K2345" s="75" t="s">
        <v>240</v>
      </c>
      <c r="M2345" s="2">
        <v>484</v>
      </c>
    </row>
    <row r="2346" spans="1:13" s="22" customFormat="1" ht="12.75">
      <c r="A2346" s="19"/>
      <c r="B2346" s="408">
        <v>7000</v>
      </c>
      <c r="C2346" s="41" t="s">
        <v>241</v>
      </c>
      <c r="D2346" s="19" t="s">
        <v>135</v>
      </c>
      <c r="E2346" s="102" t="s">
        <v>135</v>
      </c>
      <c r="F2346" s="39" t="s">
        <v>242</v>
      </c>
      <c r="G2346" s="39" t="s">
        <v>93</v>
      </c>
      <c r="H2346" s="7">
        <f t="shared" si="162"/>
        <v>-271617</v>
      </c>
      <c r="I2346" s="29">
        <f t="shared" si="163"/>
        <v>14.462809917355372</v>
      </c>
      <c r="K2346" s="75" t="s">
        <v>243</v>
      </c>
      <c r="M2346" s="2">
        <v>484</v>
      </c>
    </row>
    <row r="2347" spans="1:13" s="22" customFormat="1" ht="12.75">
      <c r="A2347" s="19"/>
      <c r="B2347" s="408">
        <v>4500</v>
      </c>
      <c r="C2347" s="41" t="s">
        <v>244</v>
      </c>
      <c r="D2347" s="19" t="s">
        <v>135</v>
      </c>
      <c r="E2347" s="102" t="s">
        <v>135</v>
      </c>
      <c r="F2347" s="39" t="s">
        <v>245</v>
      </c>
      <c r="G2347" s="39" t="s">
        <v>22</v>
      </c>
      <c r="H2347" s="7">
        <f t="shared" si="162"/>
        <v>-276117</v>
      </c>
      <c r="I2347" s="29">
        <f t="shared" si="163"/>
        <v>9.297520661157025</v>
      </c>
      <c r="K2347" s="75" t="s">
        <v>243</v>
      </c>
      <c r="M2347" s="2">
        <v>484</v>
      </c>
    </row>
    <row r="2348" spans="1:13" s="22" customFormat="1" ht="12.75">
      <c r="A2348" s="19"/>
      <c r="B2348" s="408">
        <v>1000</v>
      </c>
      <c r="C2348" s="41" t="s">
        <v>238</v>
      </c>
      <c r="D2348" s="19" t="s">
        <v>135</v>
      </c>
      <c r="E2348" s="102" t="s">
        <v>135</v>
      </c>
      <c r="F2348" s="39" t="s">
        <v>246</v>
      </c>
      <c r="G2348" s="39" t="s">
        <v>43</v>
      </c>
      <c r="H2348" s="7">
        <f t="shared" si="162"/>
        <v>-277117</v>
      </c>
      <c r="I2348" s="29">
        <f t="shared" si="163"/>
        <v>2.0661157024793386</v>
      </c>
      <c r="K2348" s="75" t="s">
        <v>243</v>
      </c>
      <c r="M2348" s="2">
        <v>484</v>
      </c>
    </row>
    <row r="2349" spans="1:13" s="22" customFormat="1" ht="12.75">
      <c r="A2349" s="19"/>
      <c r="B2349" s="408">
        <v>5000</v>
      </c>
      <c r="C2349" s="41" t="s">
        <v>247</v>
      </c>
      <c r="D2349" s="19" t="s">
        <v>135</v>
      </c>
      <c r="E2349" s="102" t="s">
        <v>135</v>
      </c>
      <c r="F2349" s="39" t="s">
        <v>248</v>
      </c>
      <c r="G2349" s="39" t="s">
        <v>45</v>
      </c>
      <c r="H2349" s="7">
        <f t="shared" si="162"/>
        <v>-282117</v>
      </c>
      <c r="I2349" s="29">
        <f t="shared" si="163"/>
        <v>10.330578512396695</v>
      </c>
      <c r="K2349" s="75" t="s">
        <v>243</v>
      </c>
      <c r="M2349" s="2">
        <v>484</v>
      </c>
    </row>
    <row r="2350" spans="1:13" s="22" customFormat="1" ht="12.75">
      <c r="A2350" s="19"/>
      <c r="B2350" s="408">
        <v>1000</v>
      </c>
      <c r="C2350" s="41" t="s">
        <v>249</v>
      </c>
      <c r="D2350" s="19" t="s">
        <v>135</v>
      </c>
      <c r="E2350" s="102" t="s">
        <v>135</v>
      </c>
      <c r="F2350" s="39" t="s">
        <v>293</v>
      </c>
      <c r="G2350" s="39" t="s">
        <v>43</v>
      </c>
      <c r="H2350" s="7">
        <f t="shared" si="162"/>
        <v>-283117</v>
      </c>
      <c r="I2350" s="29">
        <f t="shared" si="163"/>
        <v>2.0661157024793386</v>
      </c>
      <c r="K2350" t="s">
        <v>251</v>
      </c>
      <c r="M2350" s="2">
        <v>484</v>
      </c>
    </row>
    <row r="2351" spans="1:13" s="59" customFormat="1" ht="12.75">
      <c r="A2351" s="58"/>
      <c r="B2351" s="408">
        <v>25000</v>
      </c>
      <c r="C2351" s="41" t="s">
        <v>1092</v>
      </c>
      <c r="D2351" s="19" t="s">
        <v>135</v>
      </c>
      <c r="E2351" s="102" t="s">
        <v>135</v>
      </c>
      <c r="F2351" s="39" t="s">
        <v>114</v>
      </c>
      <c r="G2351" s="56" t="s">
        <v>29</v>
      </c>
      <c r="H2351" s="7">
        <f t="shared" si="162"/>
        <v>-308117</v>
      </c>
      <c r="I2351" s="29">
        <f t="shared" si="163"/>
        <v>51.65289256198347</v>
      </c>
      <c r="K2351" s="59" t="s">
        <v>106</v>
      </c>
      <c r="M2351" s="2">
        <v>484</v>
      </c>
    </row>
    <row r="2352" spans="1:13" s="75" customFormat="1" ht="12.75">
      <c r="A2352" s="41"/>
      <c r="B2352" s="407">
        <v>25000</v>
      </c>
      <c r="C2352" s="41" t="s">
        <v>1092</v>
      </c>
      <c r="D2352" s="19" t="s">
        <v>135</v>
      </c>
      <c r="E2352" s="102" t="s">
        <v>135</v>
      </c>
      <c r="F2352" s="56" t="s">
        <v>770</v>
      </c>
      <c r="G2352" s="56" t="s">
        <v>29</v>
      </c>
      <c r="H2352" s="7">
        <f t="shared" si="162"/>
        <v>-333117</v>
      </c>
      <c r="I2352" s="29">
        <f t="shared" si="163"/>
        <v>51.65289256198347</v>
      </c>
      <c r="K2352" s="59" t="s">
        <v>639</v>
      </c>
      <c r="M2352" s="2">
        <v>484</v>
      </c>
    </row>
    <row r="2353" spans="1:13" s="59" customFormat="1" ht="12.75">
      <c r="A2353" s="58"/>
      <c r="B2353" s="408">
        <v>19300</v>
      </c>
      <c r="C2353" s="58" t="s">
        <v>1098</v>
      </c>
      <c r="D2353" s="19" t="s">
        <v>135</v>
      </c>
      <c r="E2353" s="102" t="s">
        <v>135</v>
      </c>
      <c r="F2353" s="56" t="s">
        <v>862</v>
      </c>
      <c r="G2353" s="39" t="s">
        <v>93</v>
      </c>
      <c r="H2353" s="7">
        <f t="shared" si="162"/>
        <v>-352417</v>
      </c>
      <c r="I2353" s="29">
        <f t="shared" si="163"/>
        <v>39.87603305785124</v>
      </c>
      <c r="K2353" s="59" t="s">
        <v>639</v>
      </c>
      <c r="M2353" s="2">
        <v>484</v>
      </c>
    </row>
    <row r="2354" spans="1:13" s="59" customFormat="1" ht="12.75">
      <c r="A2354" s="58"/>
      <c r="B2354" s="408">
        <v>1000</v>
      </c>
      <c r="C2354" s="58" t="s">
        <v>1100</v>
      </c>
      <c r="D2354" s="19" t="s">
        <v>135</v>
      </c>
      <c r="E2354" s="102" t="s">
        <v>135</v>
      </c>
      <c r="F2354" s="56" t="s">
        <v>863</v>
      </c>
      <c r="G2354" s="39" t="s">
        <v>93</v>
      </c>
      <c r="H2354" s="7">
        <f t="shared" si="162"/>
        <v>-353417</v>
      </c>
      <c r="I2354" s="29">
        <f t="shared" si="163"/>
        <v>2.0661157024793386</v>
      </c>
      <c r="K2354" s="59" t="s">
        <v>639</v>
      </c>
      <c r="M2354" s="2">
        <v>484</v>
      </c>
    </row>
    <row r="2355" spans="1:13" s="75" customFormat="1" ht="12.75">
      <c r="A2355" s="41"/>
      <c r="B2355" s="407">
        <v>28500</v>
      </c>
      <c r="C2355" s="41" t="s">
        <v>866</v>
      </c>
      <c r="D2355" s="19" t="s">
        <v>135</v>
      </c>
      <c r="E2355" s="102" t="s">
        <v>135</v>
      </c>
      <c r="F2355" s="56" t="s">
        <v>867</v>
      </c>
      <c r="G2355" s="56" t="s">
        <v>29</v>
      </c>
      <c r="H2355" s="7">
        <f t="shared" si="162"/>
        <v>-381917</v>
      </c>
      <c r="I2355" s="29">
        <f t="shared" si="163"/>
        <v>58.88429752066116</v>
      </c>
      <c r="K2355" s="59" t="s">
        <v>639</v>
      </c>
      <c r="M2355" s="2">
        <v>484</v>
      </c>
    </row>
    <row r="2356" spans="1:13" s="75" customFormat="1" ht="12.75">
      <c r="A2356" s="41"/>
      <c r="B2356" s="408">
        <v>38500</v>
      </c>
      <c r="C2356" s="41" t="s">
        <v>232</v>
      </c>
      <c r="D2356" s="19" t="s">
        <v>135</v>
      </c>
      <c r="E2356" s="102" t="s">
        <v>135</v>
      </c>
      <c r="F2356" s="39" t="s">
        <v>868</v>
      </c>
      <c r="G2356" s="39" t="s">
        <v>35</v>
      </c>
      <c r="H2356" s="7">
        <f t="shared" si="162"/>
        <v>-420417</v>
      </c>
      <c r="I2356" s="29">
        <f t="shared" si="163"/>
        <v>79.54545454545455</v>
      </c>
      <c r="K2356" s="59" t="s">
        <v>639</v>
      </c>
      <c r="M2356" s="2">
        <v>484</v>
      </c>
    </row>
    <row r="2357" spans="1:13" s="75" customFormat="1" ht="12.75">
      <c r="A2357" s="41"/>
      <c r="B2357" s="408">
        <v>38500</v>
      </c>
      <c r="C2357" s="41" t="s">
        <v>232</v>
      </c>
      <c r="D2357" s="19" t="s">
        <v>135</v>
      </c>
      <c r="E2357" s="102" t="s">
        <v>135</v>
      </c>
      <c r="F2357" s="39" t="s">
        <v>868</v>
      </c>
      <c r="G2357" s="39" t="s">
        <v>35</v>
      </c>
      <c r="H2357" s="7">
        <f t="shared" si="162"/>
        <v>-458917</v>
      </c>
      <c r="I2357" s="29">
        <f t="shared" si="163"/>
        <v>79.54545454545455</v>
      </c>
      <c r="K2357" s="59" t="s">
        <v>639</v>
      </c>
      <c r="M2357" s="2">
        <v>484</v>
      </c>
    </row>
    <row r="2358" spans="1:13" s="59" customFormat="1" ht="12.75">
      <c r="A2358" s="58"/>
      <c r="B2358" s="407">
        <v>1000</v>
      </c>
      <c r="C2358" s="58" t="s">
        <v>883</v>
      </c>
      <c r="D2358" s="19" t="s">
        <v>135</v>
      </c>
      <c r="E2358" s="102" t="s">
        <v>135</v>
      </c>
      <c r="F2358" s="56" t="s">
        <v>884</v>
      </c>
      <c r="G2358" s="56" t="s">
        <v>43</v>
      </c>
      <c r="H2358" s="7">
        <f t="shared" si="162"/>
        <v>-459917</v>
      </c>
      <c r="I2358" s="29">
        <f t="shared" si="163"/>
        <v>2.0661157024793386</v>
      </c>
      <c r="K2358" t="s">
        <v>582</v>
      </c>
      <c r="M2358" s="2">
        <v>484</v>
      </c>
    </row>
    <row r="2359" spans="1:13" s="59" customFormat="1" ht="12.75">
      <c r="A2359" s="58"/>
      <c r="B2359" s="407">
        <v>1000</v>
      </c>
      <c r="C2359" s="58" t="s">
        <v>1100</v>
      </c>
      <c r="D2359" s="19" t="s">
        <v>135</v>
      </c>
      <c r="E2359" s="102" t="s">
        <v>135</v>
      </c>
      <c r="F2359" s="56" t="s">
        <v>799</v>
      </c>
      <c r="G2359" s="56" t="s">
        <v>45</v>
      </c>
      <c r="H2359" s="7">
        <f t="shared" si="162"/>
        <v>-460917</v>
      </c>
      <c r="I2359" s="29">
        <f t="shared" si="163"/>
        <v>2.0661157024793386</v>
      </c>
      <c r="K2359" t="s">
        <v>582</v>
      </c>
      <c r="M2359" s="2">
        <v>484</v>
      </c>
    </row>
    <row r="2360" spans="1:13" s="57" customFormat="1" ht="12.75">
      <c r="A2360" s="18"/>
      <c r="B2360" s="409">
        <f>SUM(B2317:B2359)</f>
        <v>460917</v>
      </c>
      <c r="C2360" s="66"/>
      <c r="D2360" s="18"/>
      <c r="E2360" s="146" t="s">
        <v>135</v>
      </c>
      <c r="F2360" s="72"/>
      <c r="G2360" s="72"/>
      <c r="H2360" s="60">
        <v>0</v>
      </c>
      <c r="I2360" s="55">
        <f>+B2360/M2360</f>
        <v>952.3078512396694</v>
      </c>
      <c r="M2360" s="2">
        <v>484</v>
      </c>
    </row>
    <row r="2361" spans="3:13" ht="12.75">
      <c r="C2361" s="58"/>
      <c r="D2361" s="19"/>
      <c r="F2361" s="56"/>
      <c r="G2361" s="56"/>
      <c r="H2361" s="7">
        <f>H2360-B2361</f>
        <v>0</v>
      </c>
      <c r="I2361" s="29">
        <f>+B2361/M2361</f>
        <v>0</v>
      </c>
      <c r="M2361" s="2">
        <v>484</v>
      </c>
    </row>
    <row r="2362" spans="3:13" ht="12.75">
      <c r="C2362" s="58"/>
      <c r="D2362" s="19"/>
      <c r="F2362" s="56"/>
      <c r="G2362" s="56"/>
      <c r="H2362" s="7">
        <f>H2361-B2362</f>
        <v>0</v>
      </c>
      <c r="I2362" s="29">
        <f>+B2362/M2362</f>
        <v>0</v>
      </c>
      <c r="M2362" s="2">
        <v>484</v>
      </c>
    </row>
    <row r="2363" spans="1:13" s="59" customFormat="1" ht="12.75">
      <c r="A2363" s="41"/>
      <c r="B2363" s="221">
        <v>0</v>
      </c>
      <c r="C2363" s="41" t="s">
        <v>252</v>
      </c>
      <c r="D2363" s="41" t="s">
        <v>135</v>
      </c>
      <c r="E2363" s="99" t="s">
        <v>253</v>
      </c>
      <c r="F2363" s="99" t="s">
        <v>98</v>
      </c>
      <c r="G2363" s="39" t="s">
        <v>254</v>
      </c>
      <c r="H2363" s="7">
        <f>H2362-B2363</f>
        <v>0</v>
      </c>
      <c r="I2363" s="29">
        <v>149</v>
      </c>
      <c r="J2363" s="75"/>
      <c r="K2363" s="75"/>
      <c r="L2363" s="75"/>
      <c r="M2363" s="2">
        <v>484</v>
      </c>
    </row>
    <row r="2364" spans="1:13" s="75" customFormat="1" ht="12.75">
      <c r="A2364" s="41"/>
      <c r="B2364" s="221">
        <v>5963</v>
      </c>
      <c r="C2364" s="41" t="s">
        <v>252</v>
      </c>
      <c r="D2364" s="41" t="s">
        <v>135</v>
      </c>
      <c r="E2364" s="99" t="s">
        <v>255</v>
      </c>
      <c r="F2364" s="99" t="s">
        <v>98</v>
      </c>
      <c r="G2364" s="39" t="s">
        <v>254</v>
      </c>
      <c r="H2364" s="7">
        <f>H2363-B2364</f>
        <v>-5963</v>
      </c>
      <c r="I2364" s="29">
        <v>150</v>
      </c>
      <c r="M2364" s="2">
        <v>484</v>
      </c>
    </row>
    <row r="2365" spans="1:13" ht="12.75">
      <c r="A2365" s="66"/>
      <c r="B2365" s="335">
        <f>SUM(B2363:B2364)</f>
        <v>5963</v>
      </c>
      <c r="C2365" s="66" t="s">
        <v>252</v>
      </c>
      <c r="D2365" s="66"/>
      <c r="E2365" s="101"/>
      <c r="F2365" s="101"/>
      <c r="G2365" s="72"/>
      <c r="H2365" s="60">
        <v>0</v>
      </c>
      <c r="I2365" s="55">
        <v>151</v>
      </c>
      <c r="J2365" s="80"/>
      <c r="K2365" s="80"/>
      <c r="L2365" s="80"/>
      <c r="M2365" s="2">
        <v>484</v>
      </c>
    </row>
    <row r="2366" spans="3:13" ht="12.75">
      <c r="C2366" s="58"/>
      <c r="D2366" s="19"/>
      <c r="F2366" s="56"/>
      <c r="G2366" s="56"/>
      <c r="H2366" s="7">
        <f>H2365-B2366</f>
        <v>0</v>
      </c>
      <c r="I2366" s="29">
        <f aca="true" t="shared" si="164" ref="I2366:I2414">+B2366/M2366</f>
        <v>0</v>
      </c>
      <c r="M2366" s="2">
        <v>484</v>
      </c>
    </row>
    <row r="2367" spans="3:13" ht="12.75">
      <c r="C2367" s="58"/>
      <c r="D2367" s="19"/>
      <c r="F2367" s="56"/>
      <c r="G2367" s="56"/>
      <c r="H2367" s="7">
        <f>H2366-B2367</f>
        <v>0</v>
      </c>
      <c r="I2367" s="29">
        <f t="shared" si="164"/>
        <v>0</v>
      </c>
      <c r="M2367" s="2">
        <v>484</v>
      </c>
    </row>
    <row r="2368" spans="2:13" ht="12.75">
      <c r="B2368" s="407">
        <v>5705</v>
      </c>
      <c r="C2368" s="1" t="s">
        <v>256</v>
      </c>
      <c r="D2368" s="19" t="s">
        <v>135</v>
      </c>
      <c r="E2368" s="102" t="s">
        <v>257</v>
      </c>
      <c r="F2368" s="102" t="s">
        <v>258</v>
      </c>
      <c r="G2368" s="34" t="s">
        <v>29</v>
      </c>
      <c r="H2368" s="7">
        <f>H2367-B2368</f>
        <v>-5705</v>
      </c>
      <c r="I2368" s="29">
        <f>+B2368/M2368</f>
        <v>11.787190082644628</v>
      </c>
      <c r="K2368" t="s">
        <v>163</v>
      </c>
      <c r="M2368" s="2">
        <v>484</v>
      </c>
    </row>
    <row r="2369" spans="2:13" ht="12.75">
      <c r="B2369" s="407">
        <v>14060</v>
      </c>
      <c r="C2369" s="1" t="s">
        <v>259</v>
      </c>
      <c r="D2369" s="19" t="s">
        <v>135</v>
      </c>
      <c r="E2369" s="102" t="s">
        <v>257</v>
      </c>
      <c r="F2369" s="102" t="s">
        <v>260</v>
      </c>
      <c r="G2369" s="34" t="s">
        <v>71</v>
      </c>
      <c r="H2369" s="7">
        <f>H2368-B2369</f>
        <v>-19765</v>
      </c>
      <c r="I2369" s="29">
        <f>+B2369/M2369</f>
        <v>29.049586776859503</v>
      </c>
      <c r="K2369" t="s">
        <v>163</v>
      </c>
      <c r="M2369" s="2">
        <v>484</v>
      </c>
    </row>
    <row r="2370" spans="2:13" ht="12.75">
      <c r="B2370" s="407">
        <v>600000</v>
      </c>
      <c r="C2370" s="1" t="s">
        <v>1107</v>
      </c>
      <c r="D2370" s="19" t="s">
        <v>135</v>
      </c>
      <c r="E2370" s="102" t="s">
        <v>257</v>
      </c>
      <c r="F2370" s="102" t="s">
        <v>1106</v>
      </c>
      <c r="G2370" s="34" t="s">
        <v>33</v>
      </c>
      <c r="H2370" s="7">
        <f>H2369-B2370</f>
        <v>-619765</v>
      </c>
      <c r="I2370" s="29">
        <f>+B2370/M2370</f>
        <v>1239.6694214876034</v>
      </c>
      <c r="K2370" t="s">
        <v>128</v>
      </c>
      <c r="M2370" s="2">
        <v>484</v>
      </c>
    </row>
    <row r="2371" spans="1:13" s="57" customFormat="1" ht="12.75">
      <c r="A2371" s="18"/>
      <c r="B2371" s="409">
        <f>SUM(B2368:B2370)</f>
        <v>619765</v>
      </c>
      <c r="C2371" s="18"/>
      <c r="D2371" s="18"/>
      <c r="E2371" s="146" t="s">
        <v>257</v>
      </c>
      <c r="F2371" s="25"/>
      <c r="G2371" s="25"/>
      <c r="H2371" s="60">
        <v>0</v>
      </c>
      <c r="I2371" s="55">
        <f>+B2371/M2371</f>
        <v>1280.5061983471073</v>
      </c>
      <c r="M2371" s="2">
        <v>484</v>
      </c>
    </row>
    <row r="2372" spans="4:13" ht="12.75">
      <c r="D2372" s="19"/>
      <c r="H2372" s="7">
        <f aca="true" t="shared" si="165" ref="H2372:H2398">H2371-B2372</f>
        <v>0</v>
      </c>
      <c r="I2372" s="29">
        <f t="shared" si="164"/>
        <v>0</v>
      </c>
      <c r="M2372" s="2">
        <v>484</v>
      </c>
    </row>
    <row r="2373" spans="4:13" ht="12.75">
      <c r="D2373" s="19"/>
      <c r="H2373" s="7">
        <f t="shared" si="165"/>
        <v>0</v>
      </c>
      <c r="I2373" s="29">
        <f t="shared" si="164"/>
        <v>0</v>
      </c>
      <c r="M2373" s="2">
        <v>484</v>
      </c>
    </row>
    <row r="2374" spans="2:13" ht="12.75">
      <c r="B2374" s="400">
        <v>1475</v>
      </c>
      <c r="C2374" s="41" t="s">
        <v>261</v>
      </c>
      <c r="D2374" s="19" t="s">
        <v>135</v>
      </c>
      <c r="E2374" s="102" t="s">
        <v>262</v>
      </c>
      <c r="F2374" s="34" t="s">
        <v>263</v>
      </c>
      <c r="G2374" s="34" t="s">
        <v>89</v>
      </c>
      <c r="H2374" s="7">
        <f t="shared" si="165"/>
        <v>-1475</v>
      </c>
      <c r="I2374" s="29">
        <f t="shared" si="164"/>
        <v>3.0475206611570247</v>
      </c>
      <c r="K2374" t="s">
        <v>163</v>
      </c>
      <c r="M2374" s="2">
        <v>484</v>
      </c>
    </row>
    <row r="2375" spans="2:13" ht="12.75">
      <c r="B2375" s="400">
        <v>1175</v>
      </c>
      <c r="C2375" s="41" t="s">
        <v>261</v>
      </c>
      <c r="D2375" s="19" t="s">
        <v>135</v>
      </c>
      <c r="E2375" s="102" t="s">
        <v>262</v>
      </c>
      <c r="F2375" s="34" t="s">
        <v>264</v>
      </c>
      <c r="G2375" s="34" t="s">
        <v>93</v>
      </c>
      <c r="H2375" s="7">
        <f t="shared" si="165"/>
        <v>-2650</v>
      </c>
      <c r="I2375" s="29">
        <f t="shared" si="164"/>
        <v>2.427685950413223</v>
      </c>
      <c r="K2375" t="s">
        <v>163</v>
      </c>
      <c r="M2375" s="2">
        <v>484</v>
      </c>
    </row>
    <row r="2376" spans="2:13" ht="12.75">
      <c r="B2376" s="400">
        <v>3000</v>
      </c>
      <c r="C2376" s="41" t="s">
        <v>261</v>
      </c>
      <c r="D2376" s="19" t="s">
        <v>135</v>
      </c>
      <c r="E2376" s="102" t="s">
        <v>262</v>
      </c>
      <c r="F2376" s="34" t="s">
        <v>265</v>
      </c>
      <c r="G2376" s="34" t="s">
        <v>93</v>
      </c>
      <c r="H2376" s="7">
        <f t="shared" si="165"/>
        <v>-5650</v>
      </c>
      <c r="I2376" s="29">
        <f t="shared" si="164"/>
        <v>6.198347107438017</v>
      </c>
      <c r="K2376" t="s">
        <v>163</v>
      </c>
      <c r="M2376" s="2">
        <v>484</v>
      </c>
    </row>
    <row r="2377" spans="2:13" ht="12.75">
      <c r="B2377" s="400">
        <v>1475</v>
      </c>
      <c r="C2377" s="41" t="s">
        <v>261</v>
      </c>
      <c r="D2377" s="19" t="s">
        <v>135</v>
      </c>
      <c r="E2377" s="102" t="s">
        <v>262</v>
      </c>
      <c r="F2377" s="34" t="s">
        <v>266</v>
      </c>
      <c r="G2377" s="34" t="s">
        <v>22</v>
      </c>
      <c r="H2377" s="7">
        <f t="shared" si="165"/>
        <v>-7125</v>
      </c>
      <c r="I2377" s="29">
        <f t="shared" si="164"/>
        <v>3.0475206611570247</v>
      </c>
      <c r="K2377" t="s">
        <v>163</v>
      </c>
      <c r="M2377" s="2">
        <v>484</v>
      </c>
    </row>
    <row r="2378" spans="2:13" ht="12.75">
      <c r="B2378" s="400">
        <v>725</v>
      </c>
      <c r="C2378" s="41" t="s">
        <v>261</v>
      </c>
      <c r="D2378" s="19" t="s">
        <v>135</v>
      </c>
      <c r="E2378" s="102" t="s">
        <v>262</v>
      </c>
      <c r="F2378" s="34" t="s">
        <v>267</v>
      </c>
      <c r="G2378" s="34" t="s">
        <v>29</v>
      </c>
      <c r="H2378" s="7">
        <f t="shared" si="165"/>
        <v>-7850</v>
      </c>
      <c r="I2378" s="29">
        <f t="shared" si="164"/>
        <v>1.4979338842975207</v>
      </c>
      <c r="K2378" t="s">
        <v>163</v>
      </c>
      <c r="M2378" s="2">
        <v>484</v>
      </c>
    </row>
    <row r="2379" spans="2:13" ht="12.75">
      <c r="B2379" s="400">
        <v>1200</v>
      </c>
      <c r="C2379" s="41" t="s">
        <v>261</v>
      </c>
      <c r="D2379" s="19" t="s">
        <v>135</v>
      </c>
      <c r="E2379" s="102" t="s">
        <v>262</v>
      </c>
      <c r="F2379" s="34" t="s">
        <v>268</v>
      </c>
      <c r="G2379" s="34" t="s">
        <v>31</v>
      </c>
      <c r="H2379" s="7">
        <f t="shared" si="165"/>
        <v>-9050</v>
      </c>
      <c r="I2379" s="29">
        <f t="shared" si="164"/>
        <v>2.479338842975207</v>
      </c>
      <c r="K2379" t="s">
        <v>163</v>
      </c>
      <c r="M2379" s="2">
        <v>484</v>
      </c>
    </row>
    <row r="2380" spans="2:13" ht="12.75">
      <c r="B2380" s="400">
        <v>875</v>
      </c>
      <c r="C2380" s="41" t="s">
        <v>261</v>
      </c>
      <c r="D2380" s="19" t="s">
        <v>135</v>
      </c>
      <c r="E2380" s="102" t="s">
        <v>262</v>
      </c>
      <c r="F2380" s="34" t="s">
        <v>269</v>
      </c>
      <c r="G2380" s="34" t="s">
        <v>35</v>
      </c>
      <c r="H2380" s="7">
        <f t="shared" si="165"/>
        <v>-9925</v>
      </c>
      <c r="I2380" s="29">
        <f t="shared" si="164"/>
        <v>1.8078512396694215</v>
      </c>
      <c r="K2380" t="s">
        <v>163</v>
      </c>
      <c r="M2380" s="2">
        <v>484</v>
      </c>
    </row>
    <row r="2381" spans="2:13" ht="12.75">
      <c r="B2381" s="400">
        <v>3100</v>
      </c>
      <c r="C2381" s="41" t="s">
        <v>261</v>
      </c>
      <c r="D2381" s="19" t="s">
        <v>135</v>
      </c>
      <c r="E2381" s="102" t="s">
        <v>262</v>
      </c>
      <c r="F2381" s="34" t="s">
        <v>270</v>
      </c>
      <c r="G2381" s="34" t="s">
        <v>37</v>
      </c>
      <c r="H2381" s="7">
        <f t="shared" si="165"/>
        <v>-13025</v>
      </c>
      <c r="I2381" s="29">
        <f t="shared" si="164"/>
        <v>6.404958677685951</v>
      </c>
      <c r="K2381" t="s">
        <v>163</v>
      </c>
      <c r="M2381" s="2">
        <v>484</v>
      </c>
    </row>
    <row r="2382" spans="2:13" ht="12.75">
      <c r="B2382" s="400">
        <v>1775</v>
      </c>
      <c r="C2382" s="41" t="s">
        <v>261</v>
      </c>
      <c r="D2382" s="19" t="s">
        <v>135</v>
      </c>
      <c r="E2382" s="102" t="s">
        <v>262</v>
      </c>
      <c r="F2382" s="34" t="s">
        <v>271</v>
      </c>
      <c r="G2382" s="34" t="s">
        <v>37</v>
      </c>
      <c r="H2382" s="7">
        <f t="shared" si="165"/>
        <v>-14800</v>
      </c>
      <c r="I2382" s="29">
        <f t="shared" si="164"/>
        <v>3.6673553719008263</v>
      </c>
      <c r="K2382" t="s">
        <v>163</v>
      </c>
      <c r="M2382" s="2">
        <v>484</v>
      </c>
    </row>
    <row r="2383" spans="2:13" ht="12.75">
      <c r="B2383" s="400">
        <v>725</v>
      </c>
      <c r="C2383" s="41" t="s">
        <v>261</v>
      </c>
      <c r="D2383" s="19" t="s">
        <v>135</v>
      </c>
      <c r="E2383" s="102" t="s">
        <v>262</v>
      </c>
      <c r="F2383" s="34" t="s">
        <v>272</v>
      </c>
      <c r="G2383" s="34" t="s">
        <v>37</v>
      </c>
      <c r="H2383" s="7">
        <f t="shared" si="165"/>
        <v>-15525</v>
      </c>
      <c r="I2383" s="29">
        <f t="shared" si="164"/>
        <v>1.4979338842975207</v>
      </c>
      <c r="K2383" t="s">
        <v>163</v>
      </c>
      <c r="M2383" s="2">
        <v>484</v>
      </c>
    </row>
    <row r="2384" spans="2:13" ht="12.75">
      <c r="B2384" s="400">
        <v>875</v>
      </c>
      <c r="C2384" s="41" t="s">
        <v>261</v>
      </c>
      <c r="D2384" s="19" t="s">
        <v>135</v>
      </c>
      <c r="E2384" s="102" t="s">
        <v>262</v>
      </c>
      <c r="F2384" s="34" t="s">
        <v>273</v>
      </c>
      <c r="G2384" s="34" t="s">
        <v>37</v>
      </c>
      <c r="H2384" s="7">
        <f t="shared" si="165"/>
        <v>-16400</v>
      </c>
      <c r="I2384" s="29">
        <f t="shared" si="164"/>
        <v>1.8078512396694215</v>
      </c>
      <c r="K2384" t="s">
        <v>163</v>
      </c>
      <c r="M2384" s="2">
        <v>484</v>
      </c>
    </row>
    <row r="2385" spans="2:13" ht="12.75">
      <c r="B2385" s="400">
        <v>5000</v>
      </c>
      <c r="C2385" s="41" t="s">
        <v>261</v>
      </c>
      <c r="D2385" s="19" t="s">
        <v>135</v>
      </c>
      <c r="E2385" s="102" t="s">
        <v>262</v>
      </c>
      <c r="F2385" s="34" t="s">
        <v>274</v>
      </c>
      <c r="G2385" s="34" t="s">
        <v>45</v>
      </c>
      <c r="H2385" s="7">
        <f t="shared" si="165"/>
        <v>-21400</v>
      </c>
      <c r="I2385" s="29">
        <f t="shared" si="164"/>
        <v>10.330578512396695</v>
      </c>
      <c r="K2385" t="s">
        <v>163</v>
      </c>
      <c r="M2385" s="2">
        <v>484</v>
      </c>
    </row>
    <row r="2386" spans="2:13" ht="12.75">
      <c r="B2386" s="400">
        <v>1775</v>
      </c>
      <c r="C2386" s="41" t="s">
        <v>261</v>
      </c>
      <c r="D2386" s="19" t="s">
        <v>135</v>
      </c>
      <c r="E2386" s="102" t="s">
        <v>262</v>
      </c>
      <c r="F2386" s="34" t="s">
        <v>275</v>
      </c>
      <c r="G2386" s="34" t="s">
        <v>45</v>
      </c>
      <c r="H2386" s="7">
        <f t="shared" si="165"/>
        <v>-23175</v>
      </c>
      <c r="I2386" s="29">
        <f t="shared" si="164"/>
        <v>3.6673553719008263</v>
      </c>
      <c r="K2386" t="s">
        <v>163</v>
      </c>
      <c r="M2386" s="2">
        <v>484</v>
      </c>
    </row>
    <row r="2387" spans="2:13" ht="12.75">
      <c r="B2387" s="400">
        <v>875</v>
      </c>
      <c r="C2387" s="41" t="s">
        <v>261</v>
      </c>
      <c r="D2387" s="19" t="s">
        <v>135</v>
      </c>
      <c r="E2387" s="102" t="s">
        <v>262</v>
      </c>
      <c r="F2387" s="34" t="s">
        <v>276</v>
      </c>
      <c r="G2387" s="34" t="s">
        <v>45</v>
      </c>
      <c r="H2387" s="7">
        <f t="shared" si="165"/>
        <v>-24050</v>
      </c>
      <c r="I2387" s="29">
        <f t="shared" si="164"/>
        <v>1.8078512396694215</v>
      </c>
      <c r="K2387" t="s">
        <v>163</v>
      </c>
      <c r="M2387" s="2">
        <v>484</v>
      </c>
    </row>
    <row r="2388" spans="2:13" ht="12.75">
      <c r="B2388" s="400">
        <v>1175</v>
      </c>
      <c r="C2388" s="41" t="s">
        <v>261</v>
      </c>
      <c r="D2388" s="19" t="s">
        <v>135</v>
      </c>
      <c r="E2388" s="102" t="s">
        <v>262</v>
      </c>
      <c r="F2388" s="34" t="s">
        <v>277</v>
      </c>
      <c r="G2388" s="34" t="s">
        <v>47</v>
      </c>
      <c r="H2388" s="7">
        <f t="shared" si="165"/>
        <v>-25225</v>
      </c>
      <c r="I2388" s="29">
        <f t="shared" si="164"/>
        <v>2.427685950413223</v>
      </c>
      <c r="K2388" t="s">
        <v>163</v>
      </c>
      <c r="M2388" s="2">
        <v>484</v>
      </c>
    </row>
    <row r="2389" spans="2:13" ht="12.75">
      <c r="B2389" s="400">
        <v>2500</v>
      </c>
      <c r="C2389" s="41" t="s">
        <v>261</v>
      </c>
      <c r="D2389" s="19" t="s">
        <v>135</v>
      </c>
      <c r="E2389" s="102" t="s">
        <v>262</v>
      </c>
      <c r="F2389" s="34" t="s">
        <v>278</v>
      </c>
      <c r="G2389" s="34" t="s">
        <v>47</v>
      </c>
      <c r="H2389" s="7">
        <f t="shared" si="165"/>
        <v>-27725</v>
      </c>
      <c r="I2389" s="29">
        <f t="shared" si="164"/>
        <v>5.1652892561983474</v>
      </c>
      <c r="K2389" t="s">
        <v>163</v>
      </c>
      <c r="M2389" s="2">
        <v>484</v>
      </c>
    </row>
    <row r="2390" spans="2:13" ht="12.75">
      <c r="B2390" s="400">
        <v>1175</v>
      </c>
      <c r="C2390" s="41" t="s">
        <v>261</v>
      </c>
      <c r="D2390" s="19" t="s">
        <v>135</v>
      </c>
      <c r="E2390" s="102" t="s">
        <v>262</v>
      </c>
      <c r="F2390" s="34" t="s">
        <v>279</v>
      </c>
      <c r="G2390" s="34" t="s">
        <v>49</v>
      </c>
      <c r="H2390" s="7">
        <f t="shared" si="165"/>
        <v>-28900</v>
      </c>
      <c r="I2390" s="29">
        <f t="shared" si="164"/>
        <v>2.427685950413223</v>
      </c>
      <c r="K2390" t="s">
        <v>163</v>
      </c>
      <c r="M2390" s="2">
        <v>484</v>
      </c>
    </row>
    <row r="2391" spans="2:13" ht="12.75">
      <c r="B2391" s="400">
        <v>475</v>
      </c>
      <c r="C2391" s="41" t="s">
        <v>261</v>
      </c>
      <c r="D2391" s="19" t="s">
        <v>135</v>
      </c>
      <c r="E2391" s="102" t="s">
        <v>262</v>
      </c>
      <c r="F2391" s="34" t="s">
        <v>280</v>
      </c>
      <c r="G2391" s="34" t="s">
        <v>49</v>
      </c>
      <c r="H2391" s="7">
        <f t="shared" si="165"/>
        <v>-29375</v>
      </c>
      <c r="I2391" s="29">
        <f t="shared" si="164"/>
        <v>0.981404958677686</v>
      </c>
      <c r="K2391" t="s">
        <v>163</v>
      </c>
      <c r="M2391" s="2">
        <v>484</v>
      </c>
    </row>
    <row r="2392" spans="2:13" ht="12.75">
      <c r="B2392" s="400">
        <v>725</v>
      </c>
      <c r="C2392" s="41" t="s">
        <v>261</v>
      </c>
      <c r="D2392" s="19" t="s">
        <v>135</v>
      </c>
      <c r="E2392" s="102" t="s">
        <v>262</v>
      </c>
      <c r="F2392" s="34" t="s">
        <v>281</v>
      </c>
      <c r="G2392" s="34" t="s">
        <v>49</v>
      </c>
      <c r="H2392" s="7">
        <f t="shared" si="165"/>
        <v>-30100</v>
      </c>
      <c r="I2392" s="29">
        <f t="shared" si="164"/>
        <v>1.4979338842975207</v>
      </c>
      <c r="K2392" t="s">
        <v>163</v>
      </c>
      <c r="M2392" s="2">
        <v>484</v>
      </c>
    </row>
    <row r="2393" spans="2:13" ht="12.75">
      <c r="B2393" s="400">
        <v>475</v>
      </c>
      <c r="C2393" s="41" t="s">
        <v>261</v>
      </c>
      <c r="D2393" s="19" t="s">
        <v>135</v>
      </c>
      <c r="E2393" s="102" t="s">
        <v>262</v>
      </c>
      <c r="F2393" s="34" t="s">
        <v>210</v>
      </c>
      <c r="G2393" s="34" t="s">
        <v>51</v>
      </c>
      <c r="H2393" s="7">
        <f t="shared" si="165"/>
        <v>-30575</v>
      </c>
      <c r="I2393" s="29">
        <f t="shared" si="164"/>
        <v>0.981404958677686</v>
      </c>
      <c r="K2393" t="s">
        <v>163</v>
      </c>
      <c r="M2393" s="2">
        <v>484</v>
      </c>
    </row>
    <row r="2394" spans="2:13" ht="12.75">
      <c r="B2394" s="400">
        <v>475</v>
      </c>
      <c r="C2394" s="41" t="s">
        <v>261</v>
      </c>
      <c r="D2394" s="19" t="s">
        <v>135</v>
      </c>
      <c r="E2394" s="102" t="s">
        <v>262</v>
      </c>
      <c r="F2394" s="34" t="s">
        <v>282</v>
      </c>
      <c r="G2394" s="34" t="s">
        <v>68</v>
      </c>
      <c r="H2394" s="7">
        <f t="shared" si="165"/>
        <v>-31050</v>
      </c>
      <c r="I2394" s="29">
        <f t="shared" si="164"/>
        <v>0.981404958677686</v>
      </c>
      <c r="K2394" t="s">
        <v>163</v>
      </c>
      <c r="M2394" s="2">
        <v>484</v>
      </c>
    </row>
    <row r="2395" spans="2:13" ht="12.75">
      <c r="B2395" s="400">
        <v>875</v>
      </c>
      <c r="C2395" s="41" t="s">
        <v>261</v>
      </c>
      <c r="D2395" s="19" t="s">
        <v>135</v>
      </c>
      <c r="E2395" s="102" t="s">
        <v>262</v>
      </c>
      <c r="F2395" s="34" t="s">
        <v>283</v>
      </c>
      <c r="G2395" s="34" t="s">
        <v>68</v>
      </c>
      <c r="H2395" s="7">
        <f t="shared" si="165"/>
        <v>-31925</v>
      </c>
      <c r="I2395" s="29">
        <f t="shared" si="164"/>
        <v>1.8078512396694215</v>
      </c>
      <c r="K2395" t="s">
        <v>163</v>
      </c>
      <c r="M2395" s="2">
        <v>484</v>
      </c>
    </row>
    <row r="2396" spans="2:13" ht="12.75">
      <c r="B2396" s="400">
        <v>725</v>
      </c>
      <c r="C2396" s="41" t="s">
        <v>261</v>
      </c>
      <c r="D2396" s="19" t="s">
        <v>135</v>
      </c>
      <c r="E2396" s="102" t="s">
        <v>262</v>
      </c>
      <c r="F2396" s="34" t="s">
        <v>284</v>
      </c>
      <c r="G2396" s="34" t="s">
        <v>68</v>
      </c>
      <c r="H2396" s="7">
        <f t="shared" si="165"/>
        <v>-32650</v>
      </c>
      <c r="I2396" s="29">
        <f t="shared" si="164"/>
        <v>1.4979338842975207</v>
      </c>
      <c r="K2396" t="s">
        <v>163</v>
      </c>
      <c r="M2396" s="2">
        <v>484</v>
      </c>
    </row>
    <row r="2397" spans="2:13" ht="12.75">
      <c r="B2397" s="400">
        <v>475</v>
      </c>
      <c r="C2397" s="41" t="s">
        <v>261</v>
      </c>
      <c r="D2397" s="19" t="s">
        <v>135</v>
      </c>
      <c r="E2397" s="102" t="s">
        <v>262</v>
      </c>
      <c r="F2397" s="34" t="s">
        <v>285</v>
      </c>
      <c r="G2397" s="34" t="s">
        <v>68</v>
      </c>
      <c r="H2397" s="7">
        <f t="shared" si="165"/>
        <v>-33125</v>
      </c>
      <c r="I2397" s="29">
        <f t="shared" si="164"/>
        <v>0.981404958677686</v>
      </c>
      <c r="K2397" t="s">
        <v>163</v>
      </c>
      <c r="M2397" s="2">
        <v>484</v>
      </c>
    </row>
    <row r="2398" spans="1:13" s="57" customFormat="1" ht="12.75">
      <c r="A2398" s="1"/>
      <c r="B2398" s="400">
        <v>23850</v>
      </c>
      <c r="C2398" s="1" t="s">
        <v>261</v>
      </c>
      <c r="D2398" s="19" t="s">
        <v>135</v>
      </c>
      <c r="E2398" s="102" t="s">
        <v>286</v>
      </c>
      <c r="F2398" s="34" t="s">
        <v>287</v>
      </c>
      <c r="G2398" s="34" t="s">
        <v>71</v>
      </c>
      <c r="H2398" s="7">
        <f t="shared" si="165"/>
        <v>-56975</v>
      </c>
      <c r="I2398" s="29">
        <f t="shared" si="164"/>
        <v>49.27685950413223</v>
      </c>
      <c r="J2398"/>
      <c r="K2398" t="s">
        <v>128</v>
      </c>
      <c r="L2398"/>
      <c r="M2398" s="2">
        <v>484</v>
      </c>
    </row>
    <row r="2399" spans="1:13" ht="12.75">
      <c r="A2399" s="18"/>
      <c r="B2399" s="420">
        <f>SUM(B2374:B2398)</f>
        <v>56975</v>
      </c>
      <c r="C2399" s="18"/>
      <c r="D2399" s="66"/>
      <c r="E2399" s="146" t="s">
        <v>262</v>
      </c>
      <c r="F2399" s="25"/>
      <c r="G2399" s="25"/>
      <c r="H2399" s="60">
        <v>0</v>
      </c>
      <c r="I2399" s="55">
        <f t="shared" si="164"/>
        <v>117.71694214876032</v>
      </c>
      <c r="J2399" s="57"/>
      <c r="K2399" s="57"/>
      <c r="L2399" s="57"/>
      <c r="M2399" s="2">
        <v>484</v>
      </c>
    </row>
    <row r="2400" spans="2:13" ht="12.75">
      <c r="B2400" s="400"/>
      <c r="H2400" s="7">
        <f aca="true" t="shared" si="166" ref="H2400:H2414">H2399-B2400</f>
        <v>0</v>
      </c>
      <c r="I2400" s="29">
        <f t="shared" si="164"/>
        <v>0</v>
      </c>
      <c r="M2400" s="2">
        <v>484</v>
      </c>
    </row>
    <row r="2401" spans="2:13" ht="12.75">
      <c r="B2401" s="400"/>
      <c r="H2401" s="7">
        <f t="shared" si="166"/>
        <v>0</v>
      </c>
      <c r="I2401" s="29">
        <f t="shared" si="164"/>
        <v>0</v>
      </c>
      <c r="M2401" s="2">
        <v>484</v>
      </c>
    </row>
    <row r="2402" spans="1:13" s="59" customFormat="1" ht="12.75">
      <c r="A2402" s="1"/>
      <c r="B2402" s="400"/>
      <c r="C2402" s="1"/>
      <c r="D2402" s="1"/>
      <c r="E2402" s="102"/>
      <c r="F2402" s="34"/>
      <c r="G2402" s="34"/>
      <c r="H2402" s="7">
        <f t="shared" si="166"/>
        <v>0</v>
      </c>
      <c r="I2402" s="29">
        <f t="shared" si="164"/>
        <v>0</v>
      </c>
      <c r="J2402"/>
      <c r="K2402"/>
      <c r="L2402"/>
      <c r="M2402" s="2">
        <v>484</v>
      </c>
    </row>
    <row r="2403" spans="1:13" s="59" customFormat="1" ht="12.75">
      <c r="A2403" s="41"/>
      <c r="B2403" s="399">
        <v>290000</v>
      </c>
      <c r="C2403" s="41" t="s">
        <v>288</v>
      </c>
      <c r="D2403" s="56" t="s">
        <v>135</v>
      </c>
      <c r="E2403" s="103"/>
      <c r="F2403" s="103" t="s">
        <v>98</v>
      </c>
      <c r="G2403" s="104" t="s">
        <v>22</v>
      </c>
      <c r="H2403" s="7">
        <f t="shared" si="166"/>
        <v>-290000</v>
      </c>
      <c r="I2403" s="29">
        <f t="shared" si="164"/>
        <v>599.1735537190083</v>
      </c>
      <c r="M2403" s="2">
        <v>484</v>
      </c>
    </row>
    <row r="2404" spans="1:13" s="59" customFormat="1" ht="12.75">
      <c r="A2404" s="41"/>
      <c r="B2404" s="399">
        <v>37555</v>
      </c>
      <c r="C2404" s="41" t="s">
        <v>288</v>
      </c>
      <c r="D2404" s="56" t="s">
        <v>135</v>
      </c>
      <c r="E2404" s="103" t="s">
        <v>289</v>
      </c>
      <c r="F2404" s="103"/>
      <c r="G2404" s="104" t="s">
        <v>22</v>
      </c>
      <c r="H2404" s="7">
        <f t="shared" si="166"/>
        <v>-327555</v>
      </c>
      <c r="I2404" s="29">
        <f t="shared" si="164"/>
        <v>77.59297520661157</v>
      </c>
      <c r="M2404" s="2">
        <v>484</v>
      </c>
    </row>
    <row r="2405" spans="1:13" s="59" customFormat="1" ht="12.75">
      <c r="A2405" s="41"/>
      <c r="B2405" s="399">
        <v>7250</v>
      </c>
      <c r="C2405" s="41" t="s">
        <v>288</v>
      </c>
      <c r="D2405" s="56" t="s">
        <v>135</v>
      </c>
      <c r="E2405" s="103" t="s">
        <v>290</v>
      </c>
      <c r="F2405" s="103"/>
      <c r="G2405" s="104" t="s">
        <v>22</v>
      </c>
      <c r="H2405" s="7">
        <f t="shared" si="166"/>
        <v>-334805</v>
      </c>
      <c r="I2405" s="29">
        <f t="shared" si="164"/>
        <v>14.979338842975206</v>
      </c>
      <c r="M2405" s="2">
        <v>484</v>
      </c>
    </row>
    <row r="2406" spans="1:13" s="59" customFormat="1" ht="12.75">
      <c r="A2406" s="41"/>
      <c r="B2406" s="399">
        <v>370000</v>
      </c>
      <c r="C2406" s="41" t="s">
        <v>133</v>
      </c>
      <c r="D2406" s="56" t="s">
        <v>135</v>
      </c>
      <c r="E2406" s="103"/>
      <c r="F2406" s="103" t="s">
        <v>98</v>
      </c>
      <c r="G2406" s="104" t="s">
        <v>22</v>
      </c>
      <c r="H2406" s="7">
        <f t="shared" si="166"/>
        <v>-704805</v>
      </c>
      <c r="I2406" s="29">
        <f t="shared" si="164"/>
        <v>764.4628099173553</v>
      </c>
      <c r="M2406" s="2">
        <v>484</v>
      </c>
    </row>
    <row r="2407" spans="1:13" ht="12.75">
      <c r="A2407" s="41"/>
      <c r="B2407" s="399">
        <v>38850</v>
      </c>
      <c r="C2407" s="41" t="s">
        <v>133</v>
      </c>
      <c r="D2407" s="56" t="s">
        <v>135</v>
      </c>
      <c r="E2407" s="103" t="s">
        <v>289</v>
      </c>
      <c r="F2407" s="103"/>
      <c r="G2407" s="104" t="s">
        <v>22</v>
      </c>
      <c r="H2407" s="7">
        <f t="shared" si="166"/>
        <v>-743655</v>
      </c>
      <c r="I2407" s="29">
        <f t="shared" si="164"/>
        <v>80.26859504132231</v>
      </c>
      <c r="J2407" s="59"/>
      <c r="K2407" s="59"/>
      <c r="L2407" s="59"/>
      <c r="M2407" s="2">
        <v>484</v>
      </c>
    </row>
    <row r="2408" spans="1:13" ht="12.75">
      <c r="A2408" s="41"/>
      <c r="B2408" s="431">
        <v>10360</v>
      </c>
      <c r="C2408" s="41" t="s">
        <v>133</v>
      </c>
      <c r="D2408" s="56" t="s">
        <v>135</v>
      </c>
      <c r="E2408" s="103" t="s">
        <v>290</v>
      </c>
      <c r="F2408" s="103"/>
      <c r="G2408" s="104" t="s">
        <v>22</v>
      </c>
      <c r="H2408" s="7">
        <f t="shared" si="166"/>
        <v>-754015</v>
      </c>
      <c r="I2408" s="29">
        <f t="shared" si="164"/>
        <v>21.40495867768595</v>
      </c>
      <c r="J2408" s="59"/>
      <c r="K2408" s="59"/>
      <c r="L2408" s="59"/>
      <c r="M2408" s="2">
        <v>484</v>
      </c>
    </row>
    <row r="2409" spans="1:13" ht="12.75">
      <c r="A2409" s="41"/>
      <c r="B2409" s="431">
        <v>350000</v>
      </c>
      <c r="C2409" s="41" t="s">
        <v>133</v>
      </c>
      <c r="D2409" s="56" t="s">
        <v>135</v>
      </c>
      <c r="E2409" s="103" t="s">
        <v>291</v>
      </c>
      <c r="F2409" s="103"/>
      <c r="G2409" s="104" t="s">
        <v>22</v>
      </c>
      <c r="H2409" s="7">
        <f>H2408-B2409</f>
        <v>-1104015</v>
      </c>
      <c r="I2409" s="29">
        <f>+B2409/M2409</f>
        <v>723.1404958677685</v>
      </c>
      <c r="J2409" s="59"/>
      <c r="K2409" s="59"/>
      <c r="L2409" s="59"/>
      <c r="M2409" s="2">
        <v>484</v>
      </c>
    </row>
    <row r="2410" spans="1:13" ht="12.75">
      <c r="A2410" s="41"/>
      <c r="B2410" s="399">
        <v>160000</v>
      </c>
      <c r="C2410" s="41" t="s">
        <v>163</v>
      </c>
      <c r="D2410" s="56" t="s">
        <v>135</v>
      </c>
      <c r="E2410" s="103"/>
      <c r="F2410" s="103" t="s">
        <v>98</v>
      </c>
      <c r="G2410" s="104" t="s">
        <v>22</v>
      </c>
      <c r="H2410" s="7">
        <f>H2409-B2410</f>
        <v>-1264015</v>
      </c>
      <c r="I2410" s="29">
        <f>+B2410/M2410</f>
        <v>330.57851239669424</v>
      </c>
      <c r="J2410" s="59"/>
      <c r="K2410" s="59"/>
      <c r="L2410" s="59"/>
      <c r="M2410" s="2">
        <v>484</v>
      </c>
    </row>
    <row r="2411" spans="1:13" ht="12.75">
      <c r="A2411" s="41"/>
      <c r="B2411" s="399">
        <v>20720</v>
      </c>
      <c r="C2411" s="41" t="s">
        <v>163</v>
      </c>
      <c r="D2411" s="56" t="s">
        <v>135</v>
      </c>
      <c r="E2411" s="103" t="s">
        <v>289</v>
      </c>
      <c r="F2411" s="103"/>
      <c r="G2411" s="104" t="s">
        <v>22</v>
      </c>
      <c r="H2411" s="7">
        <f>H2410-B2411</f>
        <v>-1284735</v>
      </c>
      <c r="I2411" s="29">
        <f>+B2411/M2411</f>
        <v>42.8099173553719</v>
      </c>
      <c r="J2411" s="59"/>
      <c r="K2411" s="59"/>
      <c r="L2411" s="59"/>
      <c r="M2411" s="2">
        <v>484</v>
      </c>
    </row>
    <row r="2412" spans="1:13" ht="12.75">
      <c r="A2412" s="41"/>
      <c r="B2412" s="399">
        <v>4480</v>
      </c>
      <c r="C2412" s="41" t="s">
        <v>163</v>
      </c>
      <c r="D2412" s="56" t="s">
        <v>135</v>
      </c>
      <c r="E2412" s="103" t="s">
        <v>290</v>
      </c>
      <c r="F2412" s="103"/>
      <c r="G2412" s="104" t="s">
        <v>22</v>
      </c>
      <c r="H2412" s="7">
        <f>H2411-B2412</f>
        <v>-1289215</v>
      </c>
      <c r="I2412" s="29">
        <f>+B2412/M2412</f>
        <v>9.256198347107437</v>
      </c>
      <c r="J2412" s="59"/>
      <c r="K2412" s="59"/>
      <c r="L2412" s="59"/>
      <c r="M2412" s="2">
        <v>484</v>
      </c>
    </row>
    <row r="2413" spans="1:13" ht="12.75">
      <c r="A2413" s="66"/>
      <c r="B2413" s="420">
        <f>SUM(B2403:B2412)</f>
        <v>1289215</v>
      </c>
      <c r="C2413" s="66" t="s">
        <v>292</v>
      </c>
      <c r="D2413" s="72"/>
      <c r="E2413" s="101"/>
      <c r="F2413" s="101"/>
      <c r="G2413" s="72"/>
      <c r="H2413" s="62">
        <v>0</v>
      </c>
      <c r="I2413" s="79">
        <f t="shared" si="164"/>
        <v>2663.6673553719006</v>
      </c>
      <c r="J2413" s="80"/>
      <c r="K2413" s="80"/>
      <c r="L2413" s="80"/>
      <c r="M2413" s="2">
        <v>484</v>
      </c>
    </row>
    <row r="2414" spans="8:13" ht="12.75">
      <c r="H2414" s="7">
        <f t="shared" si="166"/>
        <v>0</v>
      </c>
      <c r="I2414" s="29">
        <f t="shared" si="164"/>
        <v>0</v>
      </c>
      <c r="M2414" s="2">
        <v>484</v>
      </c>
    </row>
    <row r="2415" spans="8:13" ht="12.75">
      <c r="H2415" s="7">
        <f>H2414-B2415</f>
        <v>0</v>
      </c>
      <c r="I2415" s="29">
        <f aca="true" t="shared" si="167" ref="I2415:I2420">+B2415/M2415</f>
        <v>0</v>
      </c>
      <c r="M2415" s="2">
        <v>484</v>
      </c>
    </row>
    <row r="2416" spans="8:13" ht="12.75">
      <c r="H2416" s="7">
        <f>H2415-B2416</f>
        <v>0</v>
      </c>
      <c r="I2416" s="29">
        <f t="shared" si="167"/>
        <v>0</v>
      </c>
      <c r="M2416" s="2">
        <v>484</v>
      </c>
    </row>
    <row r="2417" spans="8:13" ht="12.75">
      <c r="H2417" s="7">
        <f>H2416-B2417</f>
        <v>0</v>
      </c>
      <c r="I2417" s="29">
        <f t="shared" si="167"/>
        <v>0</v>
      </c>
      <c r="M2417" s="2">
        <v>484</v>
      </c>
    </row>
    <row r="2418" spans="1:13" ht="13.5" thickBot="1">
      <c r="A2418" s="44"/>
      <c r="B2418" s="432">
        <f>+B2446</f>
        <v>387850</v>
      </c>
      <c r="C2418" s="44"/>
      <c r="D2418" s="46" t="s">
        <v>1081</v>
      </c>
      <c r="E2418" s="47"/>
      <c r="F2418" s="184" t="s">
        <v>1109</v>
      </c>
      <c r="G2418" s="48"/>
      <c r="H2418" s="49"/>
      <c r="I2418" s="50">
        <f t="shared" si="167"/>
        <v>801.3429752066115</v>
      </c>
      <c r="J2418" s="51"/>
      <c r="K2418" s="51"/>
      <c r="L2418" s="51"/>
      <c r="M2418" s="2">
        <v>484</v>
      </c>
    </row>
    <row r="2419" spans="2:13" ht="12.75">
      <c r="B2419" s="331"/>
      <c r="H2419" s="7">
        <f>H2418-B2419</f>
        <v>0</v>
      </c>
      <c r="I2419" s="29">
        <f t="shared" si="167"/>
        <v>0</v>
      </c>
      <c r="M2419" s="2">
        <v>484</v>
      </c>
    </row>
    <row r="2420" spans="2:13" ht="12.75">
      <c r="B2420" s="331"/>
      <c r="H2420" s="7">
        <f>H2419-B2420</f>
        <v>0</v>
      </c>
      <c r="I2420" s="29">
        <f t="shared" si="167"/>
        <v>0</v>
      </c>
      <c r="M2420" s="2">
        <v>484</v>
      </c>
    </row>
    <row r="2421" spans="2:13" ht="12.75">
      <c r="B2421" s="331">
        <v>100000</v>
      </c>
      <c r="C2421" s="1" t="s">
        <v>1059</v>
      </c>
      <c r="D2421" s="1" t="s">
        <v>1081</v>
      </c>
      <c r="E2421" s="1" t="s">
        <v>1109</v>
      </c>
      <c r="F2421" s="56" t="s">
        <v>1061</v>
      </c>
      <c r="G2421" s="34" t="s">
        <v>70</v>
      </c>
      <c r="H2421" s="7">
        <f aca="true" t="shared" si="168" ref="H2421:H2437">H2420-B2421</f>
        <v>-100000</v>
      </c>
      <c r="I2421" s="29">
        <f aca="true" t="shared" si="169" ref="I2421:I2437">+B2421/M2421</f>
        <v>206.61157024793388</v>
      </c>
      <c r="K2421" t="s">
        <v>958</v>
      </c>
      <c r="M2421" s="2">
        <v>484</v>
      </c>
    </row>
    <row r="2422" spans="2:13" ht="12.75">
      <c r="B2422" s="331">
        <v>39500</v>
      </c>
      <c r="C2422" s="1" t="s">
        <v>1062</v>
      </c>
      <c r="D2422" s="1" t="s">
        <v>1081</v>
      </c>
      <c r="E2422" s="1" t="s">
        <v>1109</v>
      </c>
      <c r="F2422" s="56" t="s">
        <v>1063</v>
      </c>
      <c r="G2422" s="34" t="s">
        <v>70</v>
      </c>
      <c r="H2422" s="7">
        <f t="shared" si="168"/>
        <v>-139500</v>
      </c>
      <c r="I2422" s="29">
        <f t="shared" si="169"/>
        <v>81.61157024793388</v>
      </c>
      <c r="K2422" t="s">
        <v>958</v>
      </c>
      <c r="M2422" s="2">
        <v>484</v>
      </c>
    </row>
    <row r="2423" spans="2:13" ht="12.75">
      <c r="B2423" s="331">
        <v>9250</v>
      </c>
      <c r="C2423" s="1" t="s">
        <v>1064</v>
      </c>
      <c r="D2423" s="1" t="s">
        <v>1081</v>
      </c>
      <c r="E2423" s="1" t="s">
        <v>1109</v>
      </c>
      <c r="F2423" s="56" t="s">
        <v>1063</v>
      </c>
      <c r="G2423" s="34" t="s">
        <v>70</v>
      </c>
      <c r="H2423" s="7">
        <f t="shared" si="168"/>
        <v>-148750</v>
      </c>
      <c r="I2423" s="29">
        <f t="shared" si="169"/>
        <v>19.111570247933884</v>
      </c>
      <c r="K2423" t="s">
        <v>958</v>
      </c>
      <c r="M2423" s="2">
        <v>484</v>
      </c>
    </row>
    <row r="2424" spans="2:13" ht="12.75">
      <c r="B2424" s="331">
        <v>8550</v>
      </c>
      <c r="C2424" s="1" t="s">
        <v>1065</v>
      </c>
      <c r="D2424" s="1" t="s">
        <v>1081</v>
      </c>
      <c r="E2424" s="1" t="s">
        <v>1109</v>
      </c>
      <c r="F2424" s="56" t="s">
        <v>1063</v>
      </c>
      <c r="G2424" s="34" t="s">
        <v>70</v>
      </c>
      <c r="H2424" s="7">
        <f t="shared" si="168"/>
        <v>-157300</v>
      </c>
      <c r="I2424" s="29">
        <f t="shared" si="169"/>
        <v>17.665289256198346</v>
      </c>
      <c r="K2424" t="s">
        <v>958</v>
      </c>
      <c r="M2424" s="2">
        <v>484</v>
      </c>
    </row>
    <row r="2425" spans="2:13" ht="12.75">
      <c r="B2425" s="331">
        <v>3000</v>
      </c>
      <c r="C2425" s="1" t="s">
        <v>1066</v>
      </c>
      <c r="D2425" s="1" t="s">
        <v>1081</v>
      </c>
      <c r="E2425" s="1" t="s">
        <v>1109</v>
      </c>
      <c r="F2425" s="56" t="s">
        <v>1063</v>
      </c>
      <c r="G2425" s="34" t="s">
        <v>70</v>
      </c>
      <c r="H2425" s="7">
        <f t="shared" si="168"/>
        <v>-160300</v>
      </c>
      <c r="I2425" s="29">
        <f t="shared" si="169"/>
        <v>6.198347107438017</v>
      </c>
      <c r="K2425" t="s">
        <v>958</v>
      </c>
      <c r="M2425" s="2">
        <v>484</v>
      </c>
    </row>
    <row r="2426" spans="2:13" ht="12.75">
      <c r="B2426" s="331">
        <v>3200</v>
      </c>
      <c r="C2426" s="1" t="s">
        <v>1067</v>
      </c>
      <c r="D2426" s="1" t="s">
        <v>1081</v>
      </c>
      <c r="E2426" s="1" t="s">
        <v>1109</v>
      </c>
      <c r="F2426" s="56" t="s">
        <v>1068</v>
      </c>
      <c r="G2426" s="34" t="s">
        <v>70</v>
      </c>
      <c r="H2426" s="7">
        <f t="shared" si="168"/>
        <v>-163500</v>
      </c>
      <c r="I2426" s="29">
        <f t="shared" si="169"/>
        <v>6.6115702479338845</v>
      </c>
      <c r="K2426" t="s">
        <v>958</v>
      </c>
      <c r="M2426" s="2">
        <v>484</v>
      </c>
    </row>
    <row r="2427" spans="2:13" ht="12.75">
      <c r="B2427" s="331">
        <v>14000</v>
      </c>
      <c r="C2427" s="1" t="s">
        <v>1069</v>
      </c>
      <c r="D2427" s="1" t="s">
        <v>1081</v>
      </c>
      <c r="E2427" s="1" t="s">
        <v>1109</v>
      </c>
      <c r="F2427" s="56" t="s">
        <v>1070</v>
      </c>
      <c r="G2427" s="34" t="s">
        <v>70</v>
      </c>
      <c r="H2427" s="7">
        <f t="shared" si="168"/>
        <v>-177500</v>
      </c>
      <c r="I2427" s="29">
        <f t="shared" si="169"/>
        <v>28.925619834710744</v>
      </c>
      <c r="K2427" t="s">
        <v>958</v>
      </c>
      <c r="M2427" s="2">
        <v>484</v>
      </c>
    </row>
    <row r="2428" spans="2:13" ht="12.75">
      <c r="B2428" s="331">
        <v>24000</v>
      </c>
      <c r="C2428" s="1" t="s">
        <v>1071</v>
      </c>
      <c r="D2428" s="1" t="s">
        <v>1081</v>
      </c>
      <c r="E2428" s="1" t="s">
        <v>1109</v>
      </c>
      <c r="F2428" s="56" t="s">
        <v>1070</v>
      </c>
      <c r="G2428" s="34" t="s">
        <v>70</v>
      </c>
      <c r="H2428" s="7">
        <f t="shared" si="168"/>
        <v>-201500</v>
      </c>
      <c r="I2428" s="29">
        <f t="shared" si="169"/>
        <v>49.586776859504134</v>
      </c>
      <c r="K2428" t="s">
        <v>958</v>
      </c>
      <c r="M2428" s="2">
        <v>484</v>
      </c>
    </row>
    <row r="2429" spans="2:13" ht="12.75">
      <c r="B2429" s="331">
        <v>10000</v>
      </c>
      <c r="C2429" s="1" t="s">
        <v>1072</v>
      </c>
      <c r="D2429" s="1" t="s">
        <v>1081</v>
      </c>
      <c r="E2429" s="1" t="s">
        <v>1109</v>
      </c>
      <c r="F2429" s="56" t="s">
        <v>1073</v>
      </c>
      <c r="G2429" s="34" t="s">
        <v>70</v>
      </c>
      <c r="H2429" s="7">
        <f t="shared" si="168"/>
        <v>-211500</v>
      </c>
      <c r="I2429" s="29">
        <f t="shared" si="169"/>
        <v>20.66115702479339</v>
      </c>
      <c r="K2429" t="s">
        <v>958</v>
      </c>
      <c r="M2429" s="2">
        <v>484</v>
      </c>
    </row>
    <row r="2430" spans="2:13" ht="12.75">
      <c r="B2430" s="331">
        <v>35000</v>
      </c>
      <c r="C2430" s="1" t="s">
        <v>1074</v>
      </c>
      <c r="D2430" s="1" t="s">
        <v>1081</v>
      </c>
      <c r="E2430" s="1" t="s">
        <v>1109</v>
      </c>
      <c r="F2430" s="56" t="s">
        <v>1073</v>
      </c>
      <c r="G2430" s="34" t="s">
        <v>70</v>
      </c>
      <c r="H2430" s="7">
        <f t="shared" si="168"/>
        <v>-246500</v>
      </c>
      <c r="I2430" s="29">
        <f t="shared" si="169"/>
        <v>72.31404958677686</v>
      </c>
      <c r="K2430" t="s">
        <v>958</v>
      </c>
      <c r="M2430" s="2">
        <v>484</v>
      </c>
    </row>
    <row r="2431" spans="2:13" ht="12.75">
      <c r="B2431" s="331">
        <v>45000</v>
      </c>
      <c r="C2431" s="1" t="s">
        <v>1075</v>
      </c>
      <c r="D2431" s="1" t="s">
        <v>1081</v>
      </c>
      <c r="E2431" s="1" t="s">
        <v>1109</v>
      </c>
      <c r="F2431" s="56" t="s">
        <v>1073</v>
      </c>
      <c r="G2431" s="34" t="s">
        <v>70</v>
      </c>
      <c r="H2431" s="7">
        <f t="shared" si="168"/>
        <v>-291500</v>
      </c>
      <c r="I2431" s="29">
        <f t="shared" si="169"/>
        <v>92.97520661157024</v>
      </c>
      <c r="K2431" t="s">
        <v>958</v>
      </c>
      <c r="M2431" s="2">
        <v>484</v>
      </c>
    </row>
    <row r="2432" spans="2:13" ht="12.75">
      <c r="B2432" s="331">
        <v>13200</v>
      </c>
      <c r="C2432" s="1" t="s">
        <v>1083</v>
      </c>
      <c r="D2432" s="1" t="s">
        <v>1081</v>
      </c>
      <c r="E2432" s="1" t="s">
        <v>1109</v>
      </c>
      <c r="F2432" s="56" t="s">
        <v>1073</v>
      </c>
      <c r="G2432" s="34" t="s">
        <v>70</v>
      </c>
      <c r="H2432" s="7">
        <f t="shared" si="168"/>
        <v>-304700</v>
      </c>
      <c r="I2432" s="29">
        <f t="shared" si="169"/>
        <v>27.272727272727273</v>
      </c>
      <c r="K2432" t="s">
        <v>958</v>
      </c>
      <c r="M2432" s="2">
        <v>484</v>
      </c>
    </row>
    <row r="2433" spans="2:13" ht="12.75">
      <c r="B2433" s="331">
        <v>12750</v>
      </c>
      <c r="C2433" s="1" t="s">
        <v>1084</v>
      </c>
      <c r="D2433" s="1" t="s">
        <v>1081</v>
      </c>
      <c r="E2433" s="1" t="s">
        <v>1109</v>
      </c>
      <c r="F2433" s="56" t="s">
        <v>1073</v>
      </c>
      <c r="G2433" s="34" t="s">
        <v>70</v>
      </c>
      <c r="H2433" s="7">
        <f t="shared" si="168"/>
        <v>-317450</v>
      </c>
      <c r="I2433" s="29">
        <f t="shared" si="169"/>
        <v>26.34297520661157</v>
      </c>
      <c r="K2433" t="s">
        <v>958</v>
      </c>
      <c r="M2433" s="2">
        <v>484</v>
      </c>
    </row>
    <row r="2434" spans="2:13" ht="12.75">
      <c r="B2434" s="331">
        <v>8500</v>
      </c>
      <c r="C2434" s="1" t="s">
        <v>1085</v>
      </c>
      <c r="D2434" s="1" t="s">
        <v>1081</v>
      </c>
      <c r="E2434" s="1" t="s">
        <v>1109</v>
      </c>
      <c r="F2434" s="56" t="s">
        <v>1077</v>
      </c>
      <c r="G2434" s="34" t="s">
        <v>70</v>
      </c>
      <c r="H2434" s="7">
        <f t="shared" si="168"/>
        <v>-325950</v>
      </c>
      <c r="I2434" s="29">
        <f t="shared" si="169"/>
        <v>17.56198347107438</v>
      </c>
      <c r="K2434" t="s">
        <v>958</v>
      </c>
      <c r="M2434" s="2">
        <v>484</v>
      </c>
    </row>
    <row r="2435" spans="2:13" ht="12.75">
      <c r="B2435" s="331">
        <v>12750</v>
      </c>
      <c r="C2435" s="1" t="s">
        <v>1076</v>
      </c>
      <c r="D2435" s="1" t="s">
        <v>1081</v>
      </c>
      <c r="E2435" s="1" t="s">
        <v>1109</v>
      </c>
      <c r="F2435" s="56" t="s">
        <v>1078</v>
      </c>
      <c r="G2435" s="34" t="s">
        <v>70</v>
      </c>
      <c r="H2435" s="7">
        <f t="shared" si="168"/>
        <v>-338700</v>
      </c>
      <c r="I2435" s="29">
        <f t="shared" si="169"/>
        <v>26.34297520661157</v>
      </c>
      <c r="K2435" t="s">
        <v>958</v>
      </c>
      <c r="M2435" s="2">
        <v>484</v>
      </c>
    </row>
    <row r="2436" spans="2:13" ht="12.75">
      <c r="B2436" s="331">
        <v>4950</v>
      </c>
      <c r="C2436" s="1" t="s">
        <v>1082</v>
      </c>
      <c r="D2436" s="1" t="s">
        <v>1081</v>
      </c>
      <c r="E2436" s="1" t="s">
        <v>1109</v>
      </c>
      <c r="F2436" s="56" t="s">
        <v>1078</v>
      </c>
      <c r="G2436" s="34" t="s">
        <v>70</v>
      </c>
      <c r="H2436" s="7">
        <f t="shared" si="168"/>
        <v>-343650</v>
      </c>
      <c r="I2436" s="29">
        <f t="shared" si="169"/>
        <v>10.227272727272727</v>
      </c>
      <c r="K2436" t="s">
        <v>958</v>
      </c>
      <c r="M2436" s="2">
        <v>484</v>
      </c>
    </row>
    <row r="2437" spans="2:13" ht="12.75">
      <c r="B2437" s="331">
        <v>1000</v>
      </c>
      <c r="C2437" s="1" t="s">
        <v>63</v>
      </c>
      <c r="D2437" s="1" t="s">
        <v>1081</v>
      </c>
      <c r="E2437" s="1" t="s">
        <v>1109</v>
      </c>
      <c r="F2437" s="34" t="s">
        <v>991</v>
      </c>
      <c r="G2437" s="34" t="s">
        <v>71</v>
      </c>
      <c r="H2437" s="7">
        <f t="shared" si="168"/>
        <v>-344650</v>
      </c>
      <c r="I2437" s="29">
        <f t="shared" si="169"/>
        <v>2.0661157024793386</v>
      </c>
      <c r="K2437" t="s">
        <v>958</v>
      </c>
      <c r="M2437" s="2">
        <v>484</v>
      </c>
    </row>
    <row r="2438" spans="2:13" ht="13.5" customHeight="1">
      <c r="B2438" s="331">
        <v>1800</v>
      </c>
      <c r="C2438" s="1" t="s">
        <v>63</v>
      </c>
      <c r="D2438" s="1" t="s">
        <v>1081</v>
      </c>
      <c r="E2438" s="1" t="s">
        <v>1109</v>
      </c>
      <c r="F2438" s="34" t="s">
        <v>991</v>
      </c>
      <c r="G2438" s="34" t="s">
        <v>59</v>
      </c>
      <c r="H2438" s="7">
        <f aca="true" t="shared" si="170" ref="H2438:H2445">H2437-B2438</f>
        <v>-346450</v>
      </c>
      <c r="I2438" s="29">
        <f aca="true" t="shared" si="171" ref="I2438:I2445">+B2438/M2438</f>
        <v>3.71900826446281</v>
      </c>
      <c r="K2438" t="s">
        <v>958</v>
      </c>
      <c r="M2438" s="2">
        <v>484</v>
      </c>
    </row>
    <row r="2439" spans="2:13" ht="12.75">
      <c r="B2439" s="331">
        <v>2000</v>
      </c>
      <c r="C2439" s="1" t="s">
        <v>992</v>
      </c>
      <c r="D2439" s="1" t="s">
        <v>1081</v>
      </c>
      <c r="E2439" s="1" t="s">
        <v>1109</v>
      </c>
      <c r="F2439" s="34" t="s">
        <v>991</v>
      </c>
      <c r="G2439" s="34" t="s">
        <v>69</v>
      </c>
      <c r="H2439" s="7">
        <f t="shared" si="170"/>
        <v>-348450</v>
      </c>
      <c r="I2439" s="29">
        <f t="shared" si="171"/>
        <v>4.132231404958677</v>
      </c>
      <c r="K2439" t="s">
        <v>958</v>
      </c>
      <c r="M2439" s="2">
        <v>484</v>
      </c>
    </row>
    <row r="2440" spans="2:13" ht="12.75">
      <c r="B2440" s="331">
        <v>4000</v>
      </c>
      <c r="C2440" s="1" t="s">
        <v>992</v>
      </c>
      <c r="D2440" s="1" t="s">
        <v>1081</v>
      </c>
      <c r="E2440" s="1" t="s">
        <v>1109</v>
      </c>
      <c r="F2440" s="34" t="s">
        <v>991</v>
      </c>
      <c r="G2440" s="34" t="s">
        <v>70</v>
      </c>
      <c r="H2440" s="7">
        <f t="shared" si="170"/>
        <v>-352450</v>
      </c>
      <c r="I2440" s="29">
        <f t="shared" si="171"/>
        <v>8.264462809917354</v>
      </c>
      <c r="K2440" t="s">
        <v>958</v>
      </c>
      <c r="M2440" s="2">
        <v>484</v>
      </c>
    </row>
    <row r="2441" spans="2:13" ht="12.75">
      <c r="B2441" s="331">
        <v>2000</v>
      </c>
      <c r="C2441" s="1" t="s">
        <v>992</v>
      </c>
      <c r="D2441" s="1" t="s">
        <v>1081</v>
      </c>
      <c r="E2441" s="1" t="s">
        <v>1109</v>
      </c>
      <c r="F2441" s="34" t="s">
        <v>991</v>
      </c>
      <c r="G2441" s="34" t="s">
        <v>70</v>
      </c>
      <c r="H2441" s="7">
        <f t="shared" si="170"/>
        <v>-354450</v>
      </c>
      <c r="I2441" s="29">
        <f t="shared" si="171"/>
        <v>4.132231404958677</v>
      </c>
      <c r="K2441" t="s">
        <v>958</v>
      </c>
      <c r="M2441" s="2">
        <v>484</v>
      </c>
    </row>
    <row r="2442" spans="2:13" ht="12.75">
      <c r="B2442" s="331">
        <v>2000</v>
      </c>
      <c r="C2442" s="1" t="s">
        <v>63</v>
      </c>
      <c r="D2442" s="1" t="s">
        <v>1081</v>
      </c>
      <c r="E2442" s="1" t="s">
        <v>1109</v>
      </c>
      <c r="F2442" s="34" t="s">
        <v>991</v>
      </c>
      <c r="G2442" s="34" t="s">
        <v>70</v>
      </c>
      <c r="H2442" s="7">
        <f t="shared" si="170"/>
        <v>-356450</v>
      </c>
      <c r="I2442" s="29">
        <f t="shared" si="171"/>
        <v>4.132231404958677</v>
      </c>
      <c r="K2442" t="s">
        <v>958</v>
      </c>
      <c r="M2442" s="2">
        <v>484</v>
      </c>
    </row>
    <row r="2443" spans="2:13" ht="12.75">
      <c r="B2443" s="331">
        <v>2000</v>
      </c>
      <c r="C2443" s="1" t="s">
        <v>63</v>
      </c>
      <c r="D2443" s="1" t="s">
        <v>1081</v>
      </c>
      <c r="E2443" s="1" t="s">
        <v>1109</v>
      </c>
      <c r="F2443" s="34" t="s">
        <v>991</v>
      </c>
      <c r="G2443" s="34" t="s">
        <v>70</v>
      </c>
      <c r="H2443" s="7">
        <f t="shared" si="170"/>
        <v>-358450</v>
      </c>
      <c r="I2443" s="29">
        <f t="shared" si="171"/>
        <v>4.132231404958677</v>
      </c>
      <c r="K2443" t="s">
        <v>958</v>
      </c>
      <c r="M2443" s="2">
        <v>484</v>
      </c>
    </row>
    <row r="2444" spans="2:13" ht="12.75">
      <c r="B2444" s="331">
        <v>17500</v>
      </c>
      <c r="C2444" s="1" t="s">
        <v>1030</v>
      </c>
      <c r="D2444" s="1" t="s">
        <v>1081</v>
      </c>
      <c r="E2444" s="1" t="s">
        <v>1109</v>
      </c>
      <c r="F2444" s="56" t="s">
        <v>1031</v>
      </c>
      <c r="G2444" s="34" t="s">
        <v>29</v>
      </c>
      <c r="H2444" s="7">
        <f t="shared" si="170"/>
        <v>-375950</v>
      </c>
      <c r="I2444" s="29">
        <f t="shared" si="171"/>
        <v>36.15702479338843</v>
      </c>
      <c r="K2444" t="s">
        <v>958</v>
      </c>
      <c r="M2444" s="2">
        <v>484</v>
      </c>
    </row>
    <row r="2445" spans="2:13" ht="12.75">
      <c r="B2445" s="331">
        <v>11900</v>
      </c>
      <c r="C2445" s="1" t="s">
        <v>1032</v>
      </c>
      <c r="D2445" s="1" t="s">
        <v>1081</v>
      </c>
      <c r="E2445" s="1" t="s">
        <v>1109</v>
      </c>
      <c r="F2445" s="56" t="s">
        <v>1033</v>
      </c>
      <c r="G2445" s="34" t="s">
        <v>29</v>
      </c>
      <c r="H2445" s="7">
        <f t="shared" si="170"/>
        <v>-387850</v>
      </c>
      <c r="I2445" s="29">
        <f t="shared" si="171"/>
        <v>24.58677685950413</v>
      </c>
      <c r="K2445" t="s">
        <v>958</v>
      </c>
      <c r="M2445" s="2">
        <v>484</v>
      </c>
    </row>
    <row r="2446" spans="1:13" s="57" customFormat="1" ht="12.75">
      <c r="A2446" s="18"/>
      <c r="B2446" s="335">
        <f>SUM(B2421:B2445)</f>
        <v>387850</v>
      </c>
      <c r="C2446" s="18"/>
      <c r="D2446" s="18" t="s">
        <v>1081</v>
      </c>
      <c r="E2446" s="18" t="s">
        <v>1109</v>
      </c>
      <c r="F2446" s="25"/>
      <c r="G2446" s="25"/>
      <c r="H2446" s="60">
        <v>0</v>
      </c>
      <c r="I2446" s="55">
        <f>+B2446/M2446</f>
        <v>801.3429752066115</v>
      </c>
      <c r="M2446" s="2">
        <v>484</v>
      </c>
    </row>
    <row r="2447" spans="8:13" ht="12.75">
      <c r="H2447" s="7">
        <f>H2446-B2447</f>
        <v>0</v>
      </c>
      <c r="I2447" s="29">
        <f>+B2447/M2447</f>
        <v>0</v>
      </c>
      <c r="M2447" s="2">
        <v>484</v>
      </c>
    </row>
    <row r="2448" spans="8:13" ht="12.75">
      <c r="H2448" s="7">
        <f>H2447-B2448</f>
        <v>0</v>
      </c>
      <c r="I2448" s="29">
        <f>+B2448/M2448</f>
        <v>0</v>
      </c>
      <c r="M2448" s="2">
        <v>484</v>
      </c>
    </row>
    <row r="2449" spans="8:13" ht="12.75">
      <c r="H2449" s="7">
        <f>H2448-B2449</f>
        <v>0</v>
      </c>
      <c r="I2449" s="29">
        <f>+B2449/M2449</f>
        <v>0</v>
      </c>
      <c r="M2449" s="2">
        <v>484</v>
      </c>
    </row>
    <row r="2450" spans="8:13" ht="12.75">
      <c r="H2450" s="7">
        <f>H2449-B2450</f>
        <v>0</v>
      </c>
      <c r="I2450" s="29">
        <f>+B2450/M2450</f>
        <v>0</v>
      </c>
      <c r="M2450" s="2">
        <v>484</v>
      </c>
    </row>
    <row r="2451" spans="1:13" s="188" customFormat="1" ht="13.5" thickBot="1">
      <c r="A2451" s="185"/>
      <c r="B2451" s="123">
        <f>+B18</f>
        <v>15099169</v>
      </c>
      <c r="C2451" s="46" t="s">
        <v>1086</v>
      </c>
      <c r="D2451" s="185"/>
      <c r="E2451" s="122"/>
      <c r="F2451" s="47"/>
      <c r="G2451" s="186"/>
      <c r="H2451" s="49"/>
      <c r="I2451" s="50"/>
      <c r="J2451" s="187"/>
      <c r="K2451" s="130"/>
      <c r="L2451" s="130"/>
      <c r="M2451" s="2">
        <v>484</v>
      </c>
    </row>
    <row r="2452" spans="1:13" s="188" customFormat="1" ht="12.75">
      <c r="A2452" s="1"/>
      <c r="B2452" s="40"/>
      <c r="C2452" s="19"/>
      <c r="D2452" s="19"/>
      <c r="E2452" s="41"/>
      <c r="F2452" s="103"/>
      <c r="G2452" s="99"/>
      <c r="H2452" s="7"/>
      <c r="I2452" s="29"/>
      <c r="J2452" s="29"/>
      <c r="K2452" s="2"/>
      <c r="L2452"/>
      <c r="M2452" s="2">
        <v>484</v>
      </c>
    </row>
    <row r="2453" spans="1:13" s="188" customFormat="1" ht="12.75">
      <c r="A2453" s="19"/>
      <c r="B2453" s="189" t="s">
        <v>1143</v>
      </c>
      <c r="C2453" s="190" t="s">
        <v>1144</v>
      </c>
      <c r="D2453" s="190"/>
      <c r="E2453" s="190"/>
      <c r="F2453" s="191"/>
      <c r="G2453" s="193"/>
      <c r="H2453" s="194"/>
      <c r="I2453" s="195" t="s">
        <v>1145</v>
      </c>
      <c r="J2453" s="196"/>
      <c r="K2453" s="2"/>
      <c r="L2453"/>
      <c r="M2453" s="2">
        <v>484</v>
      </c>
    </row>
    <row r="2454" spans="1:13" s="57" customFormat="1" ht="12.75">
      <c r="A2454" s="197"/>
      <c r="B2454" s="198">
        <f>+B672+B1205+B1272+B1407+B1446+B1512+B1820+B1892+B2143+B2148+B2399+B2413</f>
        <v>4135140</v>
      </c>
      <c r="C2454" s="199" t="s">
        <v>1146</v>
      </c>
      <c r="D2454" s="199" t="s">
        <v>1147</v>
      </c>
      <c r="E2454" s="199" t="s">
        <v>1204</v>
      </c>
      <c r="F2454" s="191"/>
      <c r="G2454" s="200"/>
      <c r="H2454" s="201">
        <f>H2453-B2454</f>
        <v>-4135140</v>
      </c>
      <c r="I2454" s="202">
        <f>+B2454/M2454</f>
        <v>8543.677685950413</v>
      </c>
      <c r="J2454" s="196"/>
      <c r="K2454" s="2"/>
      <c r="L2454"/>
      <c r="M2454" s="2">
        <v>484</v>
      </c>
    </row>
    <row r="2455" spans="1:13" s="211" customFormat="1" ht="12.75">
      <c r="A2455" s="203"/>
      <c r="B2455" s="204">
        <v>0</v>
      </c>
      <c r="C2455" s="205" t="s">
        <v>1148</v>
      </c>
      <c r="D2455" s="205" t="s">
        <v>1147</v>
      </c>
      <c r="E2455" s="205" t="s">
        <v>1204</v>
      </c>
      <c r="F2455" s="206"/>
      <c r="G2455" s="206"/>
      <c r="H2455" s="207">
        <f aca="true" t="shared" si="172" ref="H2455:H2460">H2454-B2455</f>
        <v>-4135140</v>
      </c>
      <c r="I2455" s="208">
        <f aca="true" t="shared" si="173" ref="I2455:I2461">+B2455/M2455</f>
        <v>0</v>
      </c>
      <c r="J2455" s="209"/>
      <c r="K2455" s="2"/>
      <c r="L2455" s="210"/>
      <c r="M2455" s="2">
        <v>484</v>
      </c>
    </row>
    <row r="2456" spans="1:13" s="220" customFormat="1" ht="12.75">
      <c r="A2456" s="212"/>
      <c r="B2456" s="213">
        <f>+B722+B1744+B1748+B1753+B1760+B1766+B1815+B2239+B2314+B1656+B1660</f>
        <v>2159050</v>
      </c>
      <c r="C2456" s="214" t="s">
        <v>1149</v>
      </c>
      <c r="D2456" s="214" t="s">
        <v>1147</v>
      </c>
      <c r="E2456" s="214" t="s">
        <v>1204</v>
      </c>
      <c r="F2456" s="215"/>
      <c r="G2456" s="215"/>
      <c r="H2456" s="216">
        <f t="shared" si="172"/>
        <v>-6294190</v>
      </c>
      <c r="I2456" s="217">
        <f t="shared" si="173"/>
        <v>4460.847107438017</v>
      </c>
      <c r="J2456" s="218"/>
      <c r="K2456" s="219"/>
      <c r="M2456" s="2">
        <v>484</v>
      </c>
    </row>
    <row r="2457" spans="1:13" s="229" customFormat="1" ht="12.75">
      <c r="A2457" s="221"/>
      <c r="B2457" s="222">
        <f>+B2418+B2371+B2365+B2360+B1927+B1920+B1530+B1211</f>
        <v>2033020</v>
      </c>
      <c r="C2457" s="223" t="s">
        <v>1150</v>
      </c>
      <c r="D2457" s="223" t="s">
        <v>1147</v>
      </c>
      <c r="E2457" s="223" t="s">
        <v>1204</v>
      </c>
      <c r="F2457" s="224"/>
      <c r="G2457" s="224"/>
      <c r="H2457" s="225">
        <f t="shared" si="172"/>
        <v>-8327210</v>
      </c>
      <c r="I2457" s="226">
        <f t="shared" si="173"/>
        <v>4200.454545454545</v>
      </c>
      <c r="J2457" s="227"/>
      <c r="K2457" s="228"/>
      <c r="M2457" s="2">
        <v>484</v>
      </c>
    </row>
    <row r="2458" spans="1:13" s="237" customFormat="1" ht="12.75">
      <c r="A2458" s="230"/>
      <c r="B2458" s="231">
        <v>0</v>
      </c>
      <c r="C2458" s="232" t="s">
        <v>1151</v>
      </c>
      <c r="D2458" s="232" t="s">
        <v>1147</v>
      </c>
      <c r="E2458" s="232" t="s">
        <v>1204</v>
      </c>
      <c r="F2458" s="233"/>
      <c r="G2458" s="233"/>
      <c r="H2458" s="234">
        <f t="shared" si="172"/>
        <v>-8327210</v>
      </c>
      <c r="I2458" s="235">
        <f t="shared" si="173"/>
        <v>0</v>
      </c>
      <c r="J2458" s="236"/>
      <c r="K2458" s="2"/>
      <c r="M2458" s="2">
        <v>484</v>
      </c>
    </row>
    <row r="2459" spans="1:13" s="245" customFormat="1" ht="12.75">
      <c r="A2459" s="98"/>
      <c r="B2459" s="238">
        <f>+B1535+B1641+B1686+B1937+B1942-B2143</f>
        <v>4900819</v>
      </c>
      <c r="C2459" s="239" t="s">
        <v>1152</v>
      </c>
      <c r="D2459" s="240" t="s">
        <v>1147</v>
      </c>
      <c r="E2459" s="240" t="s">
        <v>1204</v>
      </c>
      <c r="F2459" s="241"/>
      <c r="G2459" s="241"/>
      <c r="H2459" s="242">
        <f t="shared" si="172"/>
        <v>-13228029</v>
      </c>
      <c r="I2459" s="243">
        <f t="shared" si="173"/>
        <v>10125.65909090909</v>
      </c>
      <c r="J2459" s="244"/>
      <c r="K2459" s="2"/>
      <c r="M2459" s="2">
        <v>484</v>
      </c>
    </row>
    <row r="2460" spans="1:13" s="255" customFormat="1" ht="12.75">
      <c r="A2460" s="246"/>
      <c r="B2460" s="247">
        <f>+B21+B1050+B1071+B1076</f>
        <v>1871140</v>
      </c>
      <c r="C2460" s="248" t="s">
        <v>1153</v>
      </c>
      <c r="D2460" s="249" t="s">
        <v>1147</v>
      </c>
      <c r="E2460" s="249" t="s">
        <v>1204</v>
      </c>
      <c r="F2460" s="250"/>
      <c r="G2460" s="250"/>
      <c r="H2460" s="251">
        <f t="shared" si="172"/>
        <v>-15099169</v>
      </c>
      <c r="I2460" s="252">
        <f t="shared" si="173"/>
        <v>3865.99173553719</v>
      </c>
      <c r="J2460" s="253"/>
      <c r="K2460" s="254"/>
      <c r="M2460" s="2">
        <v>484</v>
      </c>
    </row>
    <row r="2461" spans="1:13" ht="12.75">
      <c r="A2461" s="19"/>
      <c r="B2461" s="112">
        <f>SUM(B2454:B2460)</f>
        <v>15099169</v>
      </c>
      <c r="C2461" s="256" t="s">
        <v>1154</v>
      </c>
      <c r="D2461" s="257"/>
      <c r="E2461" s="257"/>
      <c r="F2461" s="191"/>
      <c r="G2461" s="258"/>
      <c r="H2461" s="251">
        <v>0</v>
      </c>
      <c r="I2461" s="252">
        <f t="shared" si="173"/>
        <v>31196.630165289258</v>
      </c>
      <c r="J2461" s="259"/>
      <c r="K2461" s="2"/>
      <c r="M2461" s="2">
        <v>484</v>
      </c>
    </row>
    <row r="2462" spans="1:13" ht="12.75">
      <c r="A2462" s="19"/>
      <c r="B2462" s="105"/>
      <c r="C2462" s="260"/>
      <c r="D2462" s="261"/>
      <c r="E2462" s="261"/>
      <c r="F2462" s="174"/>
      <c r="G2462" s="262"/>
      <c r="H2462" s="263"/>
      <c r="I2462" s="196"/>
      <c r="J2462" s="259"/>
      <c r="K2462" s="42"/>
      <c r="M2462" s="2"/>
    </row>
    <row r="2463" spans="1:13" ht="12.75">
      <c r="A2463" s="19"/>
      <c r="B2463" s="105"/>
      <c r="C2463" s="260"/>
      <c r="D2463" s="261"/>
      <c r="E2463" s="261"/>
      <c r="F2463" s="174"/>
      <c r="G2463" s="262"/>
      <c r="H2463" s="263"/>
      <c r="I2463" s="196"/>
      <c r="J2463" s="259"/>
      <c r="K2463" s="2"/>
      <c r="M2463" s="2"/>
    </row>
    <row r="2464" spans="2:13" ht="12.75">
      <c r="B2464" s="43"/>
      <c r="E2464" s="1"/>
      <c r="F2464" s="102"/>
      <c r="G2464" s="102"/>
      <c r="H2464" s="264"/>
      <c r="I2464" s="196"/>
      <c r="K2464" s="2"/>
      <c r="M2464" s="2"/>
    </row>
    <row r="2465" spans="5:13" ht="12.75">
      <c r="E2465" s="1"/>
      <c r="I2465" s="29"/>
      <c r="M2465" s="2"/>
    </row>
    <row r="2466" spans="1:13" s="272" customFormat="1" ht="12.75">
      <c r="A2466" s="265"/>
      <c r="B2466" s="266">
        <v>-14572956</v>
      </c>
      <c r="C2466" s="267" t="s">
        <v>1155</v>
      </c>
      <c r="D2466" s="267" t="s">
        <v>1156</v>
      </c>
      <c r="E2466" s="265"/>
      <c r="F2466" s="268"/>
      <c r="G2466" s="268"/>
      <c r="H2466" s="269">
        <f>H2465-B2466</f>
        <v>14572956</v>
      </c>
      <c r="I2466" s="270">
        <f>+B2466/M2466</f>
        <v>-29145.912</v>
      </c>
      <c r="J2466" s="271"/>
      <c r="K2466" s="42"/>
      <c r="M2466" s="2">
        <v>500</v>
      </c>
    </row>
    <row r="2467" spans="1:13" s="22" customFormat="1" ht="12.75">
      <c r="A2467" s="19"/>
      <c r="B2467" s="273">
        <v>4632505</v>
      </c>
      <c r="C2467" s="265" t="s">
        <v>1155</v>
      </c>
      <c r="D2467" s="265" t="s">
        <v>1157</v>
      </c>
      <c r="E2467" s="274"/>
      <c r="F2467" s="99"/>
      <c r="G2467" s="275"/>
      <c r="H2467" s="269">
        <f aca="true" t="shared" si="174" ref="H2467:H2481">H2466-B2467</f>
        <v>9940451</v>
      </c>
      <c r="I2467" s="270">
        <f aca="true" t="shared" si="175" ref="I2467:I2481">+B2467/M2467</f>
        <v>9454.091836734693</v>
      </c>
      <c r="J2467" s="120"/>
      <c r="K2467" s="42"/>
      <c r="M2467" s="2">
        <v>490</v>
      </c>
    </row>
    <row r="2468" spans="1:13" s="22" customFormat="1" ht="12.75">
      <c r="A2468" s="19"/>
      <c r="B2468" s="273">
        <v>1935325</v>
      </c>
      <c r="C2468" s="265" t="s">
        <v>1155</v>
      </c>
      <c r="D2468" s="265" t="s">
        <v>1158</v>
      </c>
      <c r="E2468" s="274"/>
      <c r="F2468" s="99"/>
      <c r="G2468" s="275"/>
      <c r="H2468" s="269">
        <f t="shared" si="174"/>
        <v>8005126</v>
      </c>
      <c r="I2468" s="270">
        <f t="shared" si="175"/>
        <v>3933.587398373984</v>
      </c>
      <c r="J2468" s="120"/>
      <c r="K2468" s="42"/>
      <c r="M2468" s="2">
        <v>492</v>
      </c>
    </row>
    <row r="2469" spans="1:13" s="22" customFormat="1" ht="12.75">
      <c r="A2469" s="19"/>
      <c r="B2469" s="273">
        <v>2142155</v>
      </c>
      <c r="C2469" s="265" t="s">
        <v>1155</v>
      </c>
      <c r="D2469" s="265" t="s">
        <v>1159</v>
      </c>
      <c r="E2469" s="274"/>
      <c r="F2469" s="99"/>
      <c r="G2469" s="275"/>
      <c r="H2469" s="269">
        <f t="shared" si="174"/>
        <v>5862971</v>
      </c>
      <c r="I2469" s="270">
        <f t="shared" si="175"/>
        <v>4250.30753968254</v>
      </c>
      <c r="J2469" s="120"/>
      <c r="K2469" s="42"/>
      <c r="M2469" s="42">
        <v>504</v>
      </c>
    </row>
    <row r="2470" spans="1:13" s="22" customFormat="1" ht="12.75">
      <c r="A2470" s="19"/>
      <c r="B2470" s="273">
        <v>3459012.5</v>
      </c>
      <c r="C2470" s="265" t="s">
        <v>1155</v>
      </c>
      <c r="D2470" s="265" t="s">
        <v>1160</v>
      </c>
      <c r="E2470" s="274"/>
      <c r="F2470" s="99"/>
      <c r="G2470" s="275"/>
      <c r="H2470" s="269">
        <f t="shared" si="174"/>
        <v>2403958.5</v>
      </c>
      <c r="I2470" s="270">
        <f t="shared" si="175"/>
        <v>6863.12003968254</v>
      </c>
      <c r="J2470" s="120"/>
      <c r="K2470" s="42"/>
      <c r="M2470" s="42">
        <v>504</v>
      </c>
    </row>
    <row r="2471" spans="1:13" s="22" customFormat="1" ht="12.75">
      <c r="A2471" s="19"/>
      <c r="B2471" s="273">
        <v>2731675</v>
      </c>
      <c r="C2471" s="265" t="s">
        <v>1155</v>
      </c>
      <c r="D2471" s="265" t="s">
        <v>1161</v>
      </c>
      <c r="E2471" s="274"/>
      <c r="F2471" s="99"/>
      <c r="G2471" s="275"/>
      <c r="H2471" s="269">
        <f t="shared" si="174"/>
        <v>-327716.5</v>
      </c>
      <c r="I2471" s="270">
        <f t="shared" si="175"/>
        <v>5356.225490196079</v>
      </c>
      <c r="J2471" s="120"/>
      <c r="K2471" s="42"/>
      <c r="M2471" s="42">
        <v>510</v>
      </c>
    </row>
    <row r="2472" spans="1:13" s="22" customFormat="1" ht="12.75">
      <c r="A2472" s="19"/>
      <c r="B2472" s="273">
        <v>0</v>
      </c>
      <c r="C2472" s="265" t="s">
        <v>1155</v>
      </c>
      <c r="D2472" s="265" t="s">
        <v>1162</v>
      </c>
      <c r="E2472" s="274"/>
      <c r="F2472" s="99"/>
      <c r="G2472" s="275"/>
      <c r="H2472" s="269">
        <f t="shared" si="174"/>
        <v>-327716.5</v>
      </c>
      <c r="I2472" s="270">
        <f t="shared" si="175"/>
        <v>0</v>
      </c>
      <c r="J2472" s="120"/>
      <c r="K2472" s="42"/>
      <c r="M2472" s="42">
        <v>510</v>
      </c>
    </row>
    <row r="2473" spans="1:13" s="22" customFormat="1" ht="12.75">
      <c r="A2473" s="19"/>
      <c r="B2473" s="273">
        <v>3061030</v>
      </c>
      <c r="C2473" s="265" t="s">
        <v>1155</v>
      </c>
      <c r="D2473" s="265" t="s">
        <v>1163</v>
      </c>
      <c r="E2473" s="274"/>
      <c r="F2473" s="99"/>
      <c r="G2473" s="275"/>
      <c r="H2473" s="269">
        <f t="shared" si="174"/>
        <v>-3388746.5</v>
      </c>
      <c r="I2473" s="270">
        <f t="shared" si="175"/>
        <v>6061.445544554455</v>
      </c>
      <c r="J2473" s="120"/>
      <c r="K2473" s="42"/>
      <c r="M2473" s="42">
        <v>505</v>
      </c>
    </row>
    <row r="2474" spans="1:13" s="22" customFormat="1" ht="12.75">
      <c r="A2474" s="19"/>
      <c r="B2474" s="273">
        <v>-46084362</v>
      </c>
      <c r="C2474" s="265" t="s">
        <v>1155</v>
      </c>
      <c r="D2474" s="265" t="s">
        <v>1164</v>
      </c>
      <c r="E2474" s="274"/>
      <c r="F2474" s="99"/>
      <c r="G2474" s="275"/>
      <c r="H2474" s="269">
        <f t="shared" si="174"/>
        <v>42695615.5</v>
      </c>
      <c r="I2474" s="270">
        <f t="shared" si="175"/>
        <v>-91256.16237623763</v>
      </c>
      <c r="J2474" s="120"/>
      <c r="K2474" s="42"/>
      <c r="M2474" s="42">
        <v>505</v>
      </c>
    </row>
    <row r="2475" spans="1:13" s="22" customFormat="1" ht="12.75">
      <c r="A2475" s="19"/>
      <c r="B2475" s="273">
        <v>3398630</v>
      </c>
      <c r="C2475" s="265" t="s">
        <v>1155</v>
      </c>
      <c r="D2475" s="265" t="s">
        <v>1165</v>
      </c>
      <c r="E2475" s="274"/>
      <c r="F2475" s="99"/>
      <c r="G2475" s="275"/>
      <c r="H2475" s="269">
        <f t="shared" si="174"/>
        <v>39296985.5</v>
      </c>
      <c r="I2475" s="270">
        <f t="shared" si="175"/>
        <v>6865.919191919192</v>
      </c>
      <c r="J2475" s="120"/>
      <c r="K2475" s="42"/>
      <c r="M2475" s="42">
        <v>495</v>
      </c>
    </row>
    <row r="2476" spans="1:13" s="22" customFormat="1" ht="12.75">
      <c r="A2476" s="19"/>
      <c r="B2476" s="273">
        <v>3058830</v>
      </c>
      <c r="C2476" s="265" t="s">
        <v>1155</v>
      </c>
      <c r="D2476" s="265" t="s">
        <v>1166</v>
      </c>
      <c r="E2476" s="274"/>
      <c r="F2476" s="99"/>
      <c r="G2476" s="275"/>
      <c r="H2476" s="269">
        <f t="shared" si="174"/>
        <v>36238155.5</v>
      </c>
      <c r="I2476" s="270">
        <f t="shared" si="175"/>
        <v>6242.510204081633</v>
      </c>
      <c r="J2476" s="120"/>
      <c r="K2476" s="42"/>
      <c r="M2476" s="42">
        <v>490</v>
      </c>
    </row>
    <row r="2477" spans="1:13" s="22" customFormat="1" ht="12.75">
      <c r="A2477" s="19"/>
      <c r="B2477" s="273">
        <v>3000005</v>
      </c>
      <c r="C2477" s="265" t="s">
        <v>1155</v>
      </c>
      <c r="D2477" s="265" t="s">
        <v>1167</v>
      </c>
      <c r="E2477" s="274"/>
      <c r="F2477" s="99"/>
      <c r="G2477" s="275"/>
      <c r="H2477" s="269">
        <f t="shared" si="174"/>
        <v>33238150.5</v>
      </c>
      <c r="I2477" s="270">
        <f t="shared" si="175"/>
        <v>6250.010416666667</v>
      </c>
      <c r="J2477" s="120"/>
      <c r="K2477" s="42"/>
      <c r="M2477" s="42">
        <v>480</v>
      </c>
    </row>
    <row r="2478" spans="1:13" s="22" customFormat="1" ht="12.75">
      <c r="A2478" s="19"/>
      <c r="B2478" s="273">
        <v>3240138</v>
      </c>
      <c r="C2478" s="265" t="s">
        <v>1155</v>
      </c>
      <c r="D2478" s="265" t="s">
        <v>1168</v>
      </c>
      <c r="E2478" s="274"/>
      <c r="F2478" s="99"/>
      <c r="G2478" s="275"/>
      <c r="H2478" s="269">
        <f t="shared" si="174"/>
        <v>29998012.5</v>
      </c>
      <c r="I2478" s="270">
        <f t="shared" si="175"/>
        <v>6680.696907216495</v>
      </c>
      <c r="J2478" s="120"/>
      <c r="K2478" s="42"/>
      <c r="M2478" s="42">
        <v>485</v>
      </c>
    </row>
    <row r="2479" spans="1:13" s="22" customFormat="1" ht="12.75">
      <c r="A2479" s="19"/>
      <c r="B2479" s="273">
        <v>4104680</v>
      </c>
      <c r="C2479" s="265" t="s">
        <v>1155</v>
      </c>
      <c r="D2479" s="265" t="s">
        <v>1169</v>
      </c>
      <c r="E2479" s="274"/>
      <c r="F2479" s="99"/>
      <c r="G2479" s="275"/>
      <c r="H2479" s="269">
        <f t="shared" si="174"/>
        <v>25893332.5</v>
      </c>
      <c r="I2479" s="270">
        <f t="shared" si="175"/>
        <v>8587.196652719666</v>
      </c>
      <c r="J2479" s="120"/>
      <c r="K2479" s="42"/>
      <c r="M2479" s="42">
        <v>478</v>
      </c>
    </row>
    <row r="2480" spans="1:13" s="22" customFormat="1" ht="12.75">
      <c r="A2480" s="19"/>
      <c r="B2480" s="273">
        <v>2978080</v>
      </c>
      <c r="C2480" s="265" t="s">
        <v>1155</v>
      </c>
      <c r="D2480" s="265" t="s">
        <v>1170</v>
      </c>
      <c r="E2480" s="274"/>
      <c r="F2480" s="99"/>
      <c r="G2480" s="275"/>
      <c r="H2480" s="269">
        <f t="shared" si="174"/>
        <v>22915252.5</v>
      </c>
      <c r="I2480" s="270">
        <f t="shared" si="175"/>
        <v>6204.333333333333</v>
      </c>
      <c r="J2480" s="120"/>
      <c r="K2480" s="42"/>
      <c r="M2480" s="42">
        <v>480</v>
      </c>
    </row>
    <row r="2481" spans="1:13" s="22" customFormat="1" ht="12.75">
      <c r="A2481" s="19"/>
      <c r="B2481" s="273">
        <v>2731805</v>
      </c>
      <c r="C2481" s="265" t="s">
        <v>1155</v>
      </c>
      <c r="D2481" s="265" t="s">
        <v>1171</v>
      </c>
      <c r="E2481" s="274"/>
      <c r="F2481" s="99"/>
      <c r="G2481" s="275"/>
      <c r="H2481" s="269">
        <f t="shared" si="174"/>
        <v>20183447.5</v>
      </c>
      <c r="I2481" s="270">
        <f t="shared" si="175"/>
        <v>5691.260416666667</v>
      </c>
      <c r="J2481" s="120"/>
      <c r="K2481" s="42"/>
      <c r="M2481" s="42">
        <v>480</v>
      </c>
    </row>
    <row r="2482" spans="1:13" s="22" customFormat="1" ht="12.75">
      <c r="A2482" s="19"/>
      <c r="B2482" s="273">
        <v>4065880</v>
      </c>
      <c r="C2482" s="265" t="s">
        <v>1155</v>
      </c>
      <c r="D2482" s="265" t="s">
        <v>1159</v>
      </c>
      <c r="E2482" s="274"/>
      <c r="F2482" s="99"/>
      <c r="G2482" s="275"/>
      <c r="H2482" s="269">
        <f>H2481-B2482</f>
        <v>16117567.5</v>
      </c>
      <c r="I2482" s="270">
        <f>+B2482/M2482</f>
        <v>8541.764705882353</v>
      </c>
      <c r="J2482" s="120"/>
      <c r="K2482" s="42"/>
      <c r="M2482" s="42">
        <v>476</v>
      </c>
    </row>
    <row r="2483" spans="1:13" s="22" customFormat="1" ht="12.75">
      <c r="A2483" s="19"/>
      <c r="B2483" s="273">
        <v>4183758</v>
      </c>
      <c r="C2483" s="265" t="s">
        <v>1155</v>
      </c>
      <c r="D2483" s="265" t="s">
        <v>1160</v>
      </c>
      <c r="E2483" s="274"/>
      <c r="F2483" s="99"/>
      <c r="G2483" s="275"/>
      <c r="H2483" s="269">
        <f>H2482-B2483</f>
        <v>11933809.5</v>
      </c>
      <c r="I2483" s="270">
        <f>+B2483/M2483</f>
        <v>8807.911578947369</v>
      </c>
      <c r="J2483" s="120"/>
      <c r="K2483" s="42"/>
      <c r="M2483" s="42">
        <v>475</v>
      </c>
    </row>
    <row r="2484" spans="1:13" s="22" customFormat="1" ht="12.75">
      <c r="A2484" s="19"/>
      <c r="B2484" s="273">
        <v>5492621</v>
      </c>
      <c r="C2484" s="265" t="s">
        <v>1155</v>
      </c>
      <c r="D2484" s="265" t="s">
        <v>1161</v>
      </c>
      <c r="E2484" s="274"/>
      <c r="F2484" s="99"/>
      <c r="G2484" s="275"/>
      <c r="H2484" s="269">
        <f>H2483-B2484</f>
        <v>6441188.5</v>
      </c>
      <c r="I2484" s="270">
        <f>+B2484/M2484</f>
        <v>11442.960416666667</v>
      </c>
      <c r="J2484" s="120"/>
      <c r="K2484" s="42"/>
      <c r="M2484" s="42">
        <v>480</v>
      </c>
    </row>
    <row r="2485" spans="1:13" s="22" customFormat="1" ht="12.75">
      <c r="A2485" s="19"/>
      <c r="B2485" s="273">
        <f>+B2454</f>
        <v>4135140</v>
      </c>
      <c r="C2485" s="265" t="s">
        <v>1155</v>
      </c>
      <c r="D2485" s="265" t="s">
        <v>1162</v>
      </c>
      <c r="E2485" s="274"/>
      <c r="F2485" s="99"/>
      <c r="G2485" s="275"/>
      <c r="H2485" s="269">
        <f>H2484-B2485</f>
        <v>2306048.5</v>
      </c>
      <c r="I2485" s="270">
        <f>+B2485/M2485</f>
        <v>8543.677685950413</v>
      </c>
      <c r="J2485" s="120"/>
      <c r="K2485" s="42"/>
      <c r="M2485" s="42">
        <v>484</v>
      </c>
    </row>
    <row r="2486" spans="1:13" s="22" customFormat="1" ht="12.75">
      <c r="A2486" s="18"/>
      <c r="B2486" s="276">
        <f>SUM(B2466:B2485)</f>
        <v>-2306048.5</v>
      </c>
      <c r="C2486" s="277" t="s">
        <v>1155</v>
      </c>
      <c r="D2486" s="277" t="s">
        <v>1205</v>
      </c>
      <c r="E2486" s="278"/>
      <c r="F2486" s="101"/>
      <c r="G2486" s="279"/>
      <c r="H2486" s="280">
        <v>0</v>
      </c>
      <c r="I2486" s="281">
        <f>+B2486/M2486</f>
        <v>-4854.838947368421</v>
      </c>
      <c r="J2486" s="282"/>
      <c r="K2486" s="283"/>
      <c r="L2486" s="283"/>
      <c r="M2486" s="2">
        <v>475</v>
      </c>
    </row>
    <row r="2487" spans="1:13" s="22" customFormat="1" ht="12.75">
      <c r="A2487" s="19"/>
      <c r="B2487" s="40"/>
      <c r="C2487" s="284"/>
      <c r="D2487" s="284"/>
      <c r="E2487" s="284"/>
      <c r="F2487" s="99"/>
      <c r="G2487" s="285"/>
      <c r="H2487" s="37"/>
      <c r="I2487" s="120"/>
      <c r="J2487" s="120"/>
      <c r="K2487" s="42"/>
      <c r="M2487" s="2"/>
    </row>
    <row r="2488" spans="1:13" s="22" customFormat="1" ht="12.75">
      <c r="A2488" s="19"/>
      <c r="B2488" s="40"/>
      <c r="C2488" s="284"/>
      <c r="D2488" s="284"/>
      <c r="E2488" s="284"/>
      <c r="F2488" s="99"/>
      <c r="G2488" s="285"/>
      <c r="H2488" s="37"/>
      <c r="I2488" s="120"/>
      <c r="J2488" s="120"/>
      <c r="K2488" s="42"/>
      <c r="M2488" s="2"/>
    </row>
    <row r="2489" spans="2:13" ht="12.75">
      <c r="B2489" s="43"/>
      <c r="E2489" s="1"/>
      <c r="F2489" s="103"/>
      <c r="G2489" s="102"/>
      <c r="M2489" s="2"/>
    </row>
    <row r="2490" spans="1:13" s="188" customFormat="1" ht="12.75">
      <c r="A2490" s="203"/>
      <c r="B2490" s="286">
        <v>1584811.2</v>
      </c>
      <c r="C2490" s="203" t="s">
        <v>1172</v>
      </c>
      <c r="D2490" s="203" t="s">
        <v>1162</v>
      </c>
      <c r="E2490" s="203"/>
      <c r="F2490" s="287"/>
      <c r="G2490" s="287"/>
      <c r="H2490" s="288">
        <f>H2489-B2490</f>
        <v>-1584811.2</v>
      </c>
      <c r="I2490" s="289">
        <f>+B2490/M2490</f>
        <v>3107.4729411764706</v>
      </c>
      <c r="J2490" s="290"/>
      <c r="K2490" s="291"/>
      <c r="M2490" s="42">
        <v>510</v>
      </c>
    </row>
    <row r="2491" spans="1:13" s="188" customFormat="1" ht="12.75">
      <c r="A2491" s="203"/>
      <c r="B2491" s="286">
        <v>1597500</v>
      </c>
      <c r="C2491" s="203" t="s">
        <v>1172</v>
      </c>
      <c r="D2491" s="203" t="s">
        <v>1163</v>
      </c>
      <c r="E2491" s="203"/>
      <c r="F2491" s="287"/>
      <c r="G2491" s="287"/>
      <c r="H2491" s="288">
        <f aca="true" t="shared" si="176" ref="H2491:H2502">H2490-B2491</f>
        <v>-3182311.2</v>
      </c>
      <c r="I2491" s="289">
        <f aca="true" t="shared" si="177" ref="I2491:I2504">+B2491/M2491</f>
        <v>3163.366336633663</v>
      </c>
      <c r="J2491" s="290"/>
      <c r="K2491" s="291"/>
      <c r="M2491" s="42">
        <v>505</v>
      </c>
    </row>
    <row r="2492" spans="1:13" s="188" customFormat="1" ht="12.75">
      <c r="A2492" s="203"/>
      <c r="B2492" s="286">
        <v>-15897176</v>
      </c>
      <c r="C2492" s="203" t="s">
        <v>1172</v>
      </c>
      <c r="D2492" s="203" t="s">
        <v>1164</v>
      </c>
      <c r="E2492" s="203"/>
      <c r="F2492" s="287"/>
      <c r="G2492" s="287"/>
      <c r="H2492" s="288">
        <f t="shared" si="176"/>
        <v>12714864.8</v>
      </c>
      <c r="I2492" s="289">
        <f t="shared" si="177"/>
        <v>-32115.50707070707</v>
      </c>
      <c r="J2492" s="290"/>
      <c r="K2492" s="291"/>
      <c r="M2492" s="42">
        <v>495</v>
      </c>
    </row>
    <row r="2493" spans="1:13" s="188" customFormat="1" ht="12.75">
      <c r="A2493" s="203"/>
      <c r="B2493" s="286">
        <v>4200669.5</v>
      </c>
      <c r="C2493" s="203" t="s">
        <v>1172</v>
      </c>
      <c r="D2493" s="203" t="s">
        <v>1165</v>
      </c>
      <c r="E2493" s="203"/>
      <c r="F2493" s="287"/>
      <c r="G2493" s="287"/>
      <c r="H2493" s="288">
        <f t="shared" si="176"/>
        <v>8514195.3</v>
      </c>
      <c r="I2493" s="289">
        <f t="shared" si="177"/>
        <v>8486.201010101011</v>
      </c>
      <c r="J2493" s="290"/>
      <c r="K2493" s="291"/>
      <c r="M2493" s="42">
        <v>495</v>
      </c>
    </row>
    <row r="2494" spans="1:13" s="188" customFormat="1" ht="12.75">
      <c r="A2494" s="203"/>
      <c r="B2494" s="286">
        <v>2496754</v>
      </c>
      <c r="C2494" s="203" t="s">
        <v>1172</v>
      </c>
      <c r="D2494" s="203" t="s">
        <v>1166</v>
      </c>
      <c r="E2494" s="203"/>
      <c r="F2494" s="287"/>
      <c r="G2494" s="287"/>
      <c r="H2494" s="288">
        <f t="shared" si="176"/>
        <v>6017441.300000001</v>
      </c>
      <c r="I2494" s="289">
        <f t="shared" si="177"/>
        <v>5095.416326530612</v>
      </c>
      <c r="J2494" s="290"/>
      <c r="K2494" s="291"/>
      <c r="M2494" s="42">
        <v>490</v>
      </c>
    </row>
    <row r="2495" spans="1:13" s="188" customFormat="1" ht="12.75">
      <c r="A2495" s="203"/>
      <c r="B2495" s="286">
        <v>2692425</v>
      </c>
      <c r="C2495" s="203" t="s">
        <v>1172</v>
      </c>
      <c r="D2495" s="203" t="s">
        <v>1167</v>
      </c>
      <c r="E2495" s="203"/>
      <c r="F2495" s="287"/>
      <c r="G2495" s="287"/>
      <c r="H2495" s="288">
        <f t="shared" si="176"/>
        <v>3325016.3000000007</v>
      </c>
      <c r="I2495" s="289">
        <f t="shared" si="177"/>
        <v>5609.21875</v>
      </c>
      <c r="J2495" s="290"/>
      <c r="K2495" s="291"/>
      <c r="M2495" s="42">
        <v>480</v>
      </c>
    </row>
    <row r="2496" spans="1:13" s="188" customFormat="1" ht="12.75">
      <c r="A2496" s="203"/>
      <c r="B2496" s="286">
        <v>1705557</v>
      </c>
      <c r="C2496" s="203" t="s">
        <v>1172</v>
      </c>
      <c r="D2496" s="203" t="s">
        <v>1168</v>
      </c>
      <c r="E2496" s="203"/>
      <c r="F2496" s="287"/>
      <c r="G2496" s="287"/>
      <c r="H2496" s="288">
        <f t="shared" si="176"/>
        <v>1619459.3000000007</v>
      </c>
      <c r="I2496" s="289">
        <f t="shared" si="177"/>
        <v>3516.6123711340206</v>
      </c>
      <c r="J2496" s="290"/>
      <c r="K2496" s="291"/>
      <c r="M2496" s="42">
        <v>485</v>
      </c>
    </row>
    <row r="2497" spans="1:256" s="188" customFormat="1" ht="12.75">
      <c r="A2497" s="203"/>
      <c r="B2497" s="286">
        <v>0</v>
      </c>
      <c r="C2497" s="203" t="s">
        <v>1172</v>
      </c>
      <c r="D2497" s="203" t="s">
        <v>1169</v>
      </c>
      <c r="E2497" s="203"/>
      <c r="F2497" s="287"/>
      <c r="G2497" s="287"/>
      <c r="H2497" s="288">
        <f t="shared" si="176"/>
        <v>1619459.3000000007</v>
      </c>
      <c r="I2497" s="289">
        <f t="shared" si="177"/>
        <v>0</v>
      </c>
      <c r="J2497" s="120"/>
      <c r="K2497" s="42"/>
      <c r="L2497" s="22"/>
      <c r="M2497" s="42">
        <v>478</v>
      </c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  <c r="AQ2497" s="22"/>
      <c r="AR2497" s="22"/>
      <c r="AS2497" s="22"/>
      <c r="AT2497" s="22"/>
      <c r="AU2497" s="22"/>
      <c r="AV2497" s="22"/>
      <c r="AW2497" s="22"/>
      <c r="AX2497" s="22"/>
      <c r="AY2497" s="22"/>
      <c r="AZ2497" s="22"/>
      <c r="BA2497" s="22"/>
      <c r="BB2497" s="22"/>
      <c r="BC2497" s="22"/>
      <c r="BD2497" s="22"/>
      <c r="BE2497" s="22"/>
      <c r="BF2497" s="22"/>
      <c r="BG2497" s="22"/>
      <c r="BH2497" s="22"/>
      <c r="BI2497" s="22"/>
      <c r="BJ2497" s="22"/>
      <c r="BK2497" s="22"/>
      <c r="BL2497" s="22"/>
      <c r="BM2497" s="22"/>
      <c r="BN2497" s="22"/>
      <c r="BO2497" s="22"/>
      <c r="BP2497" s="22"/>
      <c r="BQ2497" s="22"/>
      <c r="BR2497" s="22"/>
      <c r="BS2497" s="22"/>
      <c r="BT2497" s="22"/>
      <c r="BU2497" s="22"/>
      <c r="BV2497" s="22"/>
      <c r="BW2497" s="22"/>
      <c r="BX2497" s="22"/>
      <c r="BY2497" s="22"/>
      <c r="BZ2497" s="22"/>
      <c r="CA2497" s="22"/>
      <c r="CB2497" s="22"/>
      <c r="CC2497" s="22"/>
      <c r="CD2497" s="22"/>
      <c r="CE2497" s="22"/>
      <c r="CF2497" s="22"/>
      <c r="CG2497" s="22"/>
      <c r="CH2497" s="22"/>
      <c r="CI2497" s="22"/>
      <c r="CJ2497" s="22"/>
      <c r="CK2497" s="22"/>
      <c r="CL2497" s="22"/>
      <c r="CM2497" s="22"/>
      <c r="CN2497" s="22"/>
      <c r="CO2497" s="22"/>
      <c r="CP2497" s="22"/>
      <c r="CQ2497" s="22"/>
      <c r="CR2497" s="22"/>
      <c r="CS2497" s="22"/>
      <c r="CT2497" s="22"/>
      <c r="CU2497" s="22"/>
      <c r="CV2497" s="22"/>
      <c r="CW2497" s="22"/>
      <c r="CX2497" s="22"/>
      <c r="CY2497" s="22"/>
      <c r="CZ2497" s="22"/>
      <c r="DA2497" s="22"/>
      <c r="DB2497" s="22"/>
      <c r="DC2497" s="22"/>
      <c r="DD2497" s="22"/>
      <c r="DE2497" s="22"/>
      <c r="DF2497" s="22"/>
      <c r="DG2497" s="22"/>
      <c r="DH2497" s="22"/>
      <c r="DI2497" s="22"/>
      <c r="DJ2497" s="22"/>
      <c r="DK2497" s="22"/>
      <c r="DL2497" s="22"/>
      <c r="DM2497" s="22"/>
      <c r="DN2497" s="22"/>
      <c r="DO2497" s="22"/>
      <c r="DP2497" s="22"/>
      <c r="DQ2497" s="22"/>
      <c r="DR2497" s="22"/>
      <c r="DS2497" s="22"/>
      <c r="DT2497" s="22"/>
      <c r="DU2497" s="22"/>
      <c r="DV2497" s="22"/>
      <c r="DW2497" s="22"/>
      <c r="DX2497" s="22"/>
      <c r="DY2497" s="22"/>
      <c r="DZ2497" s="22"/>
      <c r="EA2497" s="22"/>
      <c r="EB2497" s="22"/>
      <c r="EC2497" s="22"/>
      <c r="ED2497" s="22"/>
      <c r="EE2497" s="22"/>
      <c r="EF2497" s="22"/>
      <c r="EG2497" s="22"/>
      <c r="EH2497" s="22"/>
      <c r="EI2497" s="22"/>
      <c r="EJ2497" s="22"/>
      <c r="EK2497" s="22"/>
      <c r="EL2497" s="22"/>
      <c r="EM2497" s="22"/>
      <c r="EN2497" s="22"/>
      <c r="EO2497" s="22"/>
      <c r="EP2497" s="22"/>
      <c r="EQ2497" s="22"/>
      <c r="ER2497" s="22"/>
      <c r="ES2497" s="22"/>
      <c r="ET2497" s="22"/>
      <c r="EU2497" s="22"/>
      <c r="EV2497" s="22"/>
      <c r="EW2497" s="22"/>
      <c r="EX2497" s="22"/>
      <c r="EY2497" s="22"/>
      <c r="EZ2497" s="22"/>
      <c r="FA2497" s="22"/>
      <c r="FB2497" s="22"/>
      <c r="FC2497" s="22"/>
      <c r="FD2497" s="22"/>
      <c r="FE2497" s="22"/>
      <c r="FF2497" s="22"/>
      <c r="FG2497" s="22"/>
      <c r="FH2497" s="22"/>
      <c r="FI2497" s="22"/>
      <c r="FJ2497" s="22"/>
      <c r="FK2497" s="22"/>
      <c r="FL2497" s="22"/>
      <c r="FM2497" s="22"/>
      <c r="FN2497" s="22"/>
      <c r="FO2497" s="22"/>
      <c r="FP2497" s="22"/>
      <c r="FQ2497" s="22"/>
      <c r="FR2497" s="22"/>
      <c r="FS2497" s="22"/>
      <c r="FT2497" s="22"/>
      <c r="FU2497" s="22"/>
      <c r="FV2497" s="22"/>
      <c r="FW2497" s="22"/>
      <c r="FX2497" s="22"/>
      <c r="FY2497" s="22"/>
      <c r="FZ2497" s="22"/>
      <c r="GA2497" s="22"/>
      <c r="GB2497" s="22"/>
      <c r="GC2497" s="22"/>
      <c r="GD2497" s="22"/>
      <c r="GE2497" s="22"/>
      <c r="GF2497" s="22"/>
      <c r="GG2497" s="22"/>
      <c r="GH2497" s="22"/>
      <c r="GI2497" s="22"/>
      <c r="GJ2497" s="22"/>
      <c r="GK2497" s="22"/>
      <c r="GL2497" s="22"/>
      <c r="GM2497" s="22"/>
      <c r="GN2497" s="22"/>
      <c r="GO2497" s="22"/>
      <c r="GP2497" s="22"/>
      <c r="GQ2497" s="22"/>
      <c r="GR2497" s="22"/>
      <c r="GS2497" s="22"/>
      <c r="GT2497" s="22"/>
      <c r="GU2497" s="22"/>
      <c r="GV2497" s="22"/>
      <c r="GW2497" s="22"/>
      <c r="GX2497" s="22"/>
      <c r="GY2497" s="22"/>
      <c r="GZ2497" s="22"/>
      <c r="HA2497" s="22"/>
      <c r="HB2497" s="22"/>
      <c r="HC2497" s="22"/>
      <c r="HD2497" s="22"/>
      <c r="HE2497" s="22"/>
      <c r="HF2497" s="22"/>
      <c r="HG2497" s="22"/>
      <c r="HH2497" s="22"/>
      <c r="HI2497" s="22"/>
      <c r="HJ2497" s="22"/>
      <c r="HK2497" s="22"/>
      <c r="HL2497" s="22"/>
      <c r="HM2497" s="22"/>
      <c r="HN2497" s="22"/>
      <c r="HO2497" s="22"/>
      <c r="HP2497" s="22"/>
      <c r="HQ2497" s="22"/>
      <c r="HR2497" s="22"/>
      <c r="HS2497" s="22"/>
      <c r="HT2497" s="22"/>
      <c r="HU2497" s="22"/>
      <c r="HV2497" s="22"/>
      <c r="HW2497" s="22"/>
      <c r="HX2497" s="22"/>
      <c r="HY2497" s="22"/>
      <c r="HZ2497" s="22"/>
      <c r="IA2497" s="22"/>
      <c r="IB2497" s="22"/>
      <c r="IC2497" s="22"/>
      <c r="ID2497" s="22"/>
      <c r="IE2497" s="22"/>
      <c r="IF2497" s="22"/>
      <c r="IG2497" s="22"/>
      <c r="IH2497" s="22"/>
      <c r="II2497" s="22"/>
      <c r="IJ2497" s="22"/>
      <c r="IK2497" s="22"/>
      <c r="IL2497" s="22"/>
      <c r="IM2497" s="22"/>
      <c r="IN2497" s="22"/>
      <c r="IO2497" s="22"/>
      <c r="IP2497" s="22"/>
      <c r="IQ2497" s="22"/>
      <c r="IR2497" s="22"/>
      <c r="IS2497" s="22"/>
      <c r="IT2497" s="22"/>
      <c r="IU2497" s="22"/>
      <c r="IV2497" s="22"/>
    </row>
    <row r="2498" spans="1:256" s="188" customFormat="1" ht="12.75">
      <c r="A2498" s="203"/>
      <c r="B2498" s="286">
        <v>763600</v>
      </c>
      <c r="C2498" s="203" t="s">
        <v>1172</v>
      </c>
      <c r="D2498" s="203" t="s">
        <v>1170</v>
      </c>
      <c r="E2498" s="203"/>
      <c r="F2498" s="287"/>
      <c r="G2498" s="287"/>
      <c r="H2498" s="288">
        <f t="shared" si="176"/>
        <v>855859.3000000007</v>
      </c>
      <c r="I2498" s="289">
        <f t="shared" si="177"/>
        <v>1590.8333333333333</v>
      </c>
      <c r="J2498" s="120"/>
      <c r="K2498" s="42"/>
      <c r="L2498" s="22"/>
      <c r="M2498" s="42">
        <v>480</v>
      </c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22"/>
      <c r="AH2498" s="22"/>
      <c r="AI2498" s="22"/>
      <c r="AJ2498" s="22"/>
      <c r="AK2498" s="22"/>
      <c r="AL2498" s="22"/>
      <c r="AM2498" s="22"/>
      <c r="AN2498" s="22"/>
      <c r="AO2498" s="22"/>
      <c r="AP2498" s="22"/>
      <c r="AQ2498" s="22"/>
      <c r="AR2498" s="22"/>
      <c r="AS2498" s="22"/>
      <c r="AT2498" s="22"/>
      <c r="AU2498" s="22"/>
      <c r="AV2498" s="22"/>
      <c r="AW2498" s="22"/>
      <c r="AX2498" s="22"/>
      <c r="AY2498" s="22"/>
      <c r="AZ2498" s="22"/>
      <c r="BA2498" s="22"/>
      <c r="BB2498" s="22"/>
      <c r="BC2498" s="22"/>
      <c r="BD2498" s="22"/>
      <c r="BE2498" s="22"/>
      <c r="BF2498" s="22"/>
      <c r="BG2498" s="22"/>
      <c r="BH2498" s="22"/>
      <c r="BI2498" s="22"/>
      <c r="BJ2498" s="22"/>
      <c r="BK2498" s="22"/>
      <c r="BL2498" s="22"/>
      <c r="BM2498" s="22"/>
      <c r="BN2498" s="22"/>
      <c r="BO2498" s="22"/>
      <c r="BP2498" s="22"/>
      <c r="BQ2498" s="22"/>
      <c r="BR2498" s="22"/>
      <c r="BS2498" s="22"/>
      <c r="BT2498" s="22"/>
      <c r="BU2498" s="22"/>
      <c r="BV2498" s="22"/>
      <c r="BW2498" s="22"/>
      <c r="BX2498" s="22"/>
      <c r="BY2498" s="22"/>
      <c r="BZ2498" s="22"/>
      <c r="CA2498" s="22"/>
      <c r="CB2498" s="22"/>
      <c r="CC2498" s="22"/>
      <c r="CD2498" s="22"/>
      <c r="CE2498" s="22"/>
      <c r="CF2498" s="22"/>
      <c r="CG2498" s="22"/>
      <c r="CH2498" s="22"/>
      <c r="CI2498" s="22"/>
      <c r="CJ2498" s="22"/>
      <c r="CK2498" s="22"/>
      <c r="CL2498" s="22"/>
      <c r="CM2498" s="22"/>
      <c r="CN2498" s="22"/>
      <c r="CO2498" s="22"/>
      <c r="CP2498" s="22"/>
      <c r="CQ2498" s="22"/>
      <c r="CR2498" s="22"/>
      <c r="CS2498" s="22"/>
      <c r="CT2498" s="22"/>
      <c r="CU2498" s="22"/>
      <c r="CV2498" s="22"/>
      <c r="CW2498" s="22"/>
      <c r="CX2498" s="22"/>
      <c r="CY2498" s="22"/>
      <c r="CZ2498" s="22"/>
      <c r="DA2498" s="22"/>
      <c r="DB2498" s="22"/>
      <c r="DC2498" s="22"/>
      <c r="DD2498" s="22"/>
      <c r="DE2498" s="22"/>
      <c r="DF2498" s="22"/>
      <c r="DG2498" s="22"/>
      <c r="DH2498" s="22"/>
      <c r="DI2498" s="22"/>
      <c r="DJ2498" s="22"/>
      <c r="DK2498" s="22"/>
      <c r="DL2498" s="22"/>
      <c r="DM2498" s="22"/>
      <c r="DN2498" s="22"/>
      <c r="DO2498" s="22"/>
      <c r="DP2498" s="22"/>
      <c r="DQ2498" s="22"/>
      <c r="DR2498" s="22"/>
      <c r="DS2498" s="22"/>
      <c r="DT2498" s="22"/>
      <c r="DU2498" s="22"/>
      <c r="DV2498" s="22"/>
      <c r="DW2498" s="22"/>
      <c r="DX2498" s="22"/>
      <c r="DY2498" s="22"/>
      <c r="DZ2498" s="22"/>
      <c r="EA2498" s="22"/>
      <c r="EB2498" s="22"/>
      <c r="EC2498" s="22"/>
      <c r="ED2498" s="22"/>
      <c r="EE2498" s="22"/>
      <c r="EF2498" s="22"/>
      <c r="EG2498" s="22"/>
      <c r="EH2498" s="22"/>
      <c r="EI2498" s="22"/>
      <c r="EJ2498" s="22"/>
      <c r="EK2498" s="22"/>
      <c r="EL2498" s="22"/>
      <c r="EM2498" s="22"/>
      <c r="EN2498" s="22"/>
      <c r="EO2498" s="22"/>
      <c r="EP2498" s="22"/>
      <c r="EQ2498" s="22"/>
      <c r="ER2498" s="22"/>
      <c r="ES2498" s="22"/>
      <c r="ET2498" s="22"/>
      <c r="EU2498" s="22"/>
      <c r="EV2498" s="22"/>
      <c r="EW2498" s="22"/>
      <c r="EX2498" s="22"/>
      <c r="EY2498" s="22"/>
      <c r="EZ2498" s="22"/>
      <c r="FA2498" s="22"/>
      <c r="FB2498" s="22"/>
      <c r="FC2498" s="22"/>
      <c r="FD2498" s="22"/>
      <c r="FE2498" s="22"/>
      <c r="FF2498" s="22"/>
      <c r="FG2498" s="22"/>
      <c r="FH2498" s="22"/>
      <c r="FI2498" s="22"/>
      <c r="FJ2498" s="22"/>
      <c r="FK2498" s="22"/>
      <c r="FL2498" s="22"/>
      <c r="FM2498" s="22"/>
      <c r="FN2498" s="22"/>
      <c r="FO2498" s="22"/>
      <c r="FP2498" s="22"/>
      <c r="FQ2498" s="22"/>
      <c r="FR2498" s="22"/>
      <c r="FS2498" s="22"/>
      <c r="FT2498" s="22"/>
      <c r="FU2498" s="22"/>
      <c r="FV2498" s="22"/>
      <c r="FW2498" s="22"/>
      <c r="FX2498" s="22"/>
      <c r="FY2498" s="22"/>
      <c r="FZ2498" s="22"/>
      <c r="GA2498" s="22"/>
      <c r="GB2498" s="22"/>
      <c r="GC2498" s="22"/>
      <c r="GD2498" s="22"/>
      <c r="GE2498" s="22"/>
      <c r="GF2498" s="22"/>
      <c r="GG2498" s="22"/>
      <c r="GH2498" s="22"/>
      <c r="GI2498" s="22"/>
      <c r="GJ2498" s="22"/>
      <c r="GK2498" s="22"/>
      <c r="GL2498" s="22"/>
      <c r="GM2498" s="22"/>
      <c r="GN2498" s="22"/>
      <c r="GO2498" s="22"/>
      <c r="GP2498" s="22"/>
      <c r="GQ2498" s="22"/>
      <c r="GR2498" s="22"/>
      <c r="GS2498" s="22"/>
      <c r="GT2498" s="22"/>
      <c r="GU2498" s="22"/>
      <c r="GV2498" s="22"/>
      <c r="GW2498" s="22"/>
      <c r="GX2498" s="22"/>
      <c r="GY2498" s="22"/>
      <c r="GZ2498" s="22"/>
      <c r="HA2498" s="22"/>
      <c r="HB2498" s="22"/>
      <c r="HC2498" s="22"/>
      <c r="HD2498" s="22"/>
      <c r="HE2498" s="22"/>
      <c r="HF2498" s="22"/>
      <c r="HG2498" s="22"/>
      <c r="HH2498" s="22"/>
      <c r="HI2498" s="22"/>
      <c r="HJ2498" s="22"/>
      <c r="HK2498" s="22"/>
      <c r="HL2498" s="22"/>
      <c r="HM2498" s="22"/>
      <c r="HN2498" s="22"/>
      <c r="HO2498" s="22"/>
      <c r="HP2498" s="22"/>
      <c r="HQ2498" s="22"/>
      <c r="HR2498" s="22"/>
      <c r="HS2498" s="22"/>
      <c r="HT2498" s="22"/>
      <c r="HU2498" s="22"/>
      <c r="HV2498" s="22"/>
      <c r="HW2498" s="22"/>
      <c r="HX2498" s="22"/>
      <c r="HY2498" s="22"/>
      <c r="HZ2498" s="22"/>
      <c r="IA2498" s="22"/>
      <c r="IB2498" s="22"/>
      <c r="IC2498" s="22"/>
      <c r="ID2498" s="22"/>
      <c r="IE2498" s="22"/>
      <c r="IF2498" s="22"/>
      <c r="IG2498" s="22"/>
      <c r="IH2498" s="22"/>
      <c r="II2498" s="22"/>
      <c r="IJ2498" s="22"/>
      <c r="IK2498" s="22"/>
      <c r="IL2498" s="22"/>
      <c r="IM2498" s="22"/>
      <c r="IN2498" s="22"/>
      <c r="IO2498" s="22"/>
      <c r="IP2498" s="22"/>
      <c r="IQ2498" s="22"/>
      <c r="IR2498" s="22"/>
      <c r="IS2498" s="22"/>
      <c r="IT2498" s="22"/>
      <c r="IU2498" s="22"/>
      <c r="IV2498" s="22"/>
    </row>
    <row r="2499" spans="1:256" s="188" customFormat="1" ht="12.75">
      <c r="A2499" s="203"/>
      <c r="B2499" s="286">
        <v>0</v>
      </c>
      <c r="C2499" s="203" t="s">
        <v>1172</v>
      </c>
      <c r="D2499" s="203" t="s">
        <v>1171</v>
      </c>
      <c r="E2499" s="203"/>
      <c r="F2499" s="287"/>
      <c r="G2499" s="287"/>
      <c r="H2499" s="288">
        <f t="shared" si="176"/>
        <v>855859.3000000007</v>
      </c>
      <c r="I2499" s="289">
        <f t="shared" si="177"/>
        <v>0</v>
      </c>
      <c r="J2499" s="120"/>
      <c r="K2499" s="42"/>
      <c r="L2499" s="22"/>
      <c r="M2499" s="42">
        <v>480</v>
      </c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22"/>
      <c r="AH2499" s="22"/>
      <c r="AI2499" s="22"/>
      <c r="AJ2499" s="22"/>
      <c r="AK2499" s="22"/>
      <c r="AL2499" s="22"/>
      <c r="AM2499" s="22"/>
      <c r="AN2499" s="22"/>
      <c r="AO2499" s="22"/>
      <c r="AP2499" s="22"/>
      <c r="AQ2499" s="22"/>
      <c r="AR2499" s="22"/>
      <c r="AS2499" s="22"/>
      <c r="AT2499" s="22"/>
      <c r="AU2499" s="22"/>
      <c r="AV2499" s="22"/>
      <c r="AW2499" s="22"/>
      <c r="AX2499" s="22"/>
      <c r="AY2499" s="22"/>
      <c r="AZ2499" s="22"/>
      <c r="BA2499" s="22"/>
      <c r="BB2499" s="22"/>
      <c r="BC2499" s="22"/>
      <c r="BD2499" s="22"/>
      <c r="BE2499" s="22"/>
      <c r="BF2499" s="22"/>
      <c r="BG2499" s="22"/>
      <c r="BH2499" s="22"/>
      <c r="BI2499" s="22"/>
      <c r="BJ2499" s="22"/>
      <c r="BK2499" s="22"/>
      <c r="BL2499" s="22"/>
      <c r="BM2499" s="22"/>
      <c r="BN2499" s="22"/>
      <c r="BO2499" s="22"/>
      <c r="BP2499" s="22"/>
      <c r="BQ2499" s="22"/>
      <c r="BR2499" s="22"/>
      <c r="BS2499" s="22"/>
      <c r="BT2499" s="22"/>
      <c r="BU2499" s="22"/>
      <c r="BV2499" s="22"/>
      <c r="BW2499" s="22"/>
      <c r="BX2499" s="22"/>
      <c r="BY2499" s="22"/>
      <c r="BZ2499" s="22"/>
      <c r="CA2499" s="22"/>
      <c r="CB2499" s="22"/>
      <c r="CC2499" s="22"/>
      <c r="CD2499" s="22"/>
      <c r="CE2499" s="22"/>
      <c r="CF2499" s="22"/>
      <c r="CG2499" s="22"/>
      <c r="CH2499" s="22"/>
      <c r="CI2499" s="22"/>
      <c r="CJ2499" s="22"/>
      <c r="CK2499" s="22"/>
      <c r="CL2499" s="22"/>
      <c r="CM2499" s="22"/>
      <c r="CN2499" s="22"/>
      <c r="CO2499" s="22"/>
      <c r="CP2499" s="22"/>
      <c r="CQ2499" s="22"/>
      <c r="CR2499" s="22"/>
      <c r="CS2499" s="22"/>
      <c r="CT2499" s="22"/>
      <c r="CU2499" s="22"/>
      <c r="CV2499" s="22"/>
      <c r="CW2499" s="22"/>
      <c r="CX2499" s="22"/>
      <c r="CY2499" s="22"/>
      <c r="CZ2499" s="22"/>
      <c r="DA2499" s="22"/>
      <c r="DB2499" s="22"/>
      <c r="DC2499" s="22"/>
      <c r="DD2499" s="22"/>
      <c r="DE2499" s="22"/>
      <c r="DF2499" s="22"/>
      <c r="DG2499" s="22"/>
      <c r="DH2499" s="22"/>
      <c r="DI2499" s="22"/>
      <c r="DJ2499" s="22"/>
      <c r="DK2499" s="22"/>
      <c r="DL2499" s="22"/>
      <c r="DM2499" s="22"/>
      <c r="DN2499" s="22"/>
      <c r="DO2499" s="22"/>
      <c r="DP2499" s="22"/>
      <c r="DQ2499" s="22"/>
      <c r="DR2499" s="22"/>
      <c r="DS2499" s="22"/>
      <c r="DT2499" s="22"/>
      <c r="DU2499" s="22"/>
      <c r="DV2499" s="22"/>
      <c r="DW2499" s="22"/>
      <c r="DX2499" s="22"/>
      <c r="DY2499" s="22"/>
      <c r="DZ2499" s="22"/>
      <c r="EA2499" s="22"/>
      <c r="EB2499" s="22"/>
      <c r="EC2499" s="22"/>
      <c r="ED2499" s="22"/>
      <c r="EE2499" s="22"/>
      <c r="EF2499" s="22"/>
      <c r="EG2499" s="22"/>
      <c r="EH2499" s="22"/>
      <c r="EI2499" s="22"/>
      <c r="EJ2499" s="22"/>
      <c r="EK2499" s="22"/>
      <c r="EL2499" s="22"/>
      <c r="EM2499" s="22"/>
      <c r="EN2499" s="22"/>
      <c r="EO2499" s="22"/>
      <c r="EP2499" s="22"/>
      <c r="EQ2499" s="22"/>
      <c r="ER2499" s="22"/>
      <c r="ES2499" s="22"/>
      <c r="ET2499" s="22"/>
      <c r="EU2499" s="22"/>
      <c r="EV2499" s="22"/>
      <c r="EW2499" s="22"/>
      <c r="EX2499" s="22"/>
      <c r="EY2499" s="22"/>
      <c r="EZ2499" s="22"/>
      <c r="FA2499" s="22"/>
      <c r="FB2499" s="22"/>
      <c r="FC2499" s="22"/>
      <c r="FD2499" s="22"/>
      <c r="FE2499" s="22"/>
      <c r="FF2499" s="22"/>
      <c r="FG2499" s="22"/>
      <c r="FH2499" s="22"/>
      <c r="FI2499" s="22"/>
      <c r="FJ2499" s="22"/>
      <c r="FK2499" s="22"/>
      <c r="FL2499" s="22"/>
      <c r="FM2499" s="22"/>
      <c r="FN2499" s="22"/>
      <c r="FO2499" s="22"/>
      <c r="FP2499" s="22"/>
      <c r="FQ2499" s="22"/>
      <c r="FR2499" s="22"/>
      <c r="FS2499" s="22"/>
      <c r="FT2499" s="22"/>
      <c r="FU2499" s="22"/>
      <c r="FV2499" s="22"/>
      <c r="FW2499" s="22"/>
      <c r="FX2499" s="22"/>
      <c r="FY2499" s="22"/>
      <c r="FZ2499" s="22"/>
      <c r="GA2499" s="22"/>
      <c r="GB2499" s="22"/>
      <c r="GC2499" s="22"/>
      <c r="GD2499" s="22"/>
      <c r="GE2499" s="22"/>
      <c r="GF2499" s="22"/>
      <c r="GG2499" s="22"/>
      <c r="GH2499" s="22"/>
      <c r="GI2499" s="22"/>
      <c r="GJ2499" s="22"/>
      <c r="GK2499" s="22"/>
      <c r="GL2499" s="22"/>
      <c r="GM2499" s="22"/>
      <c r="GN2499" s="22"/>
      <c r="GO2499" s="22"/>
      <c r="GP2499" s="22"/>
      <c r="GQ2499" s="22"/>
      <c r="GR2499" s="22"/>
      <c r="GS2499" s="22"/>
      <c r="GT2499" s="22"/>
      <c r="GU2499" s="22"/>
      <c r="GV2499" s="22"/>
      <c r="GW2499" s="22"/>
      <c r="GX2499" s="22"/>
      <c r="GY2499" s="22"/>
      <c r="GZ2499" s="22"/>
      <c r="HA2499" s="22"/>
      <c r="HB2499" s="22"/>
      <c r="HC2499" s="22"/>
      <c r="HD2499" s="22"/>
      <c r="HE2499" s="22"/>
      <c r="HF2499" s="22"/>
      <c r="HG2499" s="22"/>
      <c r="HH2499" s="22"/>
      <c r="HI2499" s="22"/>
      <c r="HJ2499" s="22"/>
      <c r="HK2499" s="22"/>
      <c r="HL2499" s="22"/>
      <c r="HM2499" s="22"/>
      <c r="HN2499" s="22"/>
      <c r="HO2499" s="22"/>
      <c r="HP2499" s="22"/>
      <c r="HQ2499" s="22"/>
      <c r="HR2499" s="22"/>
      <c r="HS2499" s="22"/>
      <c r="HT2499" s="22"/>
      <c r="HU2499" s="22"/>
      <c r="HV2499" s="22"/>
      <c r="HW2499" s="22"/>
      <c r="HX2499" s="22"/>
      <c r="HY2499" s="22"/>
      <c r="HZ2499" s="22"/>
      <c r="IA2499" s="22"/>
      <c r="IB2499" s="22"/>
      <c r="IC2499" s="22"/>
      <c r="ID2499" s="22"/>
      <c r="IE2499" s="22"/>
      <c r="IF2499" s="22"/>
      <c r="IG2499" s="22"/>
      <c r="IH2499" s="22"/>
      <c r="II2499" s="22"/>
      <c r="IJ2499" s="22"/>
      <c r="IK2499" s="22"/>
      <c r="IL2499" s="22"/>
      <c r="IM2499" s="22"/>
      <c r="IN2499" s="22"/>
      <c r="IO2499" s="22"/>
      <c r="IP2499" s="22"/>
      <c r="IQ2499" s="22"/>
      <c r="IR2499" s="22"/>
      <c r="IS2499" s="22"/>
      <c r="IT2499" s="22"/>
      <c r="IU2499" s="22"/>
      <c r="IV2499" s="22"/>
    </row>
    <row r="2500" spans="1:256" s="188" customFormat="1" ht="12.75">
      <c r="A2500" s="203"/>
      <c r="B2500" s="286">
        <v>765000</v>
      </c>
      <c r="C2500" s="203" t="s">
        <v>1172</v>
      </c>
      <c r="D2500" s="203" t="s">
        <v>1173</v>
      </c>
      <c r="E2500" s="203"/>
      <c r="F2500" s="287"/>
      <c r="G2500" s="287"/>
      <c r="H2500" s="288">
        <f t="shared" si="176"/>
        <v>90859.30000000075</v>
      </c>
      <c r="I2500" s="289">
        <f t="shared" si="177"/>
        <v>1607.142857142857</v>
      </c>
      <c r="J2500" s="120"/>
      <c r="K2500" s="42"/>
      <c r="L2500" s="22"/>
      <c r="M2500" s="42">
        <v>476</v>
      </c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22"/>
      <c r="AH2500" s="22"/>
      <c r="AI2500" s="22"/>
      <c r="AJ2500" s="22"/>
      <c r="AK2500" s="22"/>
      <c r="AL2500" s="22"/>
      <c r="AM2500" s="22"/>
      <c r="AN2500" s="22"/>
      <c r="AO2500" s="22"/>
      <c r="AP2500" s="22"/>
      <c r="AQ2500" s="22"/>
      <c r="AR2500" s="22"/>
      <c r="AS2500" s="22"/>
      <c r="AT2500" s="22"/>
      <c r="AU2500" s="22"/>
      <c r="AV2500" s="22"/>
      <c r="AW2500" s="22"/>
      <c r="AX2500" s="22"/>
      <c r="AY2500" s="22"/>
      <c r="AZ2500" s="22"/>
      <c r="BA2500" s="22"/>
      <c r="BB2500" s="22"/>
      <c r="BC2500" s="22"/>
      <c r="BD2500" s="22"/>
      <c r="BE2500" s="22"/>
      <c r="BF2500" s="22"/>
      <c r="BG2500" s="22"/>
      <c r="BH2500" s="22"/>
      <c r="BI2500" s="22"/>
      <c r="BJ2500" s="22"/>
      <c r="BK2500" s="22"/>
      <c r="BL2500" s="22"/>
      <c r="BM2500" s="22"/>
      <c r="BN2500" s="22"/>
      <c r="BO2500" s="22"/>
      <c r="BP2500" s="22"/>
      <c r="BQ2500" s="22"/>
      <c r="BR2500" s="22"/>
      <c r="BS2500" s="22"/>
      <c r="BT2500" s="22"/>
      <c r="BU2500" s="22"/>
      <c r="BV2500" s="22"/>
      <c r="BW2500" s="22"/>
      <c r="BX2500" s="22"/>
      <c r="BY2500" s="22"/>
      <c r="BZ2500" s="22"/>
      <c r="CA2500" s="22"/>
      <c r="CB2500" s="22"/>
      <c r="CC2500" s="22"/>
      <c r="CD2500" s="22"/>
      <c r="CE2500" s="22"/>
      <c r="CF2500" s="22"/>
      <c r="CG2500" s="22"/>
      <c r="CH2500" s="22"/>
      <c r="CI2500" s="22"/>
      <c r="CJ2500" s="22"/>
      <c r="CK2500" s="22"/>
      <c r="CL2500" s="22"/>
      <c r="CM2500" s="22"/>
      <c r="CN2500" s="22"/>
      <c r="CO2500" s="22"/>
      <c r="CP2500" s="22"/>
      <c r="CQ2500" s="22"/>
      <c r="CR2500" s="22"/>
      <c r="CS2500" s="22"/>
      <c r="CT2500" s="22"/>
      <c r="CU2500" s="22"/>
      <c r="CV2500" s="22"/>
      <c r="CW2500" s="22"/>
      <c r="CX2500" s="22"/>
      <c r="CY2500" s="22"/>
      <c r="CZ2500" s="22"/>
      <c r="DA2500" s="22"/>
      <c r="DB2500" s="22"/>
      <c r="DC2500" s="22"/>
      <c r="DD2500" s="22"/>
      <c r="DE2500" s="22"/>
      <c r="DF2500" s="22"/>
      <c r="DG2500" s="22"/>
      <c r="DH2500" s="22"/>
      <c r="DI2500" s="22"/>
      <c r="DJ2500" s="22"/>
      <c r="DK2500" s="22"/>
      <c r="DL2500" s="22"/>
      <c r="DM2500" s="22"/>
      <c r="DN2500" s="22"/>
      <c r="DO2500" s="22"/>
      <c r="DP2500" s="22"/>
      <c r="DQ2500" s="22"/>
      <c r="DR2500" s="22"/>
      <c r="DS2500" s="22"/>
      <c r="DT2500" s="22"/>
      <c r="DU2500" s="22"/>
      <c r="DV2500" s="22"/>
      <c r="DW2500" s="22"/>
      <c r="DX2500" s="22"/>
      <c r="DY2500" s="22"/>
      <c r="DZ2500" s="22"/>
      <c r="EA2500" s="22"/>
      <c r="EB2500" s="22"/>
      <c r="EC2500" s="22"/>
      <c r="ED2500" s="22"/>
      <c r="EE2500" s="22"/>
      <c r="EF2500" s="22"/>
      <c r="EG2500" s="22"/>
      <c r="EH2500" s="22"/>
      <c r="EI2500" s="22"/>
      <c r="EJ2500" s="22"/>
      <c r="EK2500" s="22"/>
      <c r="EL2500" s="22"/>
      <c r="EM2500" s="22"/>
      <c r="EN2500" s="22"/>
      <c r="EO2500" s="22"/>
      <c r="EP2500" s="22"/>
      <c r="EQ2500" s="22"/>
      <c r="ER2500" s="22"/>
      <c r="ES2500" s="22"/>
      <c r="ET2500" s="22"/>
      <c r="EU2500" s="22"/>
      <c r="EV2500" s="22"/>
      <c r="EW2500" s="22"/>
      <c r="EX2500" s="22"/>
      <c r="EY2500" s="22"/>
      <c r="EZ2500" s="22"/>
      <c r="FA2500" s="22"/>
      <c r="FB2500" s="22"/>
      <c r="FC2500" s="22"/>
      <c r="FD2500" s="22"/>
      <c r="FE2500" s="22"/>
      <c r="FF2500" s="22"/>
      <c r="FG2500" s="22"/>
      <c r="FH2500" s="22"/>
      <c r="FI2500" s="22"/>
      <c r="FJ2500" s="22"/>
      <c r="FK2500" s="22"/>
      <c r="FL2500" s="22"/>
      <c r="FM2500" s="22"/>
      <c r="FN2500" s="22"/>
      <c r="FO2500" s="22"/>
      <c r="FP2500" s="22"/>
      <c r="FQ2500" s="22"/>
      <c r="FR2500" s="22"/>
      <c r="FS2500" s="22"/>
      <c r="FT2500" s="22"/>
      <c r="FU2500" s="22"/>
      <c r="FV2500" s="22"/>
      <c r="FW2500" s="22"/>
      <c r="FX2500" s="22"/>
      <c r="FY2500" s="22"/>
      <c r="FZ2500" s="22"/>
      <c r="GA2500" s="22"/>
      <c r="GB2500" s="22"/>
      <c r="GC2500" s="22"/>
      <c r="GD2500" s="22"/>
      <c r="GE2500" s="22"/>
      <c r="GF2500" s="22"/>
      <c r="GG2500" s="22"/>
      <c r="GH2500" s="22"/>
      <c r="GI2500" s="22"/>
      <c r="GJ2500" s="22"/>
      <c r="GK2500" s="22"/>
      <c r="GL2500" s="22"/>
      <c r="GM2500" s="22"/>
      <c r="GN2500" s="22"/>
      <c r="GO2500" s="22"/>
      <c r="GP2500" s="22"/>
      <c r="GQ2500" s="22"/>
      <c r="GR2500" s="22"/>
      <c r="GS2500" s="22"/>
      <c r="GT2500" s="22"/>
      <c r="GU2500" s="22"/>
      <c r="GV2500" s="22"/>
      <c r="GW2500" s="22"/>
      <c r="GX2500" s="22"/>
      <c r="GY2500" s="22"/>
      <c r="GZ2500" s="22"/>
      <c r="HA2500" s="22"/>
      <c r="HB2500" s="22"/>
      <c r="HC2500" s="22"/>
      <c r="HD2500" s="22"/>
      <c r="HE2500" s="22"/>
      <c r="HF2500" s="22"/>
      <c r="HG2500" s="22"/>
      <c r="HH2500" s="22"/>
      <c r="HI2500" s="22"/>
      <c r="HJ2500" s="22"/>
      <c r="HK2500" s="22"/>
      <c r="HL2500" s="22"/>
      <c r="HM2500" s="22"/>
      <c r="HN2500" s="22"/>
      <c r="HO2500" s="22"/>
      <c r="HP2500" s="22"/>
      <c r="HQ2500" s="22"/>
      <c r="HR2500" s="22"/>
      <c r="HS2500" s="22"/>
      <c r="HT2500" s="22"/>
      <c r="HU2500" s="22"/>
      <c r="HV2500" s="22"/>
      <c r="HW2500" s="22"/>
      <c r="HX2500" s="22"/>
      <c r="HY2500" s="22"/>
      <c r="HZ2500" s="22"/>
      <c r="IA2500" s="22"/>
      <c r="IB2500" s="22"/>
      <c r="IC2500" s="22"/>
      <c r="ID2500" s="22"/>
      <c r="IE2500" s="22"/>
      <c r="IF2500" s="22"/>
      <c r="IG2500" s="22"/>
      <c r="IH2500" s="22"/>
      <c r="II2500" s="22"/>
      <c r="IJ2500" s="22"/>
      <c r="IK2500" s="22"/>
      <c r="IL2500" s="22"/>
      <c r="IM2500" s="22"/>
      <c r="IN2500" s="22"/>
      <c r="IO2500" s="22"/>
      <c r="IP2500" s="22"/>
      <c r="IQ2500" s="22"/>
      <c r="IR2500" s="22"/>
      <c r="IS2500" s="22"/>
      <c r="IT2500" s="22"/>
      <c r="IU2500" s="22"/>
      <c r="IV2500" s="22"/>
    </row>
    <row r="2501" spans="1:256" s="188" customFormat="1" ht="12.75">
      <c r="A2501" s="203"/>
      <c r="B2501" s="286">
        <v>82000</v>
      </c>
      <c r="C2501" s="203" t="s">
        <v>1172</v>
      </c>
      <c r="D2501" s="203" t="s">
        <v>1174</v>
      </c>
      <c r="E2501" s="203"/>
      <c r="F2501" s="287"/>
      <c r="G2501" s="287"/>
      <c r="H2501" s="288">
        <f t="shared" si="176"/>
        <v>8859.300000000745</v>
      </c>
      <c r="I2501" s="289">
        <f t="shared" si="177"/>
        <v>172.6315789473684</v>
      </c>
      <c r="J2501" s="120"/>
      <c r="K2501" s="42"/>
      <c r="L2501" s="22"/>
      <c r="M2501" s="42">
        <v>475</v>
      </c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22"/>
      <c r="AH2501" s="22"/>
      <c r="AI2501" s="22"/>
      <c r="AJ2501" s="22"/>
      <c r="AK2501" s="22"/>
      <c r="AL2501" s="22"/>
      <c r="AM2501" s="22"/>
      <c r="AN2501" s="22"/>
      <c r="AO2501" s="22"/>
      <c r="AP2501" s="22"/>
      <c r="AQ2501" s="22"/>
      <c r="AR2501" s="22"/>
      <c r="AS2501" s="22"/>
      <c r="AT2501" s="22"/>
      <c r="AU2501" s="22"/>
      <c r="AV2501" s="22"/>
      <c r="AW2501" s="22"/>
      <c r="AX2501" s="22"/>
      <c r="AY2501" s="22"/>
      <c r="AZ2501" s="22"/>
      <c r="BA2501" s="22"/>
      <c r="BB2501" s="22"/>
      <c r="BC2501" s="22"/>
      <c r="BD2501" s="22"/>
      <c r="BE2501" s="22"/>
      <c r="BF2501" s="22"/>
      <c r="BG2501" s="22"/>
      <c r="BH2501" s="22"/>
      <c r="BI2501" s="22"/>
      <c r="BJ2501" s="22"/>
      <c r="BK2501" s="22"/>
      <c r="BL2501" s="22"/>
      <c r="BM2501" s="22"/>
      <c r="BN2501" s="22"/>
      <c r="BO2501" s="22"/>
      <c r="BP2501" s="22"/>
      <c r="BQ2501" s="22"/>
      <c r="BR2501" s="22"/>
      <c r="BS2501" s="22"/>
      <c r="BT2501" s="22"/>
      <c r="BU2501" s="22"/>
      <c r="BV2501" s="22"/>
      <c r="BW2501" s="22"/>
      <c r="BX2501" s="22"/>
      <c r="BY2501" s="22"/>
      <c r="BZ2501" s="22"/>
      <c r="CA2501" s="22"/>
      <c r="CB2501" s="22"/>
      <c r="CC2501" s="22"/>
      <c r="CD2501" s="22"/>
      <c r="CE2501" s="22"/>
      <c r="CF2501" s="22"/>
      <c r="CG2501" s="22"/>
      <c r="CH2501" s="22"/>
      <c r="CI2501" s="22"/>
      <c r="CJ2501" s="22"/>
      <c r="CK2501" s="22"/>
      <c r="CL2501" s="22"/>
      <c r="CM2501" s="22"/>
      <c r="CN2501" s="22"/>
      <c r="CO2501" s="22"/>
      <c r="CP2501" s="22"/>
      <c r="CQ2501" s="22"/>
      <c r="CR2501" s="22"/>
      <c r="CS2501" s="22"/>
      <c r="CT2501" s="22"/>
      <c r="CU2501" s="22"/>
      <c r="CV2501" s="22"/>
      <c r="CW2501" s="22"/>
      <c r="CX2501" s="22"/>
      <c r="CY2501" s="22"/>
      <c r="CZ2501" s="22"/>
      <c r="DA2501" s="22"/>
      <c r="DB2501" s="22"/>
      <c r="DC2501" s="22"/>
      <c r="DD2501" s="22"/>
      <c r="DE2501" s="22"/>
      <c r="DF2501" s="22"/>
      <c r="DG2501" s="22"/>
      <c r="DH2501" s="22"/>
      <c r="DI2501" s="22"/>
      <c r="DJ2501" s="22"/>
      <c r="DK2501" s="22"/>
      <c r="DL2501" s="22"/>
      <c r="DM2501" s="22"/>
      <c r="DN2501" s="22"/>
      <c r="DO2501" s="22"/>
      <c r="DP2501" s="22"/>
      <c r="DQ2501" s="22"/>
      <c r="DR2501" s="22"/>
      <c r="DS2501" s="22"/>
      <c r="DT2501" s="22"/>
      <c r="DU2501" s="22"/>
      <c r="DV2501" s="22"/>
      <c r="DW2501" s="22"/>
      <c r="DX2501" s="22"/>
      <c r="DY2501" s="22"/>
      <c r="DZ2501" s="22"/>
      <c r="EA2501" s="22"/>
      <c r="EB2501" s="22"/>
      <c r="EC2501" s="22"/>
      <c r="ED2501" s="22"/>
      <c r="EE2501" s="22"/>
      <c r="EF2501" s="22"/>
      <c r="EG2501" s="22"/>
      <c r="EH2501" s="22"/>
      <c r="EI2501" s="22"/>
      <c r="EJ2501" s="22"/>
      <c r="EK2501" s="22"/>
      <c r="EL2501" s="22"/>
      <c r="EM2501" s="22"/>
      <c r="EN2501" s="22"/>
      <c r="EO2501" s="22"/>
      <c r="EP2501" s="22"/>
      <c r="EQ2501" s="22"/>
      <c r="ER2501" s="22"/>
      <c r="ES2501" s="22"/>
      <c r="ET2501" s="22"/>
      <c r="EU2501" s="22"/>
      <c r="EV2501" s="22"/>
      <c r="EW2501" s="22"/>
      <c r="EX2501" s="22"/>
      <c r="EY2501" s="22"/>
      <c r="EZ2501" s="22"/>
      <c r="FA2501" s="22"/>
      <c r="FB2501" s="22"/>
      <c r="FC2501" s="22"/>
      <c r="FD2501" s="22"/>
      <c r="FE2501" s="22"/>
      <c r="FF2501" s="22"/>
      <c r="FG2501" s="22"/>
      <c r="FH2501" s="22"/>
      <c r="FI2501" s="22"/>
      <c r="FJ2501" s="22"/>
      <c r="FK2501" s="22"/>
      <c r="FL2501" s="22"/>
      <c r="FM2501" s="22"/>
      <c r="FN2501" s="22"/>
      <c r="FO2501" s="22"/>
      <c r="FP2501" s="22"/>
      <c r="FQ2501" s="22"/>
      <c r="FR2501" s="22"/>
      <c r="FS2501" s="22"/>
      <c r="FT2501" s="22"/>
      <c r="FU2501" s="22"/>
      <c r="FV2501" s="22"/>
      <c r="FW2501" s="22"/>
      <c r="FX2501" s="22"/>
      <c r="FY2501" s="22"/>
      <c r="FZ2501" s="22"/>
      <c r="GA2501" s="22"/>
      <c r="GB2501" s="22"/>
      <c r="GC2501" s="22"/>
      <c r="GD2501" s="22"/>
      <c r="GE2501" s="22"/>
      <c r="GF2501" s="22"/>
      <c r="GG2501" s="22"/>
      <c r="GH2501" s="22"/>
      <c r="GI2501" s="22"/>
      <c r="GJ2501" s="22"/>
      <c r="GK2501" s="22"/>
      <c r="GL2501" s="22"/>
      <c r="GM2501" s="22"/>
      <c r="GN2501" s="22"/>
      <c r="GO2501" s="22"/>
      <c r="GP2501" s="22"/>
      <c r="GQ2501" s="22"/>
      <c r="GR2501" s="22"/>
      <c r="GS2501" s="22"/>
      <c r="GT2501" s="22"/>
      <c r="GU2501" s="22"/>
      <c r="GV2501" s="22"/>
      <c r="GW2501" s="22"/>
      <c r="GX2501" s="22"/>
      <c r="GY2501" s="22"/>
      <c r="GZ2501" s="22"/>
      <c r="HA2501" s="22"/>
      <c r="HB2501" s="22"/>
      <c r="HC2501" s="22"/>
      <c r="HD2501" s="22"/>
      <c r="HE2501" s="22"/>
      <c r="HF2501" s="22"/>
      <c r="HG2501" s="22"/>
      <c r="HH2501" s="22"/>
      <c r="HI2501" s="22"/>
      <c r="HJ2501" s="22"/>
      <c r="HK2501" s="22"/>
      <c r="HL2501" s="22"/>
      <c r="HM2501" s="22"/>
      <c r="HN2501" s="22"/>
      <c r="HO2501" s="22"/>
      <c r="HP2501" s="22"/>
      <c r="HQ2501" s="22"/>
      <c r="HR2501" s="22"/>
      <c r="HS2501" s="22"/>
      <c r="HT2501" s="22"/>
      <c r="HU2501" s="22"/>
      <c r="HV2501" s="22"/>
      <c r="HW2501" s="22"/>
      <c r="HX2501" s="22"/>
      <c r="HY2501" s="22"/>
      <c r="HZ2501" s="22"/>
      <c r="IA2501" s="22"/>
      <c r="IB2501" s="22"/>
      <c r="IC2501" s="22"/>
      <c r="ID2501" s="22"/>
      <c r="IE2501" s="22"/>
      <c r="IF2501" s="22"/>
      <c r="IG2501" s="22"/>
      <c r="IH2501" s="22"/>
      <c r="II2501" s="22"/>
      <c r="IJ2501" s="22"/>
      <c r="IK2501" s="22"/>
      <c r="IL2501" s="22"/>
      <c r="IM2501" s="22"/>
      <c r="IN2501" s="22"/>
      <c r="IO2501" s="22"/>
      <c r="IP2501" s="22"/>
      <c r="IQ2501" s="22"/>
      <c r="IR2501" s="22"/>
      <c r="IS2501" s="22"/>
      <c r="IT2501" s="22"/>
      <c r="IU2501" s="22"/>
      <c r="IV2501" s="22"/>
    </row>
    <row r="2502" spans="1:256" s="188" customFormat="1" ht="12.75">
      <c r="A2502" s="203"/>
      <c r="B2502" s="286">
        <v>0</v>
      </c>
      <c r="C2502" s="203" t="s">
        <v>1172</v>
      </c>
      <c r="D2502" s="203" t="s">
        <v>1175</v>
      </c>
      <c r="E2502" s="203"/>
      <c r="F2502" s="287"/>
      <c r="G2502" s="287"/>
      <c r="H2502" s="288">
        <f t="shared" si="176"/>
        <v>8859.300000000745</v>
      </c>
      <c r="I2502" s="289">
        <f t="shared" si="177"/>
        <v>0</v>
      </c>
      <c r="J2502" s="120"/>
      <c r="K2502" s="42"/>
      <c r="L2502" s="22"/>
      <c r="M2502" s="42">
        <v>480</v>
      </c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22"/>
      <c r="AH2502" s="22"/>
      <c r="AI2502" s="22"/>
      <c r="AJ2502" s="22"/>
      <c r="AK2502" s="22"/>
      <c r="AL2502" s="22"/>
      <c r="AM2502" s="22"/>
      <c r="AN2502" s="22"/>
      <c r="AO2502" s="22"/>
      <c r="AP2502" s="22"/>
      <c r="AQ2502" s="22"/>
      <c r="AR2502" s="22"/>
      <c r="AS2502" s="22"/>
      <c r="AT2502" s="22"/>
      <c r="AU2502" s="22"/>
      <c r="AV2502" s="22"/>
      <c r="AW2502" s="22"/>
      <c r="AX2502" s="22"/>
      <c r="AY2502" s="22"/>
      <c r="AZ2502" s="22"/>
      <c r="BA2502" s="22"/>
      <c r="BB2502" s="22"/>
      <c r="BC2502" s="22"/>
      <c r="BD2502" s="22"/>
      <c r="BE2502" s="22"/>
      <c r="BF2502" s="22"/>
      <c r="BG2502" s="22"/>
      <c r="BH2502" s="22"/>
      <c r="BI2502" s="22"/>
      <c r="BJ2502" s="22"/>
      <c r="BK2502" s="22"/>
      <c r="BL2502" s="22"/>
      <c r="BM2502" s="22"/>
      <c r="BN2502" s="22"/>
      <c r="BO2502" s="22"/>
      <c r="BP2502" s="22"/>
      <c r="BQ2502" s="22"/>
      <c r="BR2502" s="22"/>
      <c r="BS2502" s="22"/>
      <c r="BT2502" s="22"/>
      <c r="BU2502" s="22"/>
      <c r="BV2502" s="22"/>
      <c r="BW2502" s="22"/>
      <c r="BX2502" s="22"/>
      <c r="BY2502" s="22"/>
      <c r="BZ2502" s="22"/>
      <c r="CA2502" s="22"/>
      <c r="CB2502" s="22"/>
      <c r="CC2502" s="22"/>
      <c r="CD2502" s="22"/>
      <c r="CE2502" s="22"/>
      <c r="CF2502" s="22"/>
      <c r="CG2502" s="22"/>
      <c r="CH2502" s="22"/>
      <c r="CI2502" s="22"/>
      <c r="CJ2502" s="22"/>
      <c r="CK2502" s="22"/>
      <c r="CL2502" s="22"/>
      <c r="CM2502" s="22"/>
      <c r="CN2502" s="22"/>
      <c r="CO2502" s="22"/>
      <c r="CP2502" s="22"/>
      <c r="CQ2502" s="22"/>
      <c r="CR2502" s="22"/>
      <c r="CS2502" s="22"/>
      <c r="CT2502" s="22"/>
      <c r="CU2502" s="22"/>
      <c r="CV2502" s="22"/>
      <c r="CW2502" s="22"/>
      <c r="CX2502" s="22"/>
      <c r="CY2502" s="22"/>
      <c r="CZ2502" s="22"/>
      <c r="DA2502" s="22"/>
      <c r="DB2502" s="22"/>
      <c r="DC2502" s="22"/>
      <c r="DD2502" s="22"/>
      <c r="DE2502" s="22"/>
      <c r="DF2502" s="22"/>
      <c r="DG2502" s="22"/>
      <c r="DH2502" s="22"/>
      <c r="DI2502" s="22"/>
      <c r="DJ2502" s="22"/>
      <c r="DK2502" s="22"/>
      <c r="DL2502" s="22"/>
      <c r="DM2502" s="22"/>
      <c r="DN2502" s="22"/>
      <c r="DO2502" s="22"/>
      <c r="DP2502" s="22"/>
      <c r="DQ2502" s="22"/>
      <c r="DR2502" s="22"/>
      <c r="DS2502" s="22"/>
      <c r="DT2502" s="22"/>
      <c r="DU2502" s="22"/>
      <c r="DV2502" s="22"/>
      <c r="DW2502" s="22"/>
      <c r="DX2502" s="22"/>
      <c r="DY2502" s="22"/>
      <c r="DZ2502" s="22"/>
      <c r="EA2502" s="22"/>
      <c r="EB2502" s="22"/>
      <c r="EC2502" s="22"/>
      <c r="ED2502" s="22"/>
      <c r="EE2502" s="22"/>
      <c r="EF2502" s="22"/>
      <c r="EG2502" s="22"/>
      <c r="EH2502" s="22"/>
      <c r="EI2502" s="22"/>
      <c r="EJ2502" s="22"/>
      <c r="EK2502" s="22"/>
      <c r="EL2502" s="22"/>
      <c r="EM2502" s="22"/>
      <c r="EN2502" s="22"/>
      <c r="EO2502" s="22"/>
      <c r="EP2502" s="22"/>
      <c r="EQ2502" s="22"/>
      <c r="ER2502" s="22"/>
      <c r="ES2502" s="22"/>
      <c r="ET2502" s="22"/>
      <c r="EU2502" s="22"/>
      <c r="EV2502" s="22"/>
      <c r="EW2502" s="22"/>
      <c r="EX2502" s="22"/>
      <c r="EY2502" s="22"/>
      <c r="EZ2502" s="22"/>
      <c r="FA2502" s="22"/>
      <c r="FB2502" s="22"/>
      <c r="FC2502" s="22"/>
      <c r="FD2502" s="22"/>
      <c r="FE2502" s="22"/>
      <c r="FF2502" s="22"/>
      <c r="FG2502" s="22"/>
      <c r="FH2502" s="22"/>
      <c r="FI2502" s="22"/>
      <c r="FJ2502" s="22"/>
      <c r="FK2502" s="22"/>
      <c r="FL2502" s="22"/>
      <c r="FM2502" s="22"/>
      <c r="FN2502" s="22"/>
      <c r="FO2502" s="22"/>
      <c r="FP2502" s="22"/>
      <c r="FQ2502" s="22"/>
      <c r="FR2502" s="22"/>
      <c r="FS2502" s="22"/>
      <c r="FT2502" s="22"/>
      <c r="FU2502" s="22"/>
      <c r="FV2502" s="22"/>
      <c r="FW2502" s="22"/>
      <c r="FX2502" s="22"/>
      <c r="FY2502" s="22"/>
      <c r="FZ2502" s="22"/>
      <c r="GA2502" s="22"/>
      <c r="GB2502" s="22"/>
      <c r="GC2502" s="22"/>
      <c r="GD2502" s="22"/>
      <c r="GE2502" s="22"/>
      <c r="GF2502" s="22"/>
      <c r="GG2502" s="22"/>
      <c r="GH2502" s="22"/>
      <c r="GI2502" s="22"/>
      <c r="GJ2502" s="22"/>
      <c r="GK2502" s="22"/>
      <c r="GL2502" s="22"/>
      <c r="GM2502" s="22"/>
      <c r="GN2502" s="22"/>
      <c r="GO2502" s="22"/>
      <c r="GP2502" s="22"/>
      <c r="GQ2502" s="22"/>
      <c r="GR2502" s="22"/>
      <c r="GS2502" s="22"/>
      <c r="GT2502" s="22"/>
      <c r="GU2502" s="22"/>
      <c r="GV2502" s="22"/>
      <c r="GW2502" s="22"/>
      <c r="GX2502" s="22"/>
      <c r="GY2502" s="22"/>
      <c r="GZ2502" s="22"/>
      <c r="HA2502" s="22"/>
      <c r="HB2502" s="22"/>
      <c r="HC2502" s="22"/>
      <c r="HD2502" s="22"/>
      <c r="HE2502" s="22"/>
      <c r="HF2502" s="22"/>
      <c r="HG2502" s="22"/>
      <c r="HH2502" s="22"/>
      <c r="HI2502" s="22"/>
      <c r="HJ2502" s="22"/>
      <c r="HK2502" s="22"/>
      <c r="HL2502" s="22"/>
      <c r="HM2502" s="22"/>
      <c r="HN2502" s="22"/>
      <c r="HO2502" s="22"/>
      <c r="HP2502" s="22"/>
      <c r="HQ2502" s="22"/>
      <c r="HR2502" s="22"/>
      <c r="HS2502" s="22"/>
      <c r="HT2502" s="22"/>
      <c r="HU2502" s="22"/>
      <c r="HV2502" s="22"/>
      <c r="HW2502" s="22"/>
      <c r="HX2502" s="22"/>
      <c r="HY2502" s="22"/>
      <c r="HZ2502" s="22"/>
      <c r="IA2502" s="22"/>
      <c r="IB2502" s="22"/>
      <c r="IC2502" s="22"/>
      <c r="ID2502" s="22"/>
      <c r="IE2502" s="22"/>
      <c r="IF2502" s="22"/>
      <c r="IG2502" s="22"/>
      <c r="IH2502" s="22"/>
      <c r="II2502" s="22"/>
      <c r="IJ2502" s="22"/>
      <c r="IK2502" s="22"/>
      <c r="IL2502" s="22"/>
      <c r="IM2502" s="22"/>
      <c r="IN2502" s="22"/>
      <c r="IO2502" s="22"/>
      <c r="IP2502" s="22"/>
      <c r="IQ2502" s="22"/>
      <c r="IR2502" s="22"/>
      <c r="IS2502" s="22"/>
      <c r="IT2502" s="22"/>
      <c r="IU2502" s="22"/>
      <c r="IV2502" s="22"/>
    </row>
    <row r="2503" spans="1:256" s="188" customFormat="1" ht="12.75">
      <c r="A2503" s="203"/>
      <c r="B2503" s="286">
        <v>0</v>
      </c>
      <c r="C2503" s="203" t="s">
        <v>1172</v>
      </c>
      <c r="D2503" s="203" t="s">
        <v>1162</v>
      </c>
      <c r="E2503" s="203"/>
      <c r="F2503" s="287"/>
      <c r="G2503" s="287"/>
      <c r="H2503" s="288">
        <f>H2502-B2503</f>
        <v>8859.300000000745</v>
      </c>
      <c r="I2503" s="289">
        <f>+B2503/M2503</f>
        <v>0</v>
      </c>
      <c r="J2503" s="120"/>
      <c r="K2503" s="42"/>
      <c r="L2503" s="22"/>
      <c r="M2503" s="42">
        <v>484</v>
      </c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22"/>
      <c r="AH2503" s="22"/>
      <c r="AI2503" s="22"/>
      <c r="AJ2503" s="22"/>
      <c r="AK2503" s="22"/>
      <c r="AL2503" s="22"/>
      <c r="AM2503" s="22"/>
      <c r="AN2503" s="22"/>
      <c r="AO2503" s="22"/>
      <c r="AP2503" s="22"/>
      <c r="AQ2503" s="22"/>
      <c r="AR2503" s="22"/>
      <c r="AS2503" s="22"/>
      <c r="AT2503" s="22"/>
      <c r="AU2503" s="22"/>
      <c r="AV2503" s="22"/>
      <c r="AW2503" s="22"/>
      <c r="AX2503" s="22"/>
      <c r="AY2503" s="22"/>
      <c r="AZ2503" s="22"/>
      <c r="BA2503" s="22"/>
      <c r="BB2503" s="22"/>
      <c r="BC2503" s="22"/>
      <c r="BD2503" s="22"/>
      <c r="BE2503" s="22"/>
      <c r="BF2503" s="22"/>
      <c r="BG2503" s="22"/>
      <c r="BH2503" s="22"/>
      <c r="BI2503" s="22"/>
      <c r="BJ2503" s="22"/>
      <c r="BK2503" s="22"/>
      <c r="BL2503" s="22"/>
      <c r="BM2503" s="22"/>
      <c r="BN2503" s="22"/>
      <c r="BO2503" s="22"/>
      <c r="BP2503" s="22"/>
      <c r="BQ2503" s="22"/>
      <c r="BR2503" s="22"/>
      <c r="BS2503" s="22"/>
      <c r="BT2503" s="22"/>
      <c r="BU2503" s="22"/>
      <c r="BV2503" s="22"/>
      <c r="BW2503" s="22"/>
      <c r="BX2503" s="22"/>
      <c r="BY2503" s="22"/>
      <c r="BZ2503" s="22"/>
      <c r="CA2503" s="22"/>
      <c r="CB2503" s="22"/>
      <c r="CC2503" s="22"/>
      <c r="CD2503" s="22"/>
      <c r="CE2503" s="22"/>
      <c r="CF2503" s="22"/>
      <c r="CG2503" s="22"/>
      <c r="CH2503" s="22"/>
      <c r="CI2503" s="22"/>
      <c r="CJ2503" s="22"/>
      <c r="CK2503" s="22"/>
      <c r="CL2503" s="22"/>
      <c r="CM2503" s="22"/>
      <c r="CN2503" s="22"/>
      <c r="CO2503" s="22"/>
      <c r="CP2503" s="22"/>
      <c r="CQ2503" s="22"/>
      <c r="CR2503" s="22"/>
      <c r="CS2503" s="22"/>
      <c r="CT2503" s="22"/>
      <c r="CU2503" s="22"/>
      <c r="CV2503" s="22"/>
      <c r="CW2503" s="22"/>
      <c r="CX2503" s="22"/>
      <c r="CY2503" s="22"/>
      <c r="CZ2503" s="22"/>
      <c r="DA2503" s="22"/>
      <c r="DB2503" s="22"/>
      <c r="DC2503" s="22"/>
      <c r="DD2503" s="22"/>
      <c r="DE2503" s="22"/>
      <c r="DF2503" s="22"/>
      <c r="DG2503" s="22"/>
      <c r="DH2503" s="22"/>
      <c r="DI2503" s="22"/>
      <c r="DJ2503" s="22"/>
      <c r="DK2503" s="22"/>
      <c r="DL2503" s="22"/>
      <c r="DM2503" s="22"/>
      <c r="DN2503" s="22"/>
      <c r="DO2503" s="22"/>
      <c r="DP2503" s="22"/>
      <c r="DQ2503" s="22"/>
      <c r="DR2503" s="22"/>
      <c r="DS2503" s="22"/>
      <c r="DT2503" s="22"/>
      <c r="DU2503" s="22"/>
      <c r="DV2503" s="22"/>
      <c r="DW2503" s="22"/>
      <c r="DX2503" s="22"/>
      <c r="DY2503" s="22"/>
      <c r="DZ2503" s="22"/>
      <c r="EA2503" s="22"/>
      <c r="EB2503" s="22"/>
      <c r="EC2503" s="22"/>
      <c r="ED2503" s="22"/>
      <c r="EE2503" s="22"/>
      <c r="EF2503" s="22"/>
      <c r="EG2503" s="22"/>
      <c r="EH2503" s="22"/>
      <c r="EI2503" s="22"/>
      <c r="EJ2503" s="22"/>
      <c r="EK2503" s="22"/>
      <c r="EL2503" s="22"/>
      <c r="EM2503" s="22"/>
      <c r="EN2503" s="22"/>
      <c r="EO2503" s="22"/>
      <c r="EP2503" s="22"/>
      <c r="EQ2503" s="22"/>
      <c r="ER2503" s="22"/>
      <c r="ES2503" s="22"/>
      <c r="ET2503" s="22"/>
      <c r="EU2503" s="22"/>
      <c r="EV2503" s="22"/>
      <c r="EW2503" s="22"/>
      <c r="EX2503" s="22"/>
      <c r="EY2503" s="22"/>
      <c r="EZ2503" s="22"/>
      <c r="FA2503" s="22"/>
      <c r="FB2503" s="22"/>
      <c r="FC2503" s="22"/>
      <c r="FD2503" s="22"/>
      <c r="FE2503" s="22"/>
      <c r="FF2503" s="22"/>
      <c r="FG2503" s="22"/>
      <c r="FH2503" s="22"/>
      <c r="FI2503" s="22"/>
      <c r="FJ2503" s="22"/>
      <c r="FK2503" s="22"/>
      <c r="FL2503" s="22"/>
      <c r="FM2503" s="22"/>
      <c r="FN2503" s="22"/>
      <c r="FO2503" s="22"/>
      <c r="FP2503" s="22"/>
      <c r="FQ2503" s="22"/>
      <c r="FR2503" s="22"/>
      <c r="FS2503" s="22"/>
      <c r="FT2503" s="22"/>
      <c r="FU2503" s="22"/>
      <c r="FV2503" s="22"/>
      <c r="FW2503" s="22"/>
      <c r="FX2503" s="22"/>
      <c r="FY2503" s="22"/>
      <c r="FZ2503" s="22"/>
      <c r="GA2503" s="22"/>
      <c r="GB2503" s="22"/>
      <c r="GC2503" s="22"/>
      <c r="GD2503" s="22"/>
      <c r="GE2503" s="22"/>
      <c r="GF2503" s="22"/>
      <c r="GG2503" s="22"/>
      <c r="GH2503" s="22"/>
      <c r="GI2503" s="22"/>
      <c r="GJ2503" s="22"/>
      <c r="GK2503" s="22"/>
      <c r="GL2503" s="22"/>
      <c r="GM2503" s="22"/>
      <c r="GN2503" s="22"/>
      <c r="GO2503" s="22"/>
      <c r="GP2503" s="22"/>
      <c r="GQ2503" s="22"/>
      <c r="GR2503" s="22"/>
      <c r="GS2503" s="22"/>
      <c r="GT2503" s="22"/>
      <c r="GU2503" s="22"/>
      <c r="GV2503" s="22"/>
      <c r="GW2503" s="22"/>
      <c r="GX2503" s="22"/>
      <c r="GY2503" s="22"/>
      <c r="GZ2503" s="22"/>
      <c r="HA2503" s="22"/>
      <c r="HB2503" s="22"/>
      <c r="HC2503" s="22"/>
      <c r="HD2503" s="22"/>
      <c r="HE2503" s="22"/>
      <c r="HF2503" s="22"/>
      <c r="HG2503" s="22"/>
      <c r="HH2503" s="22"/>
      <c r="HI2503" s="22"/>
      <c r="HJ2503" s="22"/>
      <c r="HK2503" s="22"/>
      <c r="HL2503" s="22"/>
      <c r="HM2503" s="22"/>
      <c r="HN2503" s="22"/>
      <c r="HO2503" s="22"/>
      <c r="HP2503" s="22"/>
      <c r="HQ2503" s="22"/>
      <c r="HR2503" s="22"/>
      <c r="HS2503" s="22"/>
      <c r="HT2503" s="22"/>
      <c r="HU2503" s="22"/>
      <c r="HV2503" s="22"/>
      <c r="HW2503" s="22"/>
      <c r="HX2503" s="22"/>
      <c r="HY2503" s="22"/>
      <c r="HZ2503" s="22"/>
      <c r="IA2503" s="22"/>
      <c r="IB2503" s="22"/>
      <c r="IC2503" s="22"/>
      <c r="ID2503" s="22"/>
      <c r="IE2503" s="22"/>
      <c r="IF2503" s="22"/>
      <c r="IG2503" s="22"/>
      <c r="IH2503" s="22"/>
      <c r="II2503" s="22"/>
      <c r="IJ2503" s="22"/>
      <c r="IK2503" s="22"/>
      <c r="IL2503" s="22"/>
      <c r="IM2503" s="22"/>
      <c r="IN2503" s="22"/>
      <c r="IO2503" s="22"/>
      <c r="IP2503" s="22"/>
      <c r="IQ2503" s="22"/>
      <c r="IR2503" s="22"/>
      <c r="IS2503" s="22"/>
      <c r="IT2503" s="22"/>
      <c r="IU2503" s="22"/>
      <c r="IV2503" s="22"/>
    </row>
    <row r="2504" spans="1:256" s="211" customFormat="1" ht="12.75">
      <c r="A2504" s="292"/>
      <c r="B2504" s="293">
        <f>SUM(B2490:B2503)</f>
        <v>-8859.300000000745</v>
      </c>
      <c r="C2504" s="292" t="s">
        <v>1172</v>
      </c>
      <c r="D2504" s="292" t="s">
        <v>1205</v>
      </c>
      <c r="E2504" s="292"/>
      <c r="F2504" s="294"/>
      <c r="G2504" s="294"/>
      <c r="H2504" s="295">
        <v>0</v>
      </c>
      <c r="I2504" s="296">
        <f t="shared" si="177"/>
        <v>-18.65115789473841</v>
      </c>
      <c r="J2504" s="282"/>
      <c r="K2504" s="283"/>
      <c r="L2504" s="283"/>
      <c r="M2504" s="61">
        <v>475</v>
      </c>
      <c r="N2504" s="57"/>
      <c r="O2504" s="57"/>
      <c r="P2504" s="57"/>
      <c r="Q2504" s="57"/>
      <c r="R2504" s="57"/>
      <c r="S2504" s="57"/>
      <c r="T2504" s="57"/>
      <c r="U2504" s="57"/>
      <c r="V2504" s="57"/>
      <c r="W2504" s="57"/>
      <c r="X2504" s="57"/>
      <c r="Y2504" s="57"/>
      <c r="Z2504" s="57"/>
      <c r="AA2504" s="57"/>
      <c r="AB2504" s="57"/>
      <c r="AC2504" s="57"/>
      <c r="AD2504" s="57"/>
      <c r="AE2504" s="57"/>
      <c r="AF2504" s="57"/>
      <c r="AG2504" s="57"/>
      <c r="AH2504" s="57"/>
      <c r="AI2504" s="57"/>
      <c r="AJ2504" s="57"/>
      <c r="AK2504" s="57"/>
      <c r="AL2504" s="57"/>
      <c r="AM2504" s="57"/>
      <c r="AN2504" s="57"/>
      <c r="AO2504" s="57"/>
      <c r="AP2504" s="57"/>
      <c r="AQ2504" s="57"/>
      <c r="AR2504" s="57"/>
      <c r="AS2504" s="57"/>
      <c r="AT2504" s="57"/>
      <c r="AU2504" s="57"/>
      <c r="AV2504" s="57"/>
      <c r="AW2504" s="57"/>
      <c r="AX2504" s="57"/>
      <c r="AY2504" s="57"/>
      <c r="AZ2504" s="57"/>
      <c r="BA2504" s="57"/>
      <c r="BB2504" s="57"/>
      <c r="BC2504" s="57"/>
      <c r="BD2504" s="57"/>
      <c r="BE2504" s="57"/>
      <c r="BF2504" s="57"/>
      <c r="BG2504" s="57"/>
      <c r="BH2504" s="57"/>
      <c r="BI2504" s="57"/>
      <c r="BJ2504" s="57"/>
      <c r="BK2504" s="57"/>
      <c r="BL2504" s="57"/>
      <c r="BM2504" s="57"/>
      <c r="BN2504" s="57"/>
      <c r="BO2504" s="57"/>
      <c r="BP2504" s="57"/>
      <c r="BQ2504" s="57"/>
      <c r="BR2504" s="57"/>
      <c r="BS2504" s="57"/>
      <c r="BT2504" s="57"/>
      <c r="BU2504" s="57"/>
      <c r="BV2504" s="57"/>
      <c r="BW2504" s="57"/>
      <c r="BX2504" s="57"/>
      <c r="BY2504" s="57"/>
      <c r="BZ2504" s="57"/>
      <c r="CA2504" s="57"/>
      <c r="CB2504" s="57"/>
      <c r="CC2504" s="57"/>
      <c r="CD2504" s="57"/>
      <c r="CE2504" s="57"/>
      <c r="CF2504" s="57"/>
      <c r="CG2504" s="57"/>
      <c r="CH2504" s="57"/>
      <c r="CI2504" s="57"/>
      <c r="CJ2504" s="57"/>
      <c r="CK2504" s="57"/>
      <c r="CL2504" s="57"/>
      <c r="CM2504" s="57"/>
      <c r="CN2504" s="57"/>
      <c r="CO2504" s="57"/>
      <c r="CP2504" s="57"/>
      <c r="CQ2504" s="57"/>
      <c r="CR2504" s="57"/>
      <c r="CS2504" s="57"/>
      <c r="CT2504" s="57"/>
      <c r="CU2504" s="57"/>
      <c r="CV2504" s="57"/>
      <c r="CW2504" s="57"/>
      <c r="CX2504" s="57"/>
      <c r="CY2504" s="57"/>
      <c r="CZ2504" s="57"/>
      <c r="DA2504" s="57"/>
      <c r="DB2504" s="57"/>
      <c r="DC2504" s="57"/>
      <c r="DD2504" s="57"/>
      <c r="DE2504" s="57"/>
      <c r="DF2504" s="57"/>
      <c r="DG2504" s="57"/>
      <c r="DH2504" s="57"/>
      <c r="DI2504" s="57"/>
      <c r="DJ2504" s="57"/>
      <c r="DK2504" s="57"/>
      <c r="DL2504" s="57"/>
      <c r="DM2504" s="57"/>
      <c r="DN2504" s="57"/>
      <c r="DO2504" s="57"/>
      <c r="DP2504" s="57"/>
      <c r="DQ2504" s="57"/>
      <c r="DR2504" s="57"/>
      <c r="DS2504" s="57"/>
      <c r="DT2504" s="57"/>
      <c r="DU2504" s="57"/>
      <c r="DV2504" s="57"/>
      <c r="DW2504" s="57"/>
      <c r="DX2504" s="57"/>
      <c r="DY2504" s="57"/>
      <c r="DZ2504" s="57"/>
      <c r="EA2504" s="57"/>
      <c r="EB2504" s="57"/>
      <c r="EC2504" s="57"/>
      <c r="ED2504" s="57"/>
      <c r="EE2504" s="57"/>
      <c r="EF2504" s="57"/>
      <c r="EG2504" s="57"/>
      <c r="EH2504" s="57"/>
      <c r="EI2504" s="57"/>
      <c r="EJ2504" s="57"/>
      <c r="EK2504" s="57"/>
      <c r="EL2504" s="57"/>
      <c r="EM2504" s="57"/>
      <c r="EN2504" s="57"/>
      <c r="EO2504" s="57"/>
      <c r="EP2504" s="57"/>
      <c r="EQ2504" s="57"/>
      <c r="ER2504" s="57"/>
      <c r="ES2504" s="57"/>
      <c r="ET2504" s="57"/>
      <c r="EU2504" s="57"/>
      <c r="EV2504" s="57"/>
      <c r="EW2504" s="57"/>
      <c r="EX2504" s="57"/>
      <c r="EY2504" s="57"/>
      <c r="EZ2504" s="57"/>
      <c r="FA2504" s="57"/>
      <c r="FB2504" s="57"/>
      <c r="FC2504" s="57"/>
      <c r="FD2504" s="57"/>
      <c r="FE2504" s="57"/>
      <c r="FF2504" s="57"/>
      <c r="FG2504" s="57"/>
      <c r="FH2504" s="57"/>
      <c r="FI2504" s="57"/>
      <c r="FJ2504" s="57"/>
      <c r="FK2504" s="57"/>
      <c r="FL2504" s="57"/>
      <c r="FM2504" s="57"/>
      <c r="FN2504" s="57"/>
      <c r="FO2504" s="57"/>
      <c r="FP2504" s="57"/>
      <c r="FQ2504" s="57"/>
      <c r="FR2504" s="57"/>
      <c r="FS2504" s="57"/>
      <c r="FT2504" s="57"/>
      <c r="FU2504" s="57"/>
      <c r="FV2504" s="57"/>
      <c r="FW2504" s="57"/>
      <c r="FX2504" s="57"/>
      <c r="FY2504" s="57"/>
      <c r="FZ2504" s="57"/>
      <c r="GA2504" s="57"/>
      <c r="GB2504" s="57"/>
      <c r="GC2504" s="57"/>
      <c r="GD2504" s="57"/>
      <c r="GE2504" s="57"/>
      <c r="GF2504" s="57"/>
      <c r="GG2504" s="57"/>
      <c r="GH2504" s="57"/>
      <c r="GI2504" s="57"/>
      <c r="GJ2504" s="57"/>
      <c r="GK2504" s="57"/>
      <c r="GL2504" s="57"/>
      <c r="GM2504" s="57"/>
      <c r="GN2504" s="57"/>
      <c r="GO2504" s="57"/>
      <c r="GP2504" s="57"/>
      <c r="GQ2504" s="57"/>
      <c r="GR2504" s="57"/>
      <c r="GS2504" s="57"/>
      <c r="GT2504" s="57"/>
      <c r="GU2504" s="57"/>
      <c r="GV2504" s="57"/>
      <c r="GW2504" s="57"/>
      <c r="GX2504" s="57"/>
      <c r="GY2504" s="57"/>
      <c r="GZ2504" s="57"/>
      <c r="HA2504" s="57"/>
      <c r="HB2504" s="57"/>
      <c r="HC2504" s="57"/>
      <c r="HD2504" s="57"/>
      <c r="HE2504" s="57"/>
      <c r="HF2504" s="57"/>
      <c r="HG2504" s="57"/>
      <c r="HH2504" s="57"/>
      <c r="HI2504" s="57"/>
      <c r="HJ2504" s="57"/>
      <c r="HK2504" s="57"/>
      <c r="HL2504" s="57"/>
      <c r="HM2504" s="57"/>
      <c r="HN2504" s="57"/>
      <c r="HO2504" s="57"/>
      <c r="HP2504" s="57"/>
      <c r="HQ2504" s="57"/>
      <c r="HR2504" s="57"/>
      <c r="HS2504" s="57"/>
      <c r="HT2504" s="57"/>
      <c r="HU2504" s="57"/>
      <c r="HV2504" s="57"/>
      <c r="HW2504" s="57"/>
      <c r="HX2504" s="57"/>
      <c r="HY2504" s="57"/>
      <c r="HZ2504" s="57"/>
      <c r="IA2504" s="57"/>
      <c r="IB2504" s="57"/>
      <c r="IC2504" s="57"/>
      <c r="ID2504" s="57"/>
      <c r="IE2504" s="57"/>
      <c r="IF2504" s="57"/>
      <c r="IG2504" s="57"/>
      <c r="IH2504" s="57"/>
      <c r="II2504" s="57"/>
      <c r="IJ2504" s="57"/>
      <c r="IK2504" s="57"/>
      <c r="IL2504" s="57"/>
      <c r="IM2504" s="57"/>
      <c r="IN2504" s="57"/>
      <c r="IO2504" s="57"/>
      <c r="IP2504" s="57"/>
      <c r="IQ2504" s="57"/>
      <c r="IR2504" s="57"/>
      <c r="IS2504" s="57"/>
      <c r="IT2504" s="57"/>
      <c r="IU2504" s="57"/>
      <c r="IV2504" s="57"/>
    </row>
    <row r="2505" spans="2:13" ht="12.75">
      <c r="B2505" s="43"/>
      <c r="E2505" s="1"/>
      <c r="F2505" s="103"/>
      <c r="G2505" s="102"/>
      <c r="M2505" s="2"/>
    </row>
    <row r="2506" spans="2:13" ht="12.75">
      <c r="B2506" s="43"/>
      <c r="E2506" s="1"/>
      <c r="F2506" s="103"/>
      <c r="G2506" s="102"/>
      <c r="M2506" s="2"/>
    </row>
    <row r="2507" spans="5:13" ht="12.75">
      <c r="E2507" s="1"/>
      <c r="M2507" s="2"/>
    </row>
    <row r="2508" spans="1:256" s="220" customFormat="1" ht="12.75">
      <c r="A2508" s="297"/>
      <c r="B2508" s="298">
        <v>2214273</v>
      </c>
      <c r="C2508" s="297" t="s">
        <v>1176</v>
      </c>
      <c r="D2508" s="297" t="s">
        <v>1177</v>
      </c>
      <c r="E2508" s="297"/>
      <c r="F2508" s="299"/>
      <c r="G2508" s="299"/>
      <c r="H2508" s="298">
        <f>H2507-B2508</f>
        <v>-2214273</v>
      </c>
      <c r="I2508" s="300">
        <f>+B2508/M2508</f>
        <v>4428.546</v>
      </c>
      <c r="K2508" s="301"/>
      <c r="L2508" s="302"/>
      <c r="M2508" s="2">
        <v>500</v>
      </c>
      <c r="N2508" s="302"/>
      <c r="O2508" s="302"/>
      <c r="P2508" s="302"/>
      <c r="Q2508" s="302"/>
      <c r="R2508" s="302"/>
      <c r="S2508" s="302"/>
      <c r="T2508" s="302"/>
      <c r="U2508" s="302"/>
      <c r="V2508" s="302"/>
      <c r="W2508" s="302"/>
      <c r="X2508" s="302"/>
      <c r="Y2508" s="302"/>
      <c r="Z2508" s="302"/>
      <c r="AA2508" s="302"/>
      <c r="AB2508" s="302"/>
      <c r="AC2508" s="302"/>
      <c r="AD2508" s="302"/>
      <c r="AE2508" s="302"/>
      <c r="AF2508" s="302"/>
      <c r="AG2508" s="302"/>
      <c r="AH2508" s="302"/>
      <c r="AI2508" s="302"/>
      <c r="AJ2508" s="302"/>
      <c r="AK2508" s="302"/>
      <c r="AL2508" s="302"/>
      <c r="AM2508" s="302"/>
      <c r="AN2508" s="302"/>
      <c r="AO2508" s="302"/>
      <c r="AP2508" s="302"/>
      <c r="AQ2508" s="302"/>
      <c r="AR2508" s="302"/>
      <c r="AS2508" s="302"/>
      <c r="AT2508" s="302"/>
      <c r="AU2508" s="302"/>
      <c r="AV2508" s="302"/>
      <c r="AW2508" s="302"/>
      <c r="AX2508" s="302"/>
      <c r="AY2508" s="302"/>
      <c r="AZ2508" s="302"/>
      <c r="BA2508" s="302"/>
      <c r="BB2508" s="302"/>
      <c r="BC2508" s="302"/>
      <c r="BD2508" s="302"/>
      <c r="BE2508" s="302"/>
      <c r="BF2508" s="302"/>
      <c r="BG2508" s="302"/>
      <c r="BH2508" s="302"/>
      <c r="BI2508" s="302"/>
      <c r="BJ2508" s="302"/>
      <c r="BK2508" s="302"/>
      <c r="BL2508" s="302"/>
      <c r="BM2508" s="302"/>
      <c r="BN2508" s="302"/>
      <c r="BO2508" s="302"/>
      <c r="BP2508" s="302"/>
      <c r="BQ2508" s="302"/>
      <c r="BR2508" s="302"/>
      <c r="BS2508" s="302"/>
      <c r="BT2508" s="302"/>
      <c r="BU2508" s="302"/>
      <c r="BV2508" s="302"/>
      <c r="BW2508" s="302"/>
      <c r="BX2508" s="302"/>
      <c r="BY2508" s="302"/>
      <c r="BZ2508" s="302"/>
      <c r="CA2508" s="302"/>
      <c r="CB2508" s="302"/>
      <c r="CC2508" s="302"/>
      <c r="CD2508" s="302"/>
      <c r="CE2508" s="302"/>
      <c r="CF2508" s="302"/>
      <c r="CG2508" s="302"/>
      <c r="CH2508" s="302"/>
      <c r="CI2508" s="302"/>
      <c r="CJ2508" s="302"/>
      <c r="CK2508" s="302"/>
      <c r="CL2508" s="302"/>
      <c r="CM2508" s="302"/>
      <c r="CN2508" s="302"/>
      <c r="CO2508" s="302"/>
      <c r="CP2508" s="302"/>
      <c r="CQ2508" s="302"/>
      <c r="CR2508" s="302"/>
      <c r="CS2508" s="302"/>
      <c r="CT2508" s="302"/>
      <c r="CU2508" s="302"/>
      <c r="CV2508" s="302"/>
      <c r="CW2508" s="302"/>
      <c r="CX2508" s="302"/>
      <c r="CY2508" s="302"/>
      <c r="CZ2508" s="302"/>
      <c r="DA2508" s="302"/>
      <c r="DB2508" s="302"/>
      <c r="DC2508" s="302"/>
      <c r="DD2508" s="302"/>
      <c r="DE2508" s="302"/>
      <c r="DF2508" s="302"/>
      <c r="DG2508" s="302"/>
      <c r="DH2508" s="302"/>
      <c r="DI2508" s="302"/>
      <c r="DJ2508" s="302"/>
      <c r="DK2508" s="302"/>
      <c r="DL2508" s="302"/>
      <c r="DM2508" s="302"/>
      <c r="DN2508" s="302"/>
      <c r="DO2508" s="302"/>
      <c r="DP2508" s="302"/>
      <c r="DQ2508" s="302"/>
      <c r="DR2508" s="302"/>
      <c r="DS2508" s="302"/>
      <c r="DT2508" s="302"/>
      <c r="DU2508" s="302"/>
      <c r="DV2508" s="302"/>
      <c r="DW2508" s="302"/>
      <c r="DX2508" s="302"/>
      <c r="DY2508" s="302"/>
      <c r="DZ2508" s="302"/>
      <c r="EA2508" s="302"/>
      <c r="EB2508" s="302"/>
      <c r="EC2508" s="302"/>
      <c r="ED2508" s="302"/>
      <c r="EE2508" s="302"/>
      <c r="EF2508" s="302"/>
      <c r="EG2508" s="302"/>
      <c r="EH2508" s="302"/>
      <c r="EI2508" s="302"/>
      <c r="EJ2508" s="302"/>
      <c r="EK2508" s="302"/>
      <c r="EL2508" s="302"/>
      <c r="EM2508" s="302"/>
      <c r="EN2508" s="302"/>
      <c r="EO2508" s="302"/>
      <c r="EP2508" s="302"/>
      <c r="EQ2508" s="302"/>
      <c r="ER2508" s="302"/>
      <c r="ES2508" s="302"/>
      <c r="ET2508" s="302"/>
      <c r="EU2508" s="302"/>
      <c r="EV2508" s="302"/>
      <c r="EW2508" s="302"/>
      <c r="EX2508" s="302"/>
      <c r="EY2508" s="302"/>
      <c r="EZ2508" s="302"/>
      <c r="FA2508" s="302"/>
      <c r="FB2508" s="302"/>
      <c r="FC2508" s="302"/>
      <c r="FD2508" s="302"/>
      <c r="FE2508" s="302"/>
      <c r="FF2508" s="302"/>
      <c r="FG2508" s="302"/>
      <c r="FH2508" s="302"/>
      <c r="FI2508" s="302"/>
      <c r="FJ2508" s="302"/>
      <c r="FK2508" s="302"/>
      <c r="FL2508" s="302"/>
      <c r="FM2508" s="302"/>
      <c r="FN2508" s="302"/>
      <c r="FO2508" s="302"/>
      <c r="FP2508" s="302"/>
      <c r="FQ2508" s="302"/>
      <c r="FR2508" s="302"/>
      <c r="FS2508" s="302"/>
      <c r="FT2508" s="302"/>
      <c r="FU2508" s="302"/>
      <c r="FV2508" s="302"/>
      <c r="FW2508" s="302"/>
      <c r="FX2508" s="302"/>
      <c r="FY2508" s="302"/>
      <c r="FZ2508" s="302"/>
      <c r="GA2508" s="302"/>
      <c r="GB2508" s="302"/>
      <c r="GC2508" s="302"/>
      <c r="GD2508" s="302"/>
      <c r="GE2508" s="302"/>
      <c r="GF2508" s="302"/>
      <c r="GG2508" s="302"/>
      <c r="GH2508" s="302"/>
      <c r="GI2508" s="302"/>
      <c r="GJ2508" s="302"/>
      <c r="GK2508" s="302"/>
      <c r="GL2508" s="302"/>
      <c r="GM2508" s="302"/>
      <c r="GN2508" s="302"/>
      <c r="GO2508" s="302"/>
      <c r="GP2508" s="302"/>
      <c r="GQ2508" s="302"/>
      <c r="GR2508" s="302"/>
      <c r="GS2508" s="302"/>
      <c r="GT2508" s="302"/>
      <c r="GU2508" s="302"/>
      <c r="GV2508" s="302"/>
      <c r="GW2508" s="302"/>
      <c r="GX2508" s="302"/>
      <c r="GY2508" s="302"/>
      <c r="GZ2508" s="302"/>
      <c r="HA2508" s="302"/>
      <c r="HB2508" s="302"/>
      <c r="HC2508" s="302"/>
      <c r="HD2508" s="302"/>
      <c r="HE2508" s="302"/>
      <c r="HF2508" s="302"/>
      <c r="HG2508" s="302"/>
      <c r="HH2508" s="302"/>
      <c r="HI2508" s="302"/>
      <c r="HJ2508" s="302"/>
      <c r="HK2508" s="302"/>
      <c r="HL2508" s="302"/>
      <c r="HM2508" s="302"/>
      <c r="HN2508" s="302"/>
      <c r="HO2508" s="302"/>
      <c r="HP2508" s="302"/>
      <c r="HQ2508" s="302"/>
      <c r="HR2508" s="302"/>
      <c r="HS2508" s="302"/>
      <c r="HT2508" s="302"/>
      <c r="HU2508" s="302"/>
      <c r="HV2508" s="302"/>
      <c r="HW2508" s="302"/>
      <c r="HX2508" s="302"/>
      <c r="HY2508" s="302"/>
      <c r="HZ2508" s="302"/>
      <c r="IA2508" s="302"/>
      <c r="IB2508" s="302"/>
      <c r="IC2508" s="302"/>
      <c r="ID2508" s="302"/>
      <c r="IE2508" s="302"/>
      <c r="IF2508" s="302"/>
      <c r="IG2508" s="302"/>
      <c r="IH2508" s="302"/>
      <c r="II2508" s="302"/>
      <c r="IJ2508" s="302"/>
      <c r="IK2508" s="302"/>
      <c r="IL2508" s="302"/>
      <c r="IM2508" s="302"/>
      <c r="IN2508" s="302"/>
      <c r="IO2508" s="302"/>
      <c r="IP2508" s="302"/>
      <c r="IQ2508" s="302"/>
      <c r="IR2508" s="302"/>
      <c r="IS2508" s="302"/>
      <c r="IT2508" s="302"/>
      <c r="IU2508" s="302"/>
      <c r="IV2508" s="302"/>
    </row>
    <row r="2509" spans="1:13" s="229" customFormat="1" ht="12.75">
      <c r="A2509" s="303"/>
      <c r="B2509" s="298">
        <v>-10305876</v>
      </c>
      <c r="C2509" s="297" t="s">
        <v>1176</v>
      </c>
      <c r="D2509" s="297" t="s">
        <v>1178</v>
      </c>
      <c r="E2509" s="297"/>
      <c r="F2509" s="299"/>
      <c r="G2509" s="299"/>
      <c r="H2509" s="298">
        <f aca="true" t="shared" si="178" ref="H2509:H2514">H2508-B2509</f>
        <v>8091603</v>
      </c>
      <c r="I2509" s="300">
        <f aca="true" t="shared" si="179" ref="I2509:I2514">+B2509/M2509</f>
        <v>-21032.4</v>
      </c>
      <c r="M2509" s="2">
        <v>490</v>
      </c>
    </row>
    <row r="2510" spans="1:13" s="229" customFormat="1" ht="12.75">
      <c r="A2510" s="303"/>
      <c r="B2510" s="298">
        <v>205829</v>
      </c>
      <c r="C2510" s="297" t="s">
        <v>1176</v>
      </c>
      <c r="D2510" s="297" t="s">
        <v>1179</v>
      </c>
      <c r="E2510" s="297"/>
      <c r="F2510" s="299"/>
      <c r="G2510" s="299"/>
      <c r="H2510" s="298">
        <f t="shared" si="178"/>
        <v>7885774</v>
      </c>
      <c r="I2510" s="300">
        <f t="shared" si="179"/>
        <v>428.81041666666664</v>
      </c>
      <c r="M2510" s="2">
        <v>480</v>
      </c>
    </row>
    <row r="2511" spans="1:13" s="229" customFormat="1" ht="12.75">
      <c r="A2511" s="303"/>
      <c r="B2511" s="298">
        <v>-7580000</v>
      </c>
      <c r="C2511" s="297" t="s">
        <v>1176</v>
      </c>
      <c r="D2511" s="297" t="s">
        <v>1180</v>
      </c>
      <c r="E2511" s="297"/>
      <c r="F2511" s="299"/>
      <c r="G2511" s="299"/>
      <c r="H2511" s="298">
        <f t="shared" si="178"/>
        <v>15465774</v>
      </c>
      <c r="I2511" s="300">
        <f t="shared" si="179"/>
        <v>-15791.666666666666</v>
      </c>
      <c r="M2511" s="2">
        <v>480</v>
      </c>
    </row>
    <row r="2512" spans="1:13" s="229" customFormat="1" ht="12.75">
      <c r="A2512" s="303"/>
      <c r="B2512" s="298">
        <v>1218000</v>
      </c>
      <c r="C2512" s="297" t="s">
        <v>1176</v>
      </c>
      <c r="D2512" s="297" t="s">
        <v>1158</v>
      </c>
      <c r="E2512" s="297"/>
      <c r="F2512" s="299"/>
      <c r="G2512" s="299"/>
      <c r="H2512" s="298">
        <f t="shared" si="178"/>
        <v>14247774</v>
      </c>
      <c r="I2512" s="300">
        <f t="shared" si="179"/>
        <v>2537.5</v>
      </c>
      <c r="M2512" s="42">
        <v>480</v>
      </c>
    </row>
    <row r="2513" spans="1:13" s="229" customFormat="1" ht="12.75">
      <c r="A2513" s="303"/>
      <c r="B2513" s="298">
        <v>2117587.5</v>
      </c>
      <c r="C2513" s="297" t="s">
        <v>1176</v>
      </c>
      <c r="D2513" s="297" t="s">
        <v>1159</v>
      </c>
      <c r="E2513" s="297"/>
      <c r="F2513" s="299"/>
      <c r="G2513" s="299"/>
      <c r="H2513" s="298">
        <f t="shared" si="178"/>
        <v>12130186.5</v>
      </c>
      <c r="I2513" s="300">
        <f t="shared" si="179"/>
        <v>4448.713235294118</v>
      </c>
      <c r="M2513" s="42">
        <v>476</v>
      </c>
    </row>
    <row r="2514" spans="1:13" s="229" customFormat="1" ht="12.75">
      <c r="A2514" s="303"/>
      <c r="B2514" s="298">
        <v>2547103</v>
      </c>
      <c r="C2514" s="297" t="s">
        <v>1176</v>
      </c>
      <c r="D2514" s="297" t="s">
        <v>1160</v>
      </c>
      <c r="E2514" s="297"/>
      <c r="F2514" s="299"/>
      <c r="G2514" s="299"/>
      <c r="H2514" s="298">
        <f t="shared" si="178"/>
        <v>9583083.5</v>
      </c>
      <c r="I2514" s="300">
        <f t="shared" si="179"/>
        <v>5362.322105263158</v>
      </c>
      <c r="M2514" s="42">
        <v>475</v>
      </c>
    </row>
    <row r="2515" spans="1:13" s="229" customFormat="1" ht="12.75">
      <c r="A2515" s="303"/>
      <c r="B2515" s="298">
        <v>639000</v>
      </c>
      <c r="C2515" s="297" t="s">
        <v>1176</v>
      </c>
      <c r="D2515" s="297" t="s">
        <v>1161</v>
      </c>
      <c r="E2515" s="297"/>
      <c r="F2515" s="299"/>
      <c r="G2515" s="299"/>
      <c r="H2515" s="298">
        <f>H2514-B2515</f>
        <v>8944083.5</v>
      </c>
      <c r="I2515" s="300">
        <f>+B2515/M2515</f>
        <v>1331.25</v>
      </c>
      <c r="M2515" s="42">
        <v>480</v>
      </c>
    </row>
    <row r="2516" spans="1:13" s="229" customFormat="1" ht="12.75">
      <c r="A2516" s="303"/>
      <c r="B2516" s="298">
        <v>2159050</v>
      </c>
      <c r="C2516" s="297" t="s">
        <v>1176</v>
      </c>
      <c r="D2516" s="297" t="s">
        <v>1162</v>
      </c>
      <c r="E2516" s="297"/>
      <c r="F2516" s="299"/>
      <c r="G2516" s="299"/>
      <c r="H2516" s="298">
        <f>H2515-B2516</f>
        <v>6785033.5</v>
      </c>
      <c r="I2516" s="300">
        <f>+B2516/M2516</f>
        <v>4460.847107438017</v>
      </c>
      <c r="M2516" s="42">
        <v>484</v>
      </c>
    </row>
    <row r="2517" spans="1:13" s="283" customFormat="1" ht="12.75">
      <c r="A2517" s="304"/>
      <c r="B2517" s="305">
        <f>SUM(B2508:B2516)</f>
        <v>-6785033.5</v>
      </c>
      <c r="C2517" s="304" t="s">
        <v>1176</v>
      </c>
      <c r="D2517" s="304" t="s">
        <v>1205</v>
      </c>
      <c r="E2517" s="304"/>
      <c r="F2517" s="306"/>
      <c r="G2517" s="307"/>
      <c r="H2517" s="305"/>
      <c r="I2517" s="308">
        <f>+B2517/M2517</f>
        <v>-14284.281052631579</v>
      </c>
      <c r="M2517" s="42">
        <v>475</v>
      </c>
    </row>
    <row r="2518" spans="1:13" s="302" customFormat="1" ht="12.75">
      <c r="A2518" s="309"/>
      <c r="B2518" s="212"/>
      <c r="C2518" s="309"/>
      <c r="D2518" s="309"/>
      <c r="E2518" s="309"/>
      <c r="F2518" s="310"/>
      <c r="G2518" s="311"/>
      <c r="H2518" s="212"/>
      <c r="I2518" s="312"/>
      <c r="M2518" s="42"/>
    </row>
    <row r="2519" spans="1:13" s="302" customFormat="1" ht="12.75">
      <c r="A2519" s="309"/>
      <c r="B2519" s="212"/>
      <c r="C2519" s="309"/>
      <c r="D2519" s="309"/>
      <c r="E2519" s="309"/>
      <c r="F2519" s="310"/>
      <c r="G2519" s="311"/>
      <c r="H2519" s="212"/>
      <c r="I2519" s="312"/>
      <c r="M2519" s="42"/>
    </row>
    <row r="2520" spans="1:13" s="319" customFormat="1" ht="12.75">
      <c r="A2520" s="313"/>
      <c r="B2520" s="314"/>
      <c r="C2520" s="315"/>
      <c r="D2520" s="313"/>
      <c r="E2520" s="313"/>
      <c r="F2520" s="316"/>
      <c r="G2520" s="316"/>
      <c r="H2520" s="317"/>
      <c r="I2520" s="318"/>
      <c r="K2520" s="320"/>
      <c r="M2520" s="2"/>
    </row>
    <row r="2521" spans="1:13" s="237" customFormat="1" ht="12.75">
      <c r="A2521" s="321"/>
      <c r="B2521" s="322">
        <v>-3559741</v>
      </c>
      <c r="C2521" s="321" t="s">
        <v>1151</v>
      </c>
      <c r="D2521" s="321" t="s">
        <v>1177</v>
      </c>
      <c r="E2521" s="321"/>
      <c r="F2521" s="323"/>
      <c r="G2521" s="323"/>
      <c r="H2521" s="322">
        <f>H2506-B2521</f>
        <v>3559741</v>
      </c>
      <c r="I2521" s="324">
        <f aca="true" t="shared" si="180" ref="I2521:I2528">+B2521/M2521</f>
        <v>-7119.482</v>
      </c>
      <c r="M2521" s="2">
        <v>500</v>
      </c>
    </row>
    <row r="2522" spans="1:13" s="237" customFormat="1" ht="12.75">
      <c r="A2522" s="321"/>
      <c r="B2522" s="322">
        <v>0</v>
      </c>
      <c r="C2522" s="321" t="s">
        <v>1151</v>
      </c>
      <c r="D2522" s="321" t="s">
        <v>1181</v>
      </c>
      <c r="E2522" s="321"/>
      <c r="F2522" s="323"/>
      <c r="G2522" s="323"/>
      <c r="H2522" s="322">
        <f>H2507-B2522</f>
        <v>0</v>
      </c>
      <c r="I2522" s="324">
        <f t="shared" si="180"/>
        <v>0</v>
      </c>
      <c r="M2522" s="42">
        <v>480</v>
      </c>
    </row>
    <row r="2523" spans="1:13" s="237" customFormat="1" ht="12.75">
      <c r="A2523" s="321"/>
      <c r="B2523" s="322">
        <v>0</v>
      </c>
      <c r="C2523" s="321" t="s">
        <v>1151</v>
      </c>
      <c r="D2523" s="321" t="s">
        <v>1158</v>
      </c>
      <c r="E2523" s="321"/>
      <c r="F2523" s="323"/>
      <c r="G2523" s="323"/>
      <c r="H2523" s="322">
        <v>0</v>
      </c>
      <c r="I2523" s="324">
        <f t="shared" si="180"/>
        <v>0</v>
      </c>
      <c r="M2523" s="42">
        <v>480</v>
      </c>
    </row>
    <row r="2524" spans="1:13" s="237" customFormat="1" ht="12.75">
      <c r="A2524" s="321"/>
      <c r="B2524" s="322">
        <v>0</v>
      </c>
      <c r="C2524" s="321" t="s">
        <v>1151</v>
      </c>
      <c r="D2524" s="321" t="s">
        <v>1159</v>
      </c>
      <c r="E2524" s="321"/>
      <c r="F2524" s="323"/>
      <c r="G2524" s="323"/>
      <c r="H2524" s="322">
        <v>0</v>
      </c>
      <c r="I2524" s="324">
        <f>+B2524/M2524</f>
        <v>0</v>
      </c>
      <c r="M2524" s="42">
        <v>476</v>
      </c>
    </row>
    <row r="2525" spans="1:13" s="237" customFormat="1" ht="12.75">
      <c r="A2525" s="321"/>
      <c r="B2525" s="322">
        <v>0</v>
      </c>
      <c r="C2525" s="321" t="s">
        <v>1151</v>
      </c>
      <c r="D2525" s="321" t="s">
        <v>1160</v>
      </c>
      <c r="E2525" s="321"/>
      <c r="F2525" s="323"/>
      <c r="G2525" s="323"/>
      <c r="H2525" s="322">
        <v>0</v>
      </c>
      <c r="I2525" s="324">
        <f>+B2525/M2525</f>
        <v>0</v>
      </c>
      <c r="M2525" s="42">
        <v>475</v>
      </c>
    </row>
    <row r="2526" spans="1:13" s="237" customFormat="1" ht="12.75">
      <c r="A2526" s="321"/>
      <c r="B2526" s="322">
        <v>0</v>
      </c>
      <c r="C2526" s="321" t="s">
        <v>1151</v>
      </c>
      <c r="D2526" s="321" t="s">
        <v>1161</v>
      </c>
      <c r="E2526" s="321"/>
      <c r="F2526" s="323"/>
      <c r="G2526" s="323"/>
      <c r="H2526" s="322">
        <v>0</v>
      </c>
      <c r="I2526" s="324">
        <f>+B2526/M2526</f>
        <v>0</v>
      </c>
      <c r="M2526" s="42">
        <v>480</v>
      </c>
    </row>
    <row r="2527" spans="1:13" s="237" customFormat="1" ht="12.75">
      <c r="A2527" s="321"/>
      <c r="B2527" s="322">
        <v>0</v>
      </c>
      <c r="C2527" s="321" t="s">
        <v>1151</v>
      </c>
      <c r="D2527" s="321" t="s">
        <v>1162</v>
      </c>
      <c r="E2527" s="321"/>
      <c r="F2527" s="323"/>
      <c r="G2527" s="323"/>
      <c r="H2527" s="322">
        <v>0</v>
      </c>
      <c r="I2527" s="324">
        <f>+B2527/M2527</f>
        <v>0</v>
      </c>
      <c r="M2527" s="42">
        <v>484</v>
      </c>
    </row>
    <row r="2528" spans="1:13" s="330" customFormat="1" ht="12.75">
      <c r="A2528" s="325"/>
      <c r="B2528" s="326">
        <f>SUM(B2521:B2527)</f>
        <v>-3559741</v>
      </c>
      <c r="C2528" s="325" t="s">
        <v>1151</v>
      </c>
      <c r="D2528" s="325" t="s">
        <v>1206</v>
      </c>
      <c r="E2528" s="325"/>
      <c r="F2528" s="327"/>
      <c r="G2528" s="328"/>
      <c r="H2528" s="326">
        <f>H2522-B2528</f>
        <v>3559741</v>
      </c>
      <c r="I2528" s="329">
        <f t="shared" si="180"/>
        <v>-7494.191578947369</v>
      </c>
      <c r="M2528" s="42">
        <v>475</v>
      </c>
    </row>
    <row r="2529" spans="5:13" ht="12.75">
      <c r="E2529" s="1"/>
      <c r="F2529" s="102"/>
      <c r="M2529" s="2"/>
    </row>
    <row r="2530" spans="5:13" ht="12.75">
      <c r="E2530" s="1"/>
      <c r="M2530" s="2"/>
    </row>
    <row r="2531" spans="1:13" s="319" customFormat="1" ht="12.75">
      <c r="A2531" s="313"/>
      <c r="B2531" s="314"/>
      <c r="C2531" s="315"/>
      <c r="D2531" s="313"/>
      <c r="E2531" s="313"/>
      <c r="F2531" s="316"/>
      <c r="G2531" s="316"/>
      <c r="H2531" s="317"/>
      <c r="I2531" s="318"/>
      <c r="K2531" s="320"/>
      <c r="M2531" s="2"/>
    </row>
    <row r="2532" spans="1:13" s="229" customFormat="1" ht="12.75">
      <c r="A2532" s="303"/>
      <c r="B2532" s="331">
        <v>-10553090.8</v>
      </c>
      <c r="C2532" s="303" t="s">
        <v>1150</v>
      </c>
      <c r="D2532" s="303" t="s">
        <v>1177</v>
      </c>
      <c r="E2532" s="303"/>
      <c r="F2532" s="332"/>
      <c r="G2532" s="332"/>
      <c r="H2532" s="331">
        <f aca="true" t="shared" si="181" ref="H2532:H2537">H2531-B2532</f>
        <v>10553090.8</v>
      </c>
      <c r="I2532" s="333">
        <f aca="true" t="shared" si="182" ref="I2532:I2539">+B2532/M2532</f>
        <v>-21106.1816</v>
      </c>
      <c r="M2532" s="2">
        <v>500</v>
      </c>
    </row>
    <row r="2533" spans="1:13" s="229" customFormat="1" ht="12.75">
      <c r="A2533" s="303"/>
      <c r="B2533" s="331">
        <v>2159575</v>
      </c>
      <c r="C2533" s="303" t="s">
        <v>1150</v>
      </c>
      <c r="D2533" s="303" t="s">
        <v>1183</v>
      </c>
      <c r="E2533" s="303"/>
      <c r="F2533" s="332"/>
      <c r="G2533" s="332"/>
      <c r="H2533" s="331">
        <f t="shared" si="181"/>
        <v>8393515.8</v>
      </c>
      <c r="I2533" s="333">
        <f t="shared" si="182"/>
        <v>4499.114583333333</v>
      </c>
      <c r="M2533" s="2">
        <v>480</v>
      </c>
    </row>
    <row r="2534" spans="1:13" s="229" customFormat="1" ht="12.75">
      <c r="A2534" s="303"/>
      <c r="B2534" s="331">
        <v>1732735</v>
      </c>
      <c r="C2534" s="303" t="s">
        <v>1150</v>
      </c>
      <c r="D2534" s="303" t="s">
        <v>1184</v>
      </c>
      <c r="E2534" s="303"/>
      <c r="F2534" s="332"/>
      <c r="G2534" s="332"/>
      <c r="H2534" s="331">
        <f t="shared" si="181"/>
        <v>6660780.800000001</v>
      </c>
      <c r="I2534" s="333">
        <f t="shared" si="182"/>
        <v>3609.8645833333335</v>
      </c>
      <c r="M2534" s="2">
        <v>480</v>
      </c>
    </row>
    <row r="2535" spans="1:13" s="229" customFormat="1" ht="12.75">
      <c r="A2535" s="303"/>
      <c r="B2535" s="331">
        <v>132000</v>
      </c>
      <c r="C2535" s="303" t="s">
        <v>1150</v>
      </c>
      <c r="D2535" s="303" t="s">
        <v>1185</v>
      </c>
      <c r="E2535" s="303"/>
      <c r="F2535" s="332"/>
      <c r="G2535" s="332"/>
      <c r="H2535" s="331">
        <f t="shared" si="181"/>
        <v>6528780.800000001</v>
      </c>
      <c r="I2535" s="333">
        <f t="shared" si="182"/>
        <v>277.3109243697479</v>
      </c>
      <c r="M2535" s="42">
        <v>476</v>
      </c>
    </row>
    <row r="2536" spans="1:13" s="229" customFormat="1" ht="12.75">
      <c r="A2536" s="303"/>
      <c r="B2536" s="331">
        <v>522572</v>
      </c>
      <c r="C2536" s="303" t="s">
        <v>1150</v>
      </c>
      <c r="D2536" s="303" t="s">
        <v>1160</v>
      </c>
      <c r="E2536" s="303"/>
      <c r="F2536" s="332"/>
      <c r="G2536" s="332"/>
      <c r="H2536" s="331">
        <f t="shared" si="181"/>
        <v>6006208.800000001</v>
      </c>
      <c r="I2536" s="333">
        <f t="shared" si="182"/>
        <v>1100.1515789473685</v>
      </c>
      <c r="M2536" s="42">
        <v>475</v>
      </c>
    </row>
    <row r="2537" spans="1:13" s="229" customFormat="1" ht="12.75">
      <c r="A2537" s="303"/>
      <c r="B2537" s="331">
        <v>1501288</v>
      </c>
      <c r="C2537" s="303" t="s">
        <v>1150</v>
      </c>
      <c r="D2537" s="303" t="s">
        <v>1161</v>
      </c>
      <c r="E2537" s="303"/>
      <c r="F2537" s="332"/>
      <c r="G2537" s="332"/>
      <c r="H2537" s="331">
        <f t="shared" si="181"/>
        <v>4504920.800000001</v>
      </c>
      <c r="I2537" s="333">
        <f t="shared" si="182"/>
        <v>3127.6833333333334</v>
      </c>
      <c r="M2537" s="42">
        <v>480</v>
      </c>
    </row>
    <row r="2538" spans="1:13" s="229" customFormat="1" ht="12.75">
      <c r="A2538" s="303"/>
      <c r="B2538" s="331">
        <v>2033020</v>
      </c>
      <c r="C2538" s="303" t="s">
        <v>1150</v>
      </c>
      <c r="D2538" s="303" t="s">
        <v>1162</v>
      </c>
      <c r="E2538" s="303"/>
      <c r="F2538" s="332"/>
      <c r="G2538" s="332"/>
      <c r="H2538" s="331">
        <f>H2537-B2538</f>
        <v>2471900.8000000007</v>
      </c>
      <c r="I2538" s="333">
        <f>+B2538/M2538</f>
        <v>4200.454545454545</v>
      </c>
      <c r="M2538" s="42">
        <v>484</v>
      </c>
    </row>
    <row r="2539" spans="1:13" s="339" customFormat="1" ht="12.75">
      <c r="A2539" s="334"/>
      <c r="B2539" s="335">
        <f>SUM(B2532:B2538)</f>
        <v>-2471900.8000000007</v>
      </c>
      <c r="C2539" s="334" t="s">
        <v>1150</v>
      </c>
      <c r="D2539" s="334" t="s">
        <v>1206</v>
      </c>
      <c r="E2539" s="334"/>
      <c r="F2539" s="336"/>
      <c r="G2539" s="337"/>
      <c r="H2539" s="335">
        <v>0</v>
      </c>
      <c r="I2539" s="338">
        <f t="shared" si="182"/>
        <v>-5204.001684210528</v>
      </c>
      <c r="M2539" s="340">
        <v>475</v>
      </c>
    </row>
    <row r="2540" spans="5:13" ht="12.75">
      <c r="E2540" s="1"/>
      <c r="F2540" s="102"/>
      <c r="M2540" s="2"/>
    </row>
    <row r="2541" spans="5:13" ht="12.75">
      <c r="E2541" s="1"/>
      <c r="F2541" s="102"/>
      <c r="M2541" s="2"/>
    </row>
    <row r="2542" spans="5:13" ht="12.75">
      <c r="E2542" s="1"/>
      <c r="M2542" s="2"/>
    </row>
    <row r="2543" spans="1:13" s="245" customFormat="1" ht="12.75">
      <c r="A2543" s="341"/>
      <c r="B2543" s="342">
        <v>-37202750</v>
      </c>
      <c r="C2543" s="341" t="s">
        <v>1152</v>
      </c>
      <c r="D2543" s="341" t="s">
        <v>1186</v>
      </c>
      <c r="E2543" s="341"/>
      <c r="F2543" s="343"/>
      <c r="G2543" s="343"/>
      <c r="H2543" s="342">
        <f>H2542-B2543</f>
        <v>37202750</v>
      </c>
      <c r="I2543" s="344">
        <f>+B2543/M2543</f>
        <v>-74405.5</v>
      </c>
      <c r="M2543" s="345">
        <v>500</v>
      </c>
    </row>
    <row r="2544" spans="1:13" s="245" customFormat="1" ht="12.75">
      <c r="A2544" s="341"/>
      <c r="B2544" s="342">
        <v>3070755</v>
      </c>
      <c r="C2544" s="341" t="s">
        <v>1152</v>
      </c>
      <c r="D2544" s="341" t="s">
        <v>1162</v>
      </c>
      <c r="E2544" s="341"/>
      <c r="F2544" s="343"/>
      <c r="G2544" s="343"/>
      <c r="H2544" s="342">
        <f aca="true" t="shared" si="183" ref="H2544:H2553">H2543-B2544</f>
        <v>34131995</v>
      </c>
      <c r="I2544" s="344">
        <f aca="true" t="shared" si="184" ref="I2544:I2553">+B2544/M2544</f>
        <v>6021.088235294118</v>
      </c>
      <c r="M2544" s="346">
        <v>510</v>
      </c>
    </row>
    <row r="2545" spans="1:13" s="245" customFormat="1" ht="12.75">
      <c r="A2545" s="341"/>
      <c r="B2545" s="342">
        <v>0</v>
      </c>
      <c r="C2545" s="341" t="s">
        <v>1152</v>
      </c>
      <c r="D2545" s="341" t="s">
        <v>1163</v>
      </c>
      <c r="E2545" s="341"/>
      <c r="F2545" s="343"/>
      <c r="G2545" s="343"/>
      <c r="H2545" s="342">
        <f t="shared" si="183"/>
        <v>34131995</v>
      </c>
      <c r="I2545" s="344">
        <f t="shared" si="184"/>
        <v>0</v>
      </c>
      <c r="M2545" s="346">
        <v>505</v>
      </c>
    </row>
    <row r="2546" spans="1:13" s="245" customFormat="1" ht="12.75">
      <c r="A2546" s="341"/>
      <c r="B2546" s="342">
        <v>0</v>
      </c>
      <c r="C2546" s="341" t="s">
        <v>1152</v>
      </c>
      <c r="D2546" s="341" t="s">
        <v>1165</v>
      </c>
      <c r="E2546" s="341"/>
      <c r="F2546" s="343"/>
      <c r="G2546" s="343"/>
      <c r="H2546" s="342">
        <f t="shared" si="183"/>
        <v>34131995</v>
      </c>
      <c r="I2546" s="344">
        <f t="shared" si="184"/>
        <v>0</v>
      </c>
      <c r="M2546" s="346">
        <v>495</v>
      </c>
    </row>
    <row r="2547" spans="1:13" s="245" customFormat="1" ht="12.75">
      <c r="A2547" s="341"/>
      <c r="B2547" s="342">
        <v>2405851.5</v>
      </c>
      <c r="C2547" s="341" t="s">
        <v>1152</v>
      </c>
      <c r="D2547" s="341" t="s">
        <v>1166</v>
      </c>
      <c r="E2547" s="341"/>
      <c r="F2547" s="343"/>
      <c r="G2547" s="343"/>
      <c r="H2547" s="342">
        <f t="shared" si="183"/>
        <v>31726143.5</v>
      </c>
      <c r="I2547" s="344">
        <f t="shared" si="184"/>
        <v>4909.901020408163</v>
      </c>
      <c r="M2547" s="346">
        <v>490</v>
      </c>
    </row>
    <row r="2548" spans="1:13" s="245" customFormat="1" ht="12.75">
      <c r="A2548" s="341"/>
      <c r="B2548" s="342">
        <v>2008772</v>
      </c>
      <c r="C2548" s="341" t="s">
        <v>1152</v>
      </c>
      <c r="D2548" s="341" t="s">
        <v>1167</v>
      </c>
      <c r="E2548" s="341"/>
      <c r="F2548" s="343"/>
      <c r="G2548" s="343"/>
      <c r="H2548" s="342">
        <f t="shared" si="183"/>
        <v>29717371.5</v>
      </c>
      <c r="I2548" s="344">
        <f t="shared" si="184"/>
        <v>4099.534693877551</v>
      </c>
      <c r="M2548" s="346">
        <v>490</v>
      </c>
    </row>
    <row r="2549" spans="1:13" s="245" customFormat="1" ht="12.75">
      <c r="A2549" s="341"/>
      <c r="B2549" s="342">
        <v>4121133</v>
      </c>
      <c r="C2549" s="341" t="s">
        <v>1152</v>
      </c>
      <c r="D2549" s="341" t="s">
        <v>1168</v>
      </c>
      <c r="E2549" s="341"/>
      <c r="F2549" s="343"/>
      <c r="G2549" s="343"/>
      <c r="H2549" s="342">
        <f t="shared" si="183"/>
        <v>25596238.5</v>
      </c>
      <c r="I2549" s="344">
        <f t="shared" si="184"/>
        <v>8497.181443298969</v>
      </c>
      <c r="M2549" s="346">
        <v>485</v>
      </c>
    </row>
    <row r="2550" spans="1:13" s="245" customFormat="1" ht="12.75">
      <c r="A2550" s="341"/>
      <c r="B2550" s="342">
        <v>2806749</v>
      </c>
      <c r="C2550" s="341" t="s">
        <v>1152</v>
      </c>
      <c r="D2550" s="341" t="s">
        <v>1169</v>
      </c>
      <c r="E2550" s="341"/>
      <c r="F2550" s="343"/>
      <c r="G2550" s="343"/>
      <c r="H2550" s="342">
        <f t="shared" si="183"/>
        <v>22789489.5</v>
      </c>
      <c r="I2550" s="344">
        <f t="shared" si="184"/>
        <v>5871.859832635983</v>
      </c>
      <c r="M2550" s="346">
        <v>478</v>
      </c>
    </row>
    <row r="2551" spans="1:13" s="245" customFormat="1" ht="12.75">
      <c r="A2551" s="341"/>
      <c r="B2551" s="342">
        <v>2603347.5</v>
      </c>
      <c r="C2551" s="341" t="s">
        <v>1152</v>
      </c>
      <c r="D2551" s="341" t="s">
        <v>1170</v>
      </c>
      <c r="E2551" s="341"/>
      <c r="F2551" s="343"/>
      <c r="G2551" s="343"/>
      <c r="H2551" s="342">
        <f t="shared" si="183"/>
        <v>20186142</v>
      </c>
      <c r="I2551" s="344">
        <f t="shared" si="184"/>
        <v>5423.640625</v>
      </c>
      <c r="J2551" s="347"/>
      <c r="K2551" s="347"/>
      <c r="L2551" s="347"/>
      <c r="M2551" s="346">
        <v>480</v>
      </c>
    </row>
    <row r="2552" spans="1:13" s="245" customFormat="1" ht="12.75">
      <c r="A2552" s="341"/>
      <c r="B2552" s="342">
        <v>3785463</v>
      </c>
      <c r="C2552" s="341" t="s">
        <v>1152</v>
      </c>
      <c r="D2552" s="341" t="s">
        <v>1171</v>
      </c>
      <c r="E2552" s="341"/>
      <c r="F2552" s="343"/>
      <c r="G2552" s="343"/>
      <c r="H2552" s="342">
        <f t="shared" si="183"/>
        <v>16400679</v>
      </c>
      <c r="I2552" s="344">
        <f t="shared" si="184"/>
        <v>7886.38125</v>
      </c>
      <c r="J2552" s="347"/>
      <c r="K2552" s="347"/>
      <c r="L2552" s="347"/>
      <c r="M2552" s="346">
        <v>480</v>
      </c>
    </row>
    <row r="2553" spans="1:13" s="245" customFormat="1" ht="12.75">
      <c r="A2553" s="341"/>
      <c r="B2553" s="342">
        <v>1817860</v>
      </c>
      <c r="C2553" s="341" t="s">
        <v>1152</v>
      </c>
      <c r="D2553" s="341" t="s">
        <v>1173</v>
      </c>
      <c r="E2553" s="341"/>
      <c r="F2553" s="343"/>
      <c r="G2553" s="343"/>
      <c r="H2553" s="342">
        <f t="shared" si="183"/>
        <v>14582819</v>
      </c>
      <c r="I2553" s="344">
        <f t="shared" si="184"/>
        <v>3819.0336134453783</v>
      </c>
      <c r="J2553" s="347"/>
      <c r="K2553" s="347"/>
      <c r="L2553" s="347"/>
      <c r="M2553" s="346">
        <v>476</v>
      </c>
    </row>
    <row r="2554" spans="1:13" s="245" customFormat="1" ht="12.75">
      <c r="A2554" s="341"/>
      <c r="B2554" s="342">
        <v>1404764</v>
      </c>
      <c r="C2554" s="341" t="s">
        <v>1152</v>
      </c>
      <c r="D2554" s="341" t="s">
        <v>1174</v>
      </c>
      <c r="E2554" s="341"/>
      <c r="F2554" s="343"/>
      <c r="G2554" s="343"/>
      <c r="H2554" s="342">
        <f>H2553-B2554</f>
        <v>13178055</v>
      </c>
      <c r="I2554" s="344">
        <f>+B2554/M2554</f>
        <v>2957.3978947368423</v>
      </c>
      <c r="J2554" s="347"/>
      <c r="K2554" s="347"/>
      <c r="L2554" s="347"/>
      <c r="M2554" s="346">
        <v>475</v>
      </c>
    </row>
    <row r="2555" spans="1:13" s="245" customFormat="1" ht="12.75">
      <c r="A2555" s="341"/>
      <c r="B2555" s="342">
        <v>5769757</v>
      </c>
      <c r="C2555" s="341" t="s">
        <v>1152</v>
      </c>
      <c r="D2555" s="341" t="s">
        <v>1175</v>
      </c>
      <c r="E2555" s="341"/>
      <c r="F2555" s="343"/>
      <c r="G2555" s="343"/>
      <c r="H2555" s="342">
        <f>H2554-B2555</f>
        <v>7408298</v>
      </c>
      <c r="I2555" s="344">
        <f>+B2555/M2555</f>
        <v>12146.856842105262</v>
      </c>
      <c r="J2555" s="347"/>
      <c r="K2555" s="347"/>
      <c r="L2555" s="347"/>
      <c r="M2555" s="346">
        <v>475</v>
      </c>
    </row>
    <row r="2556" spans="1:13" s="245" customFormat="1" ht="12.75">
      <c r="A2556" s="341"/>
      <c r="B2556" s="342">
        <v>-34630149</v>
      </c>
      <c r="C2556" s="341" t="s">
        <v>1152</v>
      </c>
      <c r="D2556" s="341" t="s">
        <v>1187</v>
      </c>
      <c r="E2556" s="341"/>
      <c r="F2556" s="343"/>
      <c r="G2556" s="343"/>
      <c r="H2556" s="342">
        <f>H2555-B2556</f>
        <v>42038447</v>
      </c>
      <c r="I2556" s="344">
        <f>+B2556/M2556</f>
        <v>-72146.14375</v>
      </c>
      <c r="J2556" s="347"/>
      <c r="K2556" s="347"/>
      <c r="L2556" s="347"/>
      <c r="M2556" s="346">
        <v>480</v>
      </c>
    </row>
    <row r="2557" spans="1:13" s="245" customFormat="1" ht="12.75">
      <c r="A2557" s="341"/>
      <c r="B2557" s="342">
        <v>4900819</v>
      </c>
      <c r="C2557" s="341" t="s">
        <v>1152</v>
      </c>
      <c r="D2557" s="341" t="s">
        <v>1162</v>
      </c>
      <c r="E2557" s="341"/>
      <c r="F2557" s="343"/>
      <c r="G2557" s="343"/>
      <c r="H2557" s="342">
        <f>H2556-B2557</f>
        <v>37137628</v>
      </c>
      <c r="I2557" s="344">
        <f>+B2557/M2557</f>
        <v>10125.65909090909</v>
      </c>
      <c r="J2557" s="347"/>
      <c r="K2557" s="347"/>
      <c r="L2557" s="347"/>
      <c r="M2557" s="346">
        <v>484</v>
      </c>
    </row>
    <row r="2558" spans="1:13" s="352" customFormat="1" ht="12.75">
      <c r="A2558" s="348"/>
      <c r="B2558" s="100">
        <f>SUM(B2543:B2557)</f>
        <v>-37137628</v>
      </c>
      <c r="C2558" s="348" t="s">
        <v>1152</v>
      </c>
      <c r="D2558" s="348" t="s">
        <v>1205</v>
      </c>
      <c r="E2558" s="348"/>
      <c r="F2558" s="349"/>
      <c r="G2558" s="350"/>
      <c r="H2558" s="100">
        <v>0</v>
      </c>
      <c r="I2558" s="351">
        <f>+B2558/M2558</f>
        <v>-77370.05833333333</v>
      </c>
      <c r="M2558" s="353">
        <v>480</v>
      </c>
    </row>
    <row r="2559" spans="1:13" s="347" customFormat="1" ht="12.75">
      <c r="A2559" s="239"/>
      <c r="B2559" s="98"/>
      <c r="C2559" s="239"/>
      <c r="D2559" s="239"/>
      <c r="E2559" s="239"/>
      <c r="F2559" s="354"/>
      <c r="G2559" s="355"/>
      <c r="H2559" s="98"/>
      <c r="I2559" s="356"/>
      <c r="M2559" s="346"/>
    </row>
    <row r="2560" spans="1:13" s="347" customFormat="1" ht="12.75">
      <c r="A2560" s="239"/>
      <c r="B2560" s="98"/>
      <c r="C2560" s="239"/>
      <c r="D2560" s="239"/>
      <c r="E2560" s="239"/>
      <c r="F2560" s="354"/>
      <c r="G2560" s="355"/>
      <c r="H2560" s="98"/>
      <c r="I2560" s="356"/>
      <c r="M2560" s="346"/>
    </row>
    <row r="2561" spans="1:13" s="347" customFormat="1" ht="12.75">
      <c r="A2561" s="239"/>
      <c r="B2561" s="98"/>
      <c r="C2561" s="239"/>
      <c r="D2561" s="239"/>
      <c r="E2561" s="239"/>
      <c r="F2561" s="354"/>
      <c r="G2561" s="355"/>
      <c r="H2561" s="98"/>
      <c r="I2561" s="356"/>
      <c r="M2561" s="346"/>
    </row>
    <row r="2562" spans="1:13" s="255" customFormat="1" ht="12.75">
      <c r="A2562" s="357"/>
      <c r="B2562" s="358">
        <v>-6500000</v>
      </c>
      <c r="C2562" s="357" t="s">
        <v>1153</v>
      </c>
      <c r="D2562" s="357" t="s">
        <v>1188</v>
      </c>
      <c r="E2562" s="357"/>
      <c r="F2562" s="359"/>
      <c r="G2562" s="359"/>
      <c r="H2562" s="358">
        <f aca="true" t="shared" si="185" ref="H2562:H2567">H2561-B2562</f>
        <v>6500000</v>
      </c>
      <c r="I2562" s="360">
        <f aca="true" t="shared" si="186" ref="I2562:I2569">+B2562/M2562</f>
        <v>-13541.666666666666</v>
      </c>
      <c r="M2562" s="254">
        <v>480</v>
      </c>
    </row>
    <row r="2563" spans="1:13" s="362" customFormat="1" ht="12.75">
      <c r="A2563" s="248"/>
      <c r="B2563" s="246">
        <v>2419835</v>
      </c>
      <c r="C2563" s="357" t="s">
        <v>1153</v>
      </c>
      <c r="D2563" s="248" t="s">
        <v>1159</v>
      </c>
      <c r="E2563" s="248"/>
      <c r="F2563" s="361"/>
      <c r="G2563" s="183"/>
      <c r="H2563" s="358">
        <f t="shared" si="185"/>
        <v>4080165</v>
      </c>
      <c r="I2563" s="360">
        <f t="shared" si="186"/>
        <v>5041.322916666667</v>
      </c>
      <c r="M2563" s="254">
        <v>480</v>
      </c>
    </row>
    <row r="2564" spans="1:13" s="362" customFormat="1" ht="12.75">
      <c r="A2564" s="248"/>
      <c r="B2564" s="246">
        <v>3036892</v>
      </c>
      <c r="C2564" s="357" t="s">
        <v>1153</v>
      </c>
      <c r="D2564" s="248" t="s">
        <v>1160</v>
      </c>
      <c r="E2564" s="248"/>
      <c r="F2564" s="361"/>
      <c r="G2564" s="183"/>
      <c r="H2564" s="358">
        <f t="shared" si="185"/>
        <v>1043273</v>
      </c>
      <c r="I2564" s="360">
        <f t="shared" si="186"/>
        <v>6326.858333333334</v>
      </c>
      <c r="M2564" s="254">
        <v>480</v>
      </c>
    </row>
    <row r="2565" spans="1:13" s="362" customFormat="1" ht="12.75">
      <c r="A2565" s="248"/>
      <c r="B2565" s="246">
        <v>-6000000</v>
      </c>
      <c r="C2565" s="357" t="s">
        <v>1153</v>
      </c>
      <c r="D2565" s="248" t="s">
        <v>1189</v>
      </c>
      <c r="E2565" s="248"/>
      <c r="F2565" s="361"/>
      <c r="G2565" s="183"/>
      <c r="H2565" s="358">
        <f t="shared" si="185"/>
        <v>7043273</v>
      </c>
      <c r="I2565" s="360">
        <f t="shared" si="186"/>
        <v>-12500</v>
      </c>
      <c r="M2565" s="254">
        <v>480</v>
      </c>
    </row>
    <row r="2566" spans="1:13" s="362" customFormat="1" ht="12.75">
      <c r="A2566" s="248"/>
      <c r="B2566" s="246">
        <v>2194300</v>
      </c>
      <c r="C2566" s="357" t="s">
        <v>1153</v>
      </c>
      <c r="D2566" s="248" t="s">
        <v>1161</v>
      </c>
      <c r="E2566" s="248"/>
      <c r="F2566" s="361"/>
      <c r="G2566" s="183"/>
      <c r="H2566" s="358">
        <f t="shared" si="185"/>
        <v>4848973</v>
      </c>
      <c r="I2566" s="360">
        <f t="shared" si="186"/>
        <v>4571.458333333333</v>
      </c>
      <c r="M2566" s="254">
        <v>480</v>
      </c>
    </row>
    <row r="2567" spans="1:13" s="362" customFormat="1" ht="12.75">
      <c r="A2567" s="248"/>
      <c r="B2567" s="246">
        <v>-4000000</v>
      </c>
      <c r="C2567" s="357" t="s">
        <v>1153</v>
      </c>
      <c r="D2567" s="248" t="s">
        <v>1187</v>
      </c>
      <c r="E2567" s="248"/>
      <c r="F2567" s="361"/>
      <c r="G2567" s="183"/>
      <c r="H2567" s="358">
        <f t="shared" si="185"/>
        <v>8848973</v>
      </c>
      <c r="I2567" s="360">
        <f t="shared" si="186"/>
        <v>-8333.333333333334</v>
      </c>
      <c r="M2567" s="254">
        <v>480</v>
      </c>
    </row>
    <row r="2568" spans="1:13" s="362" customFormat="1" ht="12.75">
      <c r="A2568" s="248"/>
      <c r="B2568" s="246">
        <v>1871140</v>
      </c>
      <c r="C2568" s="357" t="s">
        <v>1153</v>
      </c>
      <c r="D2568" s="248" t="s">
        <v>1162</v>
      </c>
      <c r="E2568" s="248"/>
      <c r="F2568" s="361"/>
      <c r="G2568" s="183"/>
      <c r="H2568" s="358">
        <f>H2567-B2568</f>
        <v>6977833</v>
      </c>
      <c r="I2568" s="360">
        <f>+B2568/M2568</f>
        <v>3865.99173553719</v>
      </c>
      <c r="M2568" s="254">
        <v>484</v>
      </c>
    </row>
    <row r="2569" spans="1:13" s="367" customFormat="1" ht="12.75">
      <c r="A2569" s="363"/>
      <c r="B2569" s="364">
        <f>SUM(B2562:B2568)</f>
        <v>-6977833</v>
      </c>
      <c r="C2569" s="363"/>
      <c r="D2569" s="363" t="s">
        <v>1206</v>
      </c>
      <c r="E2569" s="363"/>
      <c r="F2569" s="365"/>
      <c r="G2569" s="78"/>
      <c r="H2569" s="364">
        <v>0</v>
      </c>
      <c r="I2569" s="366">
        <f t="shared" si="186"/>
        <v>-14537.152083333332</v>
      </c>
      <c r="M2569" s="368">
        <v>480</v>
      </c>
    </row>
    <row r="2570" spans="1:13" s="347" customFormat="1" ht="12.75">
      <c r="A2570" s="239"/>
      <c r="B2570" s="98"/>
      <c r="C2570" s="239"/>
      <c r="D2570" s="239"/>
      <c r="E2570" s="239"/>
      <c r="F2570" s="354"/>
      <c r="G2570" s="355"/>
      <c r="H2570" s="98"/>
      <c r="I2570" s="356"/>
      <c r="M2570" s="346"/>
    </row>
    <row r="2571" spans="1:13" s="347" customFormat="1" ht="12.75">
      <c r="A2571" s="239"/>
      <c r="B2571" s="98"/>
      <c r="C2571" s="239"/>
      <c r="D2571" s="239"/>
      <c r="E2571" s="239"/>
      <c r="F2571" s="354"/>
      <c r="G2571" s="355"/>
      <c r="H2571" s="98"/>
      <c r="I2571" s="356"/>
      <c r="M2571" s="346"/>
    </row>
    <row r="2572" spans="1:13" s="441" customFormat="1" ht="12.75">
      <c r="A2572" s="436"/>
      <c r="B2572" s="437"/>
      <c r="C2572" s="436"/>
      <c r="D2572" s="436"/>
      <c r="E2572" s="436"/>
      <c r="F2572" s="438"/>
      <c r="G2572" s="439"/>
      <c r="H2572" s="437"/>
      <c r="I2572" s="440"/>
      <c r="M2572" s="442"/>
    </row>
    <row r="2573" spans="1:13" s="441" customFormat="1" ht="12.75">
      <c r="A2573" s="436"/>
      <c r="B2573" s="437">
        <v>-3279785</v>
      </c>
      <c r="C2573" s="436" t="s">
        <v>1207</v>
      </c>
      <c r="D2573" s="436" t="s">
        <v>1190</v>
      </c>
      <c r="E2573" s="436"/>
      <c r="F2573" s="438"/>
      <c r="G2573" s="439"/>
      <c r="H2573" s="437"/>
      <c r="I2573" s="440"/>
      <c r="M2573" s="442"/>
    </row>
    <row r="2574" spans="1:13" s="441" customFormat="1" ht="12.75">
      <c r="A2574" s="436"/>
      <c r="B2574" s="437">
        <v>0</v>
      </c>
      <c r="C2574" s="436" t="s">
        <v>1207</v>
      </c>
      <c r="D2574" s="436" t="s">
        <v>1161</v>
      </c>
      <c r="E2574" s="436"/>
      <c r="F2574" s="438"/>
      <c r="G2574" s="439"/>
      <c r="H2574" s="437"/>
      <c r="I2574" s="440"/>
      <c r="M2574" s="442">
        <v>480</v>
      </c>
    </row>
    <row r="2575" spans="1:13" s="441" customFormat="1" ht="12.75">
      <c r="A2575" s="436"/>
      <c r="B2575" s="437"/>
      <c r="C2575" s="436" t="s">
        <v>1207</v>
      </c>
      <c r="D2575" s="436" t="s">
        <v>1162</v>
      </c>
      <c r="E2575" s="436"/>
      <c r="F2575" s="438"/>
      <c r="G2575" s="439"/>
      <c r="H2575" s="437"/>
      <c r="I2575" s="440"/>
      <c r="M2575" s="442">
        <v>484</v>
      </c>
    </row>
    <row r="2576" spans="1:13" s="448" customFormat="1" ht="12.75">
      <c r="A2576" s="443"/>
      <c r="B2576" s="444">
        <f>SUM(B2573:B2574)</f>
        <v>-3279785</v>
      </c>
      <c r="C2576" s="443"/>
      <c r="D2576" s="443" t="s">
        <v>1182</v>
      </c>
      <c r="E2576" s="443"/>
      <c r="F2576" s="445"/>
      <c r="G2576" s="446"/>
      <c r="H2576" s="444"/>
      <c r="I2576" s="447"/>
      <c r="M2576" s="449"/>
    </row>
    <row r="2577" spans="1:13" s="441" customFormat="1" ht="12.75">
      <c r="A2577" s="436"/>
      <c r="B2577" s="437"/>
      <c r="C2577" s="436"/>
      <c r="D2577" s="436"/>
      <c r="E2577" s="436"/>
      <c r="F2577" s="438"/>
      <c r="G2577" s="439"/>
      <c r="H2577" s="437"/>
      <c r="I2577" s="440"/>
      <c r="M2577" s="442"/>
    </row>
    <row r="2578" spans="1:13" s="347" customFormat="1" ht="12.75">
      <c r="A2578" s="239"/>
      <c r="B2578" s="98"/>
      <c r="C2578" s="239"/>
      <c r="D2578" s="239"/>
      <c r="E2578" s="239"/>
      <c r="F2578" s="354"/>
      <c r="G2578" s="355"/>
      <c r="H2578" s="98"/>
      <c r="I2578" s="356"/>
      <c r="M2578" s="346"/>
    </row>
    <row r="2579" spans="1:13" s="372" customFormat="1" ht="12.75">
      <c r="A2579" s="369"/>
      <c r="B2579" s="370"/>
      <c r="C2579" s="369"/>
      <c r="D2579" s="369"/>
      <c r="E2579" s="369"/>
      <c r="F2579" s="92"/>
      <c r="G2579" s="92"/>
      <c r="H2579" s="370">
        <v>0</v>
      </c>
      <c r="I2579" s="371">
        <f>+B2579/M2579</f>
        <v>0</v>
      </c>
      <c r="M2579" s="373">
        <v>500</v>
      </c>
    </row>
    <row r="2580" spans="1:13" s="379" customFormat="1" ht="12.75">
      <c r="A2580" s="374"/>
      <c r="B2580" s="375"/>
      <c r="C2580" s="374"/>
      <c r="D2580" s="374" t="s">
        <v>1191</v>
      </c>
      <c r="E2580" s="374"/>
      <c r="F2580" s="182"/>
      <c r="G2580" s="376"/>
      <c r="H2580" s="377"/>
      <c r="I2580" s="378"/>
      <c r="M2580" s="373"/>
    </row>
    <row r="2581" spans="1:13" s="379" customFormat="1" ht="12.75">
      <c r="A2581" s="374" t="s">
        <v>1192</v>
      </c>
      <c r="B2581" s="377"/>
      <c r="C2581" s="380"/>
      <c r="D2581" s="374"/>
      <c r="E2581" s="374"/>
      <c r="F2581" s="376"/>
      <c r="G2581" s="376"/>
      <c r="H2581" s="377"/>
      <c r="I2581" s="381"/>
      <c r="K2581" s="382"/>
      <c r="M2581" s="373"/>
    </row>
    <row r="2582" spans="1:11" s="379" customFormat="1" ht="12.75">
      <c r="A2582" s="374"/>
      <c r="B2582" s="377"/>
      <c r="C2582" s="374"/>
      <c r="D2582" s="374"/>
      <c r="E2582" s="374" t="s">
        <v>1193</v>
      </c>
      <c r="F2582" s="376"/>
      <c r="G2582" s="376"/>
      <c r="H2582" s="377"/>
      <c r="I2582" s="381"/>
      <c r="K2582" s="382"/>
    </row>
    <row r="2583" spans="1:13" s="379" customFormat="1" ht="12.75">
      <c r="A2583" s="374"/>
      <c r="B2583" s="383">
        <v>-4000000</v>
      </c>
      <c r="C2583" s="377" t="s">
        <v>1194</v>
      </c>
      <c r="D2583" s="374"/>
      <c r="E2583" s="374" t="s">
        <v>1195</v>
      </c>
      <c r="F2583" s="376"/>
      <c r="G2583" s="376"/>
      <c r="H2583" s="377">
        <f>H2582-B2583</f>
        <v>4000000</v>
      </c>
      <c r="I2583" s="384">
        <v>20000</v>
      </c>
      <c r="K2583" s="385"/>
      <c r="M2583" s="386">
        <f>-B2583/I2583</f>
        <v>200</v>
      </c>
    </row>
    <row r="2584" spans="1:13" s="379" customFormat="1" ht="12.75">
      <c r="A2584" s="374"/>
      <c r="B2584" s="377">
        <v>0</v>
      </c>
      <c r="C2584" s="374" t="s">
        <v>1196</v>
      </c>
      <c r="D2584" s="374"/>
      <c r="E2584" s="374"/>
      <c r="F2584" s="376"/>
      <c r="G2584" s="376" t="s">
        <v>1197</v>
      </c>
      <c r="H2584" s="377">
        <f>H2583-B2584</f>
        <v>4000000</v>
      </c>
      <c r="I2584" s="384">
        <v>20001</v>
      </c>
      <c r="K2584" s="385"/>
      <c r="M2584" s="386">
        <v>480</v>
      </c>
    </row>
    <row r="2585" spans="1:13" s="379" customFormat="1" ht="12.75">
      <c r="A2585" s="374"/>
      <c r="B2585" s="383">
        <f>SUM(B2583:B2584)</f>
        <v>-4000000</v>
      </c>
      <c r="C2585" s="380" t="s">
        <v>1198</v>
      </c>
      <c r="D2585" s="374"/>
      <c r="E2585" s="374"/>
      <c r="F2585" s="376"/>
      <c r="G2585" s="376" t="s">
        <v>1199</v>
      </c>
      <c r="H2585" s="377">
        <v>0</v>
      </c>
      <c r="I2585" s="384">
        <v>20002</v>
      </c>
      <c r="K2585" s="382"/>
      <c r="M2585" s="386">
        <v>480</v>
      </c>
    </row>
    <row r="2586" spans="5:13" ht="12.75">
      <c r="E2586" s="1"/>
      <c r="H2586" s="7">
        <v>0</v>
      </c>
      <c r="I2586" s="29">
        <f aca="true" t="shared" si="187" ref="I2586:I2597">+B2586/M2586</f>
        <v>0</v>
      </c>
      <c r="M2586" s="2">
        <v>480</v>
      </c>
    </row>
    <row r="2587" spans="5:13" ht="12.75">
      <c r="E2587" s="1"/>
      <c r="H2587" s="7">
        <f aca="true" t="shared" si="188" ref="H2587:H2597">H2586-B2587</f>
        <v>0</v>
      </c>
      <c r="I2587" s="29">
        <f t="shared" si="187"/>
        <v>0</v>
      </c>
      <c r="M2587" s="2">
        <v>480</v>
      </c>
    </row>
    <row r="2588" spans="5:13" ht="12.75">
      <c r="E2588" s="1"/>
      <c r="H2588" s="7">
        <f t="shared" si="188"/>
        <v>0</v>
      </c>
      <c r="I2588" s="29">
        <f t="shared" si="187"/>
        <v>0</v>
      </c>
      <c r="M2588" s="2">
        <v>480</v>
      </c>
    </row>
    <row r="2589" spans="1:13" s="159" customFormat="1" ht="12.75">
      <c r="A2589" s="192"/>
      <c r="B2589" s="154"/>
      <c r="C2589" s="192"/>
      <c r="D2589" s="192" t="s">
        <v>1207</v>
      </c>
      <c r="E2589" s="192"/>
      <c r="F2589" s="155"/>
      <c r="G2589" s="156"/>
      <c r="H2589" s="157"/>
      <c r="I2589" s="158"/>
      <c r="M2589" s="160"/>
    </row>
    <row r="2590" spans="1:13" s="159" customFormat="1" ht="12.75">
      <c r="A2590" s="192" t="s">
        <v>1192</v>
      </c>
      <c r="B2590" s="157"/>
      <c r="C2590" s="161"/>
      <c r="D2590" s="192"/>
      <c r="E2590" s="192"/>
      <c r="F2590" s="156"/>
      <c r="G2590" s="156"/>
      <c r="H2590" s="157"/>
      <c r="I2590" s="93"/>
      <c r="K2590" s="94"/>
      <c r="M2590" s="160"/>
    </row>
    <row r="2591" spans="1:11" s="159" customFormat="1" ht="12.75">
      <c r="A2591" s="192"/>
      <c r="B2591" s="157"/>
      <c r="C2591" s="192"/>
      <c r="D2591" s="192"/>
      <c r="E2591" s="192" t="s">
        <v>1200</v>
      </c>
      <c r="F2591" s="156"/>
      <c r="G2591" s="156"/>
      <c r="H2591" s="157"/>
      <c r="I2591" s="93"/>
      <c r="K2591" s="94"/>
    </row>
    <row r="2592" spans="1:13" s="159" customFormat="1" ht="12.75">
      <c r="A2592" s="192"/>
      <c r="B2592" s="95">
        <v>-3279788</v>
      </c>
      <c r="C2592" s="157" t="s">
        <v>1194</v>
      </c>
      <c r="D2592" s="192"/>
      <c r="E2592" s="192" t="s">
        <v>1201</v>
      </c>
      <c r="F2592" s="156"/>
      <c r="G2592" s="156"/>
      <c r="H2592" s="157">
        <f>H2591-B2592</f>
        <v>3279788</v>
      </c>
      <c r="I2592" s="96">
        <v>20000</v>
      </c>
      <c r="K2592" s="97"/>
      <c r="M2592" s="63">
        <f>-B2592/I2592</f>
        <v>163.9894</v>
      </c>
    </row>
    <row r="2593" spans="1:13" s="159" customFormat="1" ht="12.75">
      <c r="A2593" s="192"/>
      <c r="B2593" s="157">
        <v>0</v>
      </c>
      <c r="C2593" s="192" t="s">
        <v>1196</v>
      </c>
      <c r="D2593" s="192"/>
      <c r="E2593" s="192"/>
      <c r="F2593" s="156"/>
      <c r="G2593" s="156" t="s">
        <v>1202</v>
      </c>
      <c r="H2593" s="157">
        <f>H2592-B2593</f>
        <v>3279788</v>
      </c>
      <c r="I2593" s="96">
        <v>20001</v>
      </c>
      <c r="K2593" s="97"/>
      <c r="M2593" s="63">
        <v>475</v>
      </c>
    </row>
    <row r="2594" spans="1:13" s="159" customFormat="1" ht="12.75">
      <c r="A2594" s="192"/>
      <c r="B2594" s="95">
        <f>SUM(B2592:B2593)</f>
        <v>-3279788</v>
      </c>
      <c r="C2594" s="161" t="s">
        <v>1198</v>
      </c>
      <c r="D2594" s="192"/>
      <c r="E2594" s="192"/>
      <c r="F2594" s="156"/>
      <c r="G2594" s="156" t="s">
        <v>1203</v>
      </c>
      <c r="H2594" s="157">
        <v>0</v>
      </c>
      <c r="I2594" s="96">
        <v>20002</v>
      </c>
      <c r="K2594" s="94"/>
      <c r="M2594" s="63">
        <v>475</v>
      </c>
    </row>
    <row r="2595" spans="1:13" s="435" customFormat="1" ht="12.75">
      <c r="A2595" s="64"/>
      <c r="B2595" s="65"/>
      <c r="C2595" s="64"/>
      <c r="D2595" s="64"/>
      <c r="E2595" s="64"/>
      <c r="F2595" s="433"/>
      <c r="G2595" s="433"/>
      <c r="H2595" s="65">
        <f t="shared" si="188"/>
        <v>0</v>
      </c>
      <c r="I2595" s="434">
        <f t="shared" si="187"/>
        <v>0</v>
      </c>
      <c r="M2595" s="160">
        <v>475</v>
      </c>
    </row>
    <row r="2596" spans="5:13" ht="12.75">
      <c r="E2596" s="1"/>
      <c r="H2596" s="7">
        <f t="shared" si="188"/>
        <v>0</v>
      </c>
      <c r="I2596" s="29">
        <f t="shared" si="187"/>
        <v>0</v>
      </c>
      <c r="M2596" s="2">
        <v>475</v>
      </c>
    </row>
    <row r="2597" spans="5:13" ht="12.75">
      <c r="E2597" s="1"/>
      <c r="H2597" s="7">
        <f t="shared" si="188"/>
        <v>0</v>
      </c>
      <c r="I2597" s="29">
        <f t="shared" si="187"/>
        <v>0</v>
      </c>
      <c r="M2597" s="2">
        <v>475</v>
      </c>
    </row>
    <row r="2598" spans="1:11" s="391" customFormat="1" ht="12.75">
      <c r="A2598" s="387"/>
      <c r="B2598" s="388"/>
      <c r="C2598" s="387"/>
      <c r="D2598" s="387"/>
      <c r="E2598" s="387" t="s">
        <v>1200</v>
      </c>
      <c r="F2598" s="389"/>
      <c r="G2598" s="389"/>
      <c r="H2598" s="388"/>
      <c r="I2598" s="390"/>
      <c r="K2598" s="392"/>
    </row>
    <row r="2599" spans="1:13" s="391" customFormat="1" ht="12.75">
      <c r="A2599" s="387"/>
      <c r="B2599" s="393">
        <v>-34808108</v>
      </c>
      <c r="C2599" s="388" t="s">
        <v>1194</v>
      </c>
      <c r="D2599" s="387"/>
      <c r="E2599" s="387" t="s">
        <v>1201</v>
      </c>
      <c r="F2599" s="389"/>
      <c r="G2599" s="389"/>
      <c r="H2599" s="388">
        <f>H2598-B2599</f>
        <v>34808108</v>
      </c>
      <c r="I2599" s="394">
        <v>20000</v>
      </c>
      <c r="K2599" s="395"/>
      <c r="M2599" s="396">
        <f>-B2599/I2599</f>
        <v>1740.4054</v>
      </c>
    </row>
    <row r="2600" spans="1:13" s="391" customFormat="1" ht="12.75">
      <c r="A2600" s="387"/>
      <c r="B2600" s="388">
        <v>177959</v>
      </c>
      <c r="C2600" s="387" t="s">
        <v>1196</v>
      </c>
      <c r="D2600" s="387"/>
      <c r="E2600" s="387"/>
      <c r="F2600" s="389"/>
      <c r="G2600" s="389" t="s">
        <v>1197</v>
      </c>
      <c r="H2600" s="388">
        <f>H2599-B2600</f>
        <v>34630149</v>
      </c>
      <c r="I2600" s="394">
        <v>20001</v>
      </c>
      <c r="K2600" s="395"/>
      <c r="M2600" s="396">
        <v>480</v>
      </c>
    </row>
    <row r="2601" spans="1:13" s="391" customFormat="1" ht="12.75">
      <c r="A2601" s="387"/>
      <c r="B2601" s="393">
        <f>SUM(B2599:B2600)</f>
        <v>-34630149</v>
      </c>
      <c r="C2601" s="397" t="s">
        <v>1198</v>
      </c>
      <c r="D2601" s="387"/>
      <c r="E2601" s="387"/>
      <c r="F2601" s="389"/>
      <c r="G2601" s="389" t="s">
        <v>1199</v>
      </c>
      <c r="H2601" s="388">
        <v>0</v>
      </c>
      <c r="I2601" s="394">
        <v>20002</v>
      </c>
      <c r="K2601" s="392"/>
      <c r="M2601" s="396">
        <v>480</v>
      </c>
    </row>
    <row r="2602" spans="5:13" ht="12.75">
      <c r="E2602" s="1"/>
      <c r="H2602" s="7">
        <f aca="true" t="shared" si="189" ref="H2602:H2622">H2601-B2602</f>
        <v>0</v>
      </c>
      <c r="I2602" s="29">
        <f aca="true" t="shared" si="190" ref="I2602:I2622">+B2602/M2602</f>
        <v>0</v>
      </c>
      <c r="M2602" s="2">
        <v>480</v>
      </c>
    </row>
    <row r="2603" spans="5:13" ht="12.75">
      <c r="E2603" s="1"/>
      <c r="H2603" s="7">
        <f t="shared" si="189"/>
        <v>0</v>
      </c>
      <c r="I2603" s="29">
        <f t="shared" si="190"/>
        <v>0</v>
      </c>
      <c r="M2603" s="2">
        <v>480</v>
      </c>
    </row>
    <row r="2604" spans="5:13" ht="12.75">
      <c r="E2604" s="1"/>
      <c r="H2604" s="7">
        <f t="shared" si="189"/>
        <v>0</v>
      </c>
      <c r="I2604" s="29">
        <f t="shared" si="190"/>
        <v>0</v>
      </c>
      <c r="M2604" s="2">
        <v>480</v>
      </c>
    </row>
    <row r="2605" spans="5:13" ht="12.75" hidden="1">
      <c r="E2605" s="1"/>
      <c r="H2605" s="7">
        <f t="shared" si="189"/>
        <v>0</v>
      </c>
      <c r="I2605" s="29">
        <f t="shared" si="190"/>
        <v>0</v>
      </c>
      <c r="M2605" s="2">
        <v>480</v>
      </c>
    </row>
    <row r="2606" spans="5:13" ht="12.75" hidden="1">
      <c r="E2606" s="1"/>
      <c r="H2606" s="7">
        <f t="shared" si="189"/>
        <v>0</v>
      </c>
      <c r="I2606" s="29">
        <f t="shared" si="190"/>
        <v>0</v>
      </c>
      <c r="M2606" s="2">
        <v>480</v>
      </c>
    </row>
    <row r="2607" spans="5:13" ht="12.75" hidden="1">
      <c r="E2607" s="1"/>
      <c r="H2607" s="7">
        <f t="shared" si="189"/>
        <v>0</v>
      </c>
      <c r="I2607" s="29">
        <f t="shared" si="190"/>
        <v>0</v>
      </c>
      <c r="M2607" s="2">
        <v>480</v>
      </c>
    </row>
    <row r="2608" spans="5:13" ht="12.75" hidden="1">
      <c r="E2608" s="1"/>
      <c r="H2608" s="7">
        <f t="shared" si="189"/>
        <v>0</v>
      </c>
      <c r="I2608" s="29">
        <f t="shared" si="190"/>
        <v>0</v>
      </c>
      <c r="M2608" s="2">
        <v>480</v>
      </c>
    </row>
    <row r="2609" spans="5:13" ht="12.75" hidden="1">
      <c r="E2609" s="1"/>
      <c r="H2609" s="7">
        <f t="shared" si="189"/>
        <v>0</v>
      </c>
      <c r="I2609" s="29">
        <f t="shared" si="190"/>
        <v>0</v>
      </c>
      <c r="M2609" s="2">
        <v>480</v>
      </c>
    </row>
    <row r="2610" spans="5:13" ht="12.75" hidden="1">
      <c r="E2610" s="1"/>
      <c r="H2610" s="7">
        <f t="shared" si="189"/>
        <v>0</v>
      </c>
      <c r="I2610" s="29">
        <f t="shared" si="190"/>
        <v>0</v>
      </c>
      <c r="M2610" s="2">
        <v>480</v>
      </c>
    </row>
    <row r="2611" spans="5:13" ht="12.75" hidden="1">
      <c r="E2611" s="1"/>
      <c r="H2611" s="7">
        <f t="shared" si="189"/>
        <v>0</v>
      </c>
      <c r="I2611" s="29">
        <f t="shared" si="190"/>
        <v>0</v>
      </c>
      <c r="M2611" s="2">
        <v>480</v>
      </c>
    </row>
    <row r="2612" spans="5:13" ht="12.75" hidden="1">
      <c r="E2612" s="1"/>
      <c r="H2612" s="7">
        <f t="shared" si="189"/>
        <v>0</v>
      </c>
      <c r="I2612" s="29">
        <f t="shared" si="190"/>
        <v>0</v>
      </c>
      <c r="M2612" s="2">
        <v>480</v>
      </c>
    </row>
    <row r="2613" spans="5:13" ht="12.75" hidden="1">
      <c r="E2613" s="1"/>
      <c r="H2613" s="7">
        <f t="shared" si="189"/>
        <v>0</v>
      </c>
      <c r="I2613" s="29">
        <f t="shared" si="190"/>
        <v>0</v>
      </c>
      <c r="M2613" s="2">
        <v>480</v>
      </c>
    </row>
    <row r="2614" spans="5:13" ht="12.75" hidden="1">
      <c r="E2614" s="1"/>
      <c r="H2614" s="7">
        <f t="shared" si="189"/>
        <v>0</v>
      </c>
      <c r="I2614" s="29">
        <f t="shared" si="190"/>
        <v>0</v>
      </c>
      <c r="M2614" s="2">
        <v>480</v>
      </c>
    </row>
    <row r="2615" spans="5:13" ht="12.75" hidden="1">
      <c r="E2615" s="1"/>
      <c r="H2615" s="7">
        <f t="shared" si="189"/>
        <v>0</v>
      </c>
      <c r="I2615" s="29">
        <f t="shared" si="190"/>
        <v>0</v>
      </c>
      <c r="M2615" s="2">
        <v>480</v>
      </c>
    </row>
    <row r="2616" spans="5:13" ht="12.75" hidden="1">
      <c r="E2616" s="1"/>
      <c r="H2616" s="7">
        <f t="shared" si="189"/>
        <v>0</v>
      </c>
      <c r="I2616" s="29">
        <f t="shared" si="190"/>
        <v>0</v>
      </c>
      <c r="M2616" s="2">
        <v>480</v>
      </c>
    </row>
    <row r="2617" spans="5:13" ht="12.75" hidden="1">
      <c r="E2617" s="1"/>
      <c r="H2617" s="7">
        <f t="shared" si="189"/>
        <v>0</v>
      </c>
      <c r="I2617" s="29">
        <f t="shared" si="190"/>
        <v>0</v>
      </c>
      <c r="M2617" s="2">
        <v>500</v>
      </c>
    </row>
    <row r="2618" spans="5:13" ht="12.75" hidden="1">
      <c r="E2618" s="1"/>
      <c r="H2618" s="7">
        <f t="shared" si="189"/>
        <v>0</v>
      </c>
      <c r="I2618" s="29">
        <f t="shared" si="190"/>
        <v>0</v>
      </c>
      <c r="M2618" s="2">
        <v>500</v>
      </c>
    </row>
    <row r="2619" spans="5:13" ht="12.75" hidden="1">
      <c r="E2619" s="1"/>
      <c r="H2619" s="7">
        <f t="shared" si="189"/>
        <v>0</v>
      </c>
      <c r="I2619" s="29">
        <f t="shared" si="190"/>
        <v>0</v>
      </c>
      <c r="M2619" s="2">
        <v>500</v>
      </c>
    </row>
    <row r="2620" spans="5:13" ht="12.75" hidden="1">
      <c r="E2620" s="1"/>
      <c r="H2620" s="7">
        <f t="shared" si="189"/>
        <v>0</v>
      </c>
      <c r="I2620" s="29">
        <f t="shared" si="190"/>
        <v>0</v>
      </c>
      <c r="M2620" s="2">
        <v>500</v>
      </c>
    </row>
    <row r="2621" spans="5:13" ht="12.75" hidden="1">
      <c r="E2621" s="1"/>
      <c r="H2621" s="7">
        <f t="shared" si="189"/>
        <v>0</v>
      </c>
      <c r="I2621" s="29">
        <f t="shared" si="190"/>
        <v>0</v>
      </c>
      <c r="M2621" s="2">
        <v>500</v>
      </c>
    </row>
    <row r="2622" spans="5:13" ht="12.75" hidden="1">
      <c r="E2622" s="1"/>
      <c r="H2622" s="7">
        <f t="shared" si="189"/>
        <v>0</v>
      </c>
      <c r="I2622" s="29">
        <f t="shared" si="190"/>
        <v>0</v>
      </c>
      <c r="M2622" s="2">
        <v>500</v>
      </c>
    </row>
    <row r="2623" ht="12.75" hidden="1">
      <c r="H2623" s="7">
        <f aca="true" t="shared" si="191" ref="H2623:H2629">H2622-B2623</f>
        <v>0</v>
      </c>
    </row>
    <row r="2624" ht="12.75" hidden="1">
      <c r="H2624" s="7">
        <f t="shared" si="191"/>
        <v>0</v>
      </c>
    </row>
    <row r="2625" ht="12.75" hidden="1">
      <c r="H2625" s="7">
        <f t="shared" si="191"/>
        <v>0</v>
      </c>
    </row>
    <row r="2626" ht="12.75" hidden="1">
      <c r="H2626" s="7">
        <f t="shared" si="191"/>
        <v>0</v>
      </c>
    </row>
    <row r="2627" ht="12.75" hidden="1">
      <c r="H2627" s="7">
        <f t="shared" si="191"/>
        <v>0</v>
      </c>
    </row>
    <row r="2628" ht="12.75" hidden="1">
      <c r="H2628" s="7">
        <f t="shared" si="191"/>
        <v>0</v>
      </c>
    </row>
    <row r="2629" ht="12.75" hidden="1">
      <c r="H2629" s="7">
        <f t="shared" si="191"/>
        <v>0</v>
      </c>
    </row>
    <row r="2630" ht="12.75" hidden="1">
      <c r="H2630" s="7">
        <f aca="true" t="shared" si="192" ref="H2630:H2682">H2629-B2630</f>
        <v>0</v>
      </c>
    </row>
    <row r="2631" ht="12.75" hidden="1">
      <c r="H2631" s="7">
        <f t="shared" si="192"/>
        <v>0</v>
      </c>
    </row>
    <row r="2632" ht="12.75" hidden="1">
      <c r="H2632" s="7">
        <f t="shared" si="192"/>
        <v>0</v>
      </c>
    </row>
    <row r="2633" ht="12.75" hidden="1">
      <c r="H2633" s="7">
        <f t="shared" si="192"/>
        <v>0</v>
      </c>
    </row>
    <row r="2634" ht="12.75" hidden="1">
      <c r="H2634" s="7">
        <f t="shared" si="192"/>
        <v>0</v>
      </c>
    </row>
    <row r="2635" ht="12.75" hidden="1">
      <c r="H2635" s="7">
        <f t="shared" si="192"/>
        <v>0</v>
      </c>
    </row>
    <row r="2636" ht="12.75" hidden="1">
      <c r="H2636" s="7">
        <f t="shared" si="192"/>
        <v>0</v>
      </c>
    </row>
    <row r="2637" ht="12.75" hidden="1">
      <c r="H2637" s="7">
        <f t="shared" si="192"/>
        <v>0</v>
      </c>
    </row>
    <row r="2638" ht="12.75" hidden="1">
      <c r="H2638" s="7">
        <f t="shared" si="192"/>
        <v>0</v>
      </c>
    </row>
    <row r="2639" ht="12.75" hidden="1">
      <c r="H2639" s="7">
        <f t="shared" si="192"/>
        <v>0</v>
      </c>
    </row>
    <row r="2640" ht="12.75" hidden="1">
      <c r="H2640" s="7">
        <f t="shared" si="192"/>
        <v>0</v>
      </c>
    </row>
    <row r="2641" ht="12.75" hidden="1">
      <c r="H2641" s="7">
        <f t="shared" si="192"/>
        <v>0</v>
      </c>
    </row>
    <row r="2642" ht="12.75" hidden="1">
      <c r="H2642" s="7">
        <f t="shared" si="192"/>
        <v>0</v>
      </c>
    </row>
    <row r="2643" ht="12.75" hidden="1">
      <c r="H2643" s="7">
        <f t="shared" si="192"/>
        <v>0</v>
      </c>
    </row>
    <row r="2644" ht="12.75" hidden="1">
      <c r="H2644" s="7">
        <f t="shared" si="192"/>
        <v>0</v>
      </c>
    </row>
    <row r="2645" ht="12.75" hidden="1">
      <c r="H2645" s="7">
        <f t="shared" si="192"/>
        <v>0</v>
      </c>
    </row>
    <row r="2646" ht="12.75" hidden="1">
      <c r="H2646" s="7">
        <f t="shared" si="192"/>
        <v>0</v>
      </c>
    </row>
    <row r="2647" ht="12.75" hidden="1">
      <c r="H2647" s="7">
        <f t="shared" si="192"/>
        <v>0</v>
      </c>
    </row>
    <row r="2648" ht="12.75" hidden="1">
      <c r="H2648" s="7">
        <f t="shared" si="192"/>
        <v>0</v>
      </c>
    </row>
    <row r="2649" ht="12.75" hidden="1">
      <c r="H2649" s="7">
        <f t="shared" si="192"/>
        <v>0</v>
      </c>
    </row>
    <row r="2650" ht="12.75" hidden="1">
      <c r="H2650" s="7">
        <f t="shared" si="192"/>
        <v>0</v>
      </c>
    </row>
    <row r="2651" ht="12.75" hidden="1">
      <c r="H2651" s="7">
        <f t="shared" si="192"/>
        <v>0</v>
      </c>
    </row>
    <row r="2652" ht="12.75" hidden="1">
      <c r="H2652" s="7">
        <f t="shared" si="192"/>
        <v>0</v>
      </c>
    </row>
    <row r="2653" ht="12.75" hidden="1">
      <c r="H2653" s="7">
        <f t="shared" si="192"/>
        <v>0</v>
      </c>
    </row>
    <row r="2654" ht="12.75" hidden="1">
      <c r="H2654" s="7">
        <f t="shared" si="192"/>
        <v>0</v>
      </c>
    </row>
    <row r="2655" ht="12.75" hidden="1">
      <c r="H2655" s="7">
        <f t="shared" si="192"/>
        <v>0</v>
      </c>
    </row>
    <row r="2656" ht="12.75" hidden="1">
      <c r="H2656" s="7">
        <f t="shared" si="192"/>
        <v>0</v>
      </c>
    </row>
    <row r="2657" ht="12.75" hidden="1">
      <c r="H2657" s="7">
        <f t="shared" si="192"/>
        <v>0</v>
      </c>
    </row>
    <row r="2658" ht="12.75" hidden="1">
      <c r="H2658" s="7">
        <f t="shared" si="192"/>
        <v>0</v>
      </c>
    </row>
    <row r="2659" ht="12.75" hidden="1">
      <c r="H2659" s="7">
        <f t="shared" si="192"/>
        <v>0</v>
      </c>
    </row>
    <row r="2660" ht="12.75" hidden="1">
      <c r="H2660" s="7">
        <f t="shared" si="192"/>
        <v>0</v>
      </c>
    </row>
    <row r="2661" ht="12.75" hidden="1">
      <c r="H2661" s="7">
        <f t="shared" si="192"/>
        <v>0</v>
      </c>
    </row>
    <row r="2662" ht="12.75" hidden="1">
      <c r="H2662" s="7">
        <f t="shared" si="192"/>
        <v>0</v>
      </c>
    </row>
    <row r="2663" ht="12.75" hidden="1">
      <c r="H2663" s="7">
        <f t="shared" si="192"/>
        <v>0</v>
      </c>
    </row>
    <row r="2664" ht="12.75" hidden="1">
      <c r="H2664" s="7">
        <f t="shared" si="192"/>
        <v>0</v>
      </c>
    </row>
    <row r="2665" ht="12.75" hidden="1">
      <c r="H2665" s="7">
        <f t="shared" si="192"/>
        <v>0</v>
      </c>
    </row>
    <row r="2666" ht="12.75" hidden="1">
      <c r="H2666" s="7">
        <f t="shared" si="192"/>
        <v>0</v>
      </c>
    </row>
    <row r="2667" ht="12.75" hidden="1">
      <c r="H2667" s="7">
        <f t="shared" si="192"/>
        <v>0</v>
      </c>
    </row>
    <row r="2668" ht="12.75" hidden="1">
      <c r="H2668" s="7">
        <f t="shared" si="192"/>
        <v>0</v>
      </c>
    </row>
    <row r="2669" ht="12.75" hidden="1">
      <c r="H2669" s="7">
        <f t="shared" si="192"/>
        <v>0</v>
      </c>
    </row>
    <row r="2670" ht="12.75" hidden="1">
      <c r="H2670" s="7">
        <f t="shared" si="192"/>
        <v>0</v>
      </c>
    </row>
    <row r="2671" ht="12.75" hidden="1">
      <c r="H2671" s="7">
        <f t="shared" si="192"/>
        <v>0</v>
      </c>
    </row>
    <row r="2672" ht="12.75" hidden="1">
      <c r="H2672" s="7">
        <f t="shared" si="192"/>
        <v>0</v>
      </c>
    </row>
    <row r="2673" ht="12.75" hidden="1">
      <c r="H2673" s="7">
        <f t="shared" si="192"/>
        <v>0</v>
      </c>
    </row>
    <row r="2674" ht="12.75" hidden="1">
      <c r="H2674" s="7">
        <f t="shared" si="192"/>
        <v>0</v>
      </c>
    </row>
    <row r="2675" ht="12.75" hidden="1">
      <c r="H2675" s="7">
        <f t="shared" si="192"/>
        <v>0</v>
      </c>
    </row>
    <row r="2676" ht="12.75" hidden="1">
      <c r="H2676" s="7">
        <f t="shared" si="192"/>
        <v>0</v>
      </c>
    </row>
    <row r="2677" ht="12.75" hidden="1">
      <c r="H2677" s="7">
        <f t="shared" si="192"/>
        <v>0</v>
      </c>
    </row>
    <row r="2678" ht="12.75" hidden="1">
      <c r="H2678" s="7">
        <f t="shared" si="192"/>
        <v>0</v>
      </c>
    </row>
    <row r="2679" ht="12.75" hidden="1">
      <c r="H2679" s="7">
        <f t="shared" si="192"/>
        <v>0</v>
      </c>
    </row>
    <row r="2680" ht="12.75" hidden="1">
      <c r="H2680" s="7">
        <f t="shared" si="192"/>
        <v>0</v>
      </c>
    </row>
    <row r="2681" ht="12.75" hidden="1">
      <c r="H2681" s="7">
        <f t="shared" si="192"/>
        <v>0</v>
      </c>
    </row>
    <row r="2682" ht="12.75" hidden="1">
      <c r="H2682" s="7">
        <f t="shared" si="192"/>
        <v>0</v>
      </c>
    </row>
    <row r="2683" ht="12.75" hidden="1">
      <c r="H2683" s="7">
        <f>H2682-B2683</f>
        <v>0</v>
      </c>
    </row>
    <row r="2684" ht="12.75" hidden="1">
      <c r="H2684" s="7">
        <f aca="true" t="shared" si="193" ref="H2684:H2747">H2683-B2684</f>
        <v>0</v>
      </c>
    </row>
    <row r="2685" ht="12.75" hidden="1">
      <c r="H2685" s="7">
        <f t="shared" si="193"/>
        <v>0</v>
      </c>
    </row>
    <row r="2686" ht="12.75" hidden="1">
      <c r="H2686" s="7">
        <f t="shared" si="193"/>
        <v>0</v>
      </c>
    </row>
    <row r="2687" ht="12.75" hidden="1">
      <c r="H2687" s="7">
        <f t="shared" si="193"/>
        <v>0</v>
      </c>
    </row>
    <row r="2688" ht="12.75" hidden="1">
      <c r="H2688" s="7">
        <f t="shared" si="193"/>
        <v>0</v>
      </c>
    </row>
    <row r="2689" ht="12.75" hidden="1">
      <c r="H2689" s="7">
        <f t="shared" si="193"/>
        <v>0</v>
      </c>
    </row>
    <row r="2690" ht="12.75" hidden="1">
      <c r="H2690" s="7">
        <f t="shared" si="193"/>
        <v>0</v>
      </c>
    </row>
    <row r="2691" ht="12.75" hidden="1">
      <c r="H2691" s="7">
        <f t="shared" si="193"/>
        <v>0</v>
      </c>
    </row>
    <row r="2692" ht="12.75" hidden="1">
      <c r="H2692" s="7">
        <f t="shared" si="193"/>
        <v>0</v>
      </c>
    </row>
    <row r="2693" ht="12.75" hidden="1">
      <c r="H2693" s="7">
        <f t="shared" si="193"/>
        <v>0</v>
      </c>
    </row>
    <row r="2694" ht="12.75" hidden="1">
      <c r="H2694" s="7">
        <f t="shared" si="193"/>
        <v>0</v>
      </c>
    </row>
    <row r="2695" ht="12.75" hidden="1">
      <c r="H2695" s="7">
        <f t="shared" si="193"/>
        <v>0</v>
      </c>
    </row>
    <row r="2696" ht="12.75" hidden="1">
      <c r="H2696" s="7">
        <f t="shared" si="193"/>
        <v>0</v>
      </c>
    </row>
    <row r="2697" ht="12.75" hidden="1">
      <c r="H2697" s="7">
        <f t="shared" si="193"/>
        <v>0</v>
      </c>
    </row>
    <row r="2698" ht="12.75" hidden="1">
      <c r="H2698" s="7">
        <f t="shared" si="193"/>
        <v>0</v>
      </c>
    </row>
    <row r="2699" ht="12.75" hidden="1">
      <c r="H2699" s="7">
        <f t="shared" si="193"/>
        <v>0</v>
      </c>
    </row>
    <row r="2700" ht="12.75" hidden="1">
      <c r="H2700" s="7">
        <f t="shared" si="193"/>
        <v>0</v>
      </c>
    </row>
    <row r="2701" ht="12.75" hidden="1">
      <c r="H2701" s="7">
        <f t="shared" si="193"/>
        <v>0</v>
      </c>
    </row>
    <row r="2702" ht="12.75" hidden="1">
      <c r="H2702" s="7">
        <f t="shared" si="193"/>
        <v>0</v>
      </c>
    </row>
    <row r="2703" ht="12.75" hidden="1">
      <c r="H2703" s="7">
        <f t="shared" si="193"/>
        <v>0</v>
      </c>
    </row>
    <row r="2704" ht="12.75" hidden="1">
      <c r="H2704" s="7">
        <f t="shared" si="193"/>
        <v>0</v>
      </c>
    </row>
    <row r="2705" ht="12.75" hidden="1">
      <c r="H2705" s="7">
        <f t="shared" si="193"/>
        <v>0</v>
      </c>
    </row>
    <row r="2706" ht="12.75" hidden="1">
      <c r="H2706" s="7">
        <f t="shared" si="193"/>
        <v>0</v>
      </c>
    </row>
    <row r="2707" ht="12.75" hidden="1">
      <c r="H2707" s="7">
        <f t="shared" si="193"/>
        <v>0</v>
      </c>
    </row>
    <row r="2708" ht="12.75" hidden="1">
      <c r="H2708" s="7">
        <f t="shared" si="193"/>
        <v>0</v>
      </c>
    </row>
    <row r="2709" ht="12.75" hidden="1">
      <c r="H2709" s="7">
        <f t="shared" si="193"/>
        <v>0</v>
      </c>
    </row>
    <row r="2710" ht="12.75" hidden="1">
      <c r="H2710" s="7">
        <f t="shared" si="193"/>
        <v>0</v>
      </c>
    </row>
    <row r="2711" ht="12.75" hidden="1">
      <c r="H2711" s="7">
        <f t="shared" si="193"/>
        <v>0</v>
      </c>
    </row>
    <row r="2712" ht="12.75" hidden="1">
      <c r="H2712" s="7">
        <f t="shared" si="193"/>
        <v>0</v>
      </c>
    </row>
    <row r="2713" ht="12.75" hidden="1">
      <c r="H2713" s="7">
        <f t="shared" si="193"/>
        <v>0</v>
      </c>
    </row>
    <row r="2714" ht="12.75" hidden="1">
      <c r="H2714" s="7">
        <f t="shared" si="193"/>
        <v>0</v>
      </c>
    </row>
    <row r="2715" ht="12.75" hidden="1">
      <c r="H2715" s="7">
        <f t="shared" si="193"/>
        <v>0</v>
      </c>
    </row>
    <row r="2716" ht="12.75" hidden="1">
      <c r="H2716" s="7">
        <f t="shared" si="193"/>
        <v>0</v>
      </c>
    </row>
    <row r="2717" ht="12.75" hidden="1">
      <c r="H2717" s="7">
        <f t="shared" si="193"/>
        <v>0</v>
      </c>
    </row>
    <row r="2718" ht="12.75" hidden="1">
      <c r="H2718" s="7">
        <f t="shared" si="193"/>
        <v>0</v>
      </c>
    </row>
    <row r="2719" ht="12.75" hidden="1">
      <c r="H2719" s="7">
        <f t="shared" si="193"/>
        <v>0</v>
      </c>
    </row>
    <row r="2720" ht="12.75" hidden="1">
      <c r="H2720" s="7">
        <f t="shared" si="193"/>
        <v>0</v>
      </c>
    </row>
    <row r="2721" ht="12.75" hidden="1">
      <c r="H2721" s="7">
        <f t="shared" si="193"/>
        <v>0</v>
      </c>
    </row>
    <row r="2722" ht="12.75" hidden="1">
      <c r="H2722" s="7">
        <f t="shared" si="193"/>
        <v>0</v>
      </c>
    </row>
    <row r="2723" ht="12.75" hidden="1">
      <c r="H2723" s="7">
        <f t="shared" si="193"/>
        <v>0</v>
      </c>
    </row>
    <row r="2724" ht="12.75" hidden="1">
      <c r="H2724" s="7">
        <f t="shared" si="193"/>
        <v>0</v>
      </c>
    </row>
    <row r="2725" ht="12.75" hidden="1">
      <c r="H2725" s="7">
        <f t="shared" si="193"/>
        <v>0</v>
      </c>
    </row>
    <row r="2726" ht="12.75" hidden="1">
      <c r="H2726" s="7">
        <f t="shared" si="193"/>
        <v>0</v>
      </c>
    </row>
    <row r="2727" ht="12.75" hidden="1">
      <c r="H2727" s="7">
        <f t="shared" si="193"/>
        <v>0</v>
      </c>
    </row>
    <row r="2728" ht="12.75" hidden="1">
      <c r="H2728" s="7">
        <f t="shared" si="193"/>
        <v>0</v>
      </c>
    </row>
    <row r="2729" ht="12.75" hidden="1">
      <c r="H2729" s="7">
        <f t="shared" si="193"/>
        <v>0</v>
      </c>
    </row>
    <row r="2730" ht="12.75" hidden="1">
      <c r="H2730" s="7">
        <f t="shared" si="193"/>
        <v>0</v>
      </c>
    </row>
    <row r="2731" ht="12.75" hidden="1">
      <c r="H2731" s="7">
        <f t="shared" si="193"/>
        <v>0</v>
      </c>
    </row>
    <row r="2732" ht="12.75" hidden="1">
      <c r="H2732" s="7">
        <f t="shared" si="193"/>
        <v>0</v>
      </c>
    </row>
    <row r="2733" ht="12.75" hidden="1">
      <c r="H2733" s="7">
        <f t="shared" si="193"/>
        <v>0</v>
      </c>
    </row>
    <row r="2734" ht="12.75" hidden="1">
      <c r="H2734" s="7">
        <f t="shared" si="193"/>
        <v>0</v>
      </c>
    </row>
    <row r="2735" ht="12.75" hidden="1">
      <c r="H2735" s="7">
        <f t="shared" si="193"/>
        <v>0</v>
      </c>
    </row>
    <row r="2736" ht="12.75" hidden="1">
      <c r="H2736" s="7">
        <f t="shared" si="193"/>
        <v>0</v>
      </c>
    </row>
    <row r="2737" ht="12.75" hidden="1">
      <c r="H2737" s="7">
        <f t="shared" si="193"/>
        <v>0</v>
      </c>
    </row>
    <row r="2738" ht="12.75" hidden="1">
      <c r="H2738" s="7">
        <f t="shared" si="193"/>
        <v>0</v>
      </c>
    </row>
    <row r="2739" ht="12.75" hidden="1">
      <c r="H2739" s="7">
        <f t="shared" si="193"/>
        <v>0</v>
      </c>
    </row>
    <row r="2740" ht="12.75" hidden="1">
      <c r="H2740" s="7">
        <f t="shared" si="193"/>
        <v>0</v>
      </c>
    </row>
    <row r="2741" ht="12.75" hidden="1">
      <c r="H2741" s="7">
        <f t="shared" si="193"/>
        <v>0</v>
      </c>
    </row>
    <row r="2742" ht="12.75" hidden="1">
      <c r="H2742" s="7">
        <f t="shared" si="193"/>
        <v>0</v>
      </c>
    </row>
    <row r="2743" ht="12.75" hidden="1">
      <c r="H2743" s="7">
        <f t="shared" si="193"/>
        <v>0</v>
      </c>
    </row>
    <row r="2744" ht="12.75" hidden="1">
      <c r="H2744" s="7">
        <f t="shared" si="193"/>
        <v>0</v>
      </c>
    </row>
    <row r="2745" ht="12.75" hidden="1">
      <c r="H2745" s="7">
        <f t="shared" si="193"/>
        <v>0</v>
      </c>
    </row>
    <row r="2746" ht="12.75" hidden="1">
      <c r="H2746" s="7">
        <f t="shared" si="193"/>
        <v>0</v>
      </c>
    </row>
    <row r="2747" ht="12.75" hidden="1">
      <c r="H2747" s="7">
        <f t="shared" si="193"/>
        <v>0</v>
      </c>
    </row>
    <row r="2748" ht="12.75" hidden="1">
      <c r="H2748" s="7">
        <f aca="true" t="shared" si="194" ref="H2748:H2823">H2747-B2748</f>
        <v>0</v>
      </c>
    </row>
    <row r="2749" ht="12.75" hidden="1">
      <c r="H2749" s="7">
        <f t="shared" si="194"/>
        <v>0</v>
      </c>
    </row>
    <row r="2750" ht="12.75" hidden="1">
      <c r="H2750" s="7">
        <f t="shared" si="194"/>
        <v>0</v>
      </c>
    </row>
    <row r="2751" ht="12.75" hidden="1">
      <c r="H2751" s="7">
        <f t="shared" si="194"/>
        <v>0</v>
      </c>
    </row>
    <row r="2752" ht="12.75" hidden="1">
      <c r="H2752" s="7">
        <f t="shared" si="194"/>
        <v>0</v>
      </c>
    </row>
    <row r="2753" ht="12.75" hidden="1">
      <c r="H2753" s="7">
        <f t="shared" si="194"/>
        <v>0</v>
      </c>
    </row>
    <row r="2754" ht="12.75" hidden="1">
      <c r="H2754" s="7">
        <f t="shared" si="194"/>
        <v>0</v>
      </c>
    </row>
    <row r="2755" ht="12.75" hidden="1">
      <c r="H2755" s="7">
        <f t="shared" si="194"/>
        <v>0</v>
      </c>
    </row>
    <row r="2756" ht="12.75" hidden="1">
      <c r="H2756" s="7">
        <f t="shared" si="194"/>
        <v>0</v>
      </c>
    </row>
    <row r="2757" ht="12.75" hidden="1">
      <c r="H2757" s="7">
        <f t="shared" si="194"/>
        <v>0</v>
      </c>
    </row>
    <row r="2758" ht="12.75" hidden="1">
      <c r="H2758" s="7">
        <f t="shared" si="194"/>
        <v>0</v>
      </c>
    </row>
    <row r="2759" ht="12.75" hidden="1">
      <c r="H2759" s="7">
        <f t="shared" si="194"/>
        <v>0</v>
      </c>
    </row>
    <row r="2760" ht="12.75" hidden="1">
      <c r="H2760" s="7">
        <f t="shared" si="194"/>
        <v>0</v>
      </c>
    </row>
    <row r="2761" ht="12.75" hidden="1">
      <c r="H2761" s="7">
        <f t="shared" si="194"/>
        <v>0</v>
      </c>
    </row>
    <row r="2762" ht="12.75" hidden="1">
      <c r="H2762" s="7">
        <f t="shared" si="194"/>
        <v>0</v>
      </c>
    </row>
    <row r="2763" ht="12.75" hidden="1">
      <c r="H2763" s="7">
        <f t="shared" si="194"/>
        <v>0</v>
      </c>
    </row>
    <row r="2764" ht="12.75" hidden="1">
      <c r="H2764" s="7">
        <f t="shared" si="194"/>
        <v>0</v>
      </c>
    </row>
    <row r="2765" ht="12.75" hidden="1">
      <c r="H2765" s="7">
        <f t="shared" si="194"/>
        <v>0</v>
      </c>
    </row>
    <row r="2766" ht="12.75" hidden="1">
      <c r="H2766" s="7">
        <f t="shared" si="194"/>
        <v>0</v>
      </c>
    </row>
    <row r="2767" ht="12.75" hidden="1">
      <c r="H2767" s="7">
        <f t="shared" si="194"/>
        <v>0</v>
      </c>
    </row>
    <row r="2768" ht="12.75" hidden="1">
      <c r="H2768" s="7">
        <f t="shared" si="194"/>
        <v>0</v>
      </c>
    </row>
    <row r="2769" ht="12.75" hidden="1">
      <c r="H2769" s="7">
        <f t="shared" si="194"/>
        <v>0</v>
      </c>
    </row>
    <row r="2770" ht="12.75" hidden="1">
      <c r="H2770" s="7">
        <f t="shared" si="194"/>
        <v>0</v>
      </c>
    </row>
    <row r="2771" ht="12.75" hidden="1">
      <c r="H2771" s="7">
        <f t="shared" si="194"/>
        <v>0</v>
      </c>
    </row>
    <row r="2772" ht="12.75" hidden="1">
      <c r="H2772" s="7">
        <f t="shared" si="194"/>
        <v>0</v>
      </c>
    </row>
    <row r="2773" ht="12.75" hidden="1">
      <c r="H2773" s="7">
        <f t="shared" si="194"/>
        <v>0</v>
      </c>
    </row>
    <row r="2774" ht="12.75" hidden="1">
      <c r="H2774" s="7">
        <f t="shared" si="194"/>
        <v>0</v>
      </c>
    </row>
    <row r="2775" ht="12.75" hidden="1">
      <c r="H2775" s="7">
        <f t="shared" si="194"/>
        <v>0</v>
      </c>
    </row>
    <row r="2776" ht="12.75" hidden="1">
      <c r="H2776" s="7">
        <f t="shared" si="194"/>
        <v>0</v>
      </c>
    </row>
    <row r="2777" ht="12.75" hidden="1">
      <c r="H2777" s="7">
        <f t="shared" si="194"/>
        <v>0</v>
      </c>
    </row>
    <row r="2778" ht="12.75" hidden="1">
      <c r="H2778" s="7">
        <f t="shared" si="194"/>
        <v>0</v>
      </c>
    </row>
    <row r="2779" ht="12.75" hidden="1">
      <c r="H2779" s="7">
        <f t="shared" si="194"/>
        <v>0</v>
      </c>
    </row>
    <row r="2780" ht="12.75" hidden="1">
      <c r="H2780" s="7">
        <f t="shared" si="194"/>
        <v>0</v>
      </c>
    </row>
    <row r="2781" ht="12.75" hidden="1">
      <c r="H2781" s="7">
        <f t="shared" si="194"/>
        <v>0</v>
      </c>
    </row>
    <row r="2782" ht="12.75" hidden="1">
      <c r="H2782" s="7">
        <f t="shared" si="194"/>
        <v>0</v>
      </c>
    </row>
    <row r="2783" ht="12.75" hidden="1">
      <c r="H2783" s="7">
        <f t="shared" si="194"/>
        <v>0</v>
      </c>
    </row>
    <row r="2784" ht="12.75" hidden="1">
      <c r="H2784" s="7">
        <f t="shared" si="194"/>
        <v>0</v>
      </c>
    </row>
    <row r="2785" ht="12.75" hidden="1">
      <c r="H2785" s="7">
        <f t="shared" si="194"/>
        <v>0</v>
      </c>
    </row>
    <row r="2786" ht="12.75" hidden="1">
      <c r="H2786" s="7">
        <f t="shared" si="194"/>
        <v>0</v>
      </c>
    </row>
    <row r="2787" ht="12.75" hidden="1">
      <c r="H2787" s="7">
        <f t="shared" si="194"/>
        <v>0</v>
      </c>
    </row>
    <row r="2788" ht="12.75" hidden="1">
      <c r="H2788" s="7">
        <f t="shared" si="194"/>
        <v>0</v>
      </c>
    </row>
    <row r="2789" ht="12.75" hidden="1">
      <c r="H2789" s="7">
        <f t="shared" si="194"/>
        <v>0</v>
      </c>
    </row>
    <row r="2790" ht="12.75" hidden="1">
      <c r="H2790" s="7">
        <f t="shared" si="194"/>
        <v>0</v>
      </c>
    </row>
    <row r="2791" ht="12.75" hidden="1">
      <c r="H2791" s="7">
        <f t="shared" si="194"/>
        <v>0</v>
      </c>
    </row>
    <row r="2792" ht="12.75" hidden="1">
      <c r="H2792" s="7">
        <f t="shared" si="194"/>
        <v>0</v>
      </c>
    </row>
    <row r="2793" ht="12.75" hidden="1">
      <c r="H2793" s="7">
        <f t="shared" si="194"/>
        <v>0</v>
      </c>
    </row>
    <row r="2794" ht="12.75" hidden="1">
      <c r="H2794" s="7">
        <f t="shared" si="194"/>
        <v>0</v>
      </c>
    </row>
    <row r="2795" ht="12.75" hidden="1">
      <c r="H2795" s="7">
        <f t="shared" si="194"/>
        <v>0</v>
      </c>
    </row>
    <row r="2796" ht="12.75" hidden="1">
      <c r="H2796" s="7">
        <f t="shared" si="194"/>
        <v>0</v>
      </c>
    </row>
    <row r="2797" ht="12.75" hidden="1">
      <c r="H2797" s="7">
        <f t="shared" si="194"/>
        <v>0</v>
      </c>
    </row>
    <row r="2798" ht="12.75" hidden="1">
      <c r="H2798" s="7">
        <f t="shared" si="194"/>
        <v>0</v>
      </c>
    </row>
    <row r="2799" ht="12.75" hidden="1">
      <c r="H2799" s="7">
        <f t="shared" si="194"/>
        <v>0</v>
      </c>
    </row>
    <row r="2800" ht="12.75" hidden="1">
      <c r="H2800" s="7">
        <f t="shared" si="194"/>
        <v>0</v>
      </c>
    </row>
    <row r="2801" ht="12.75" hidden="1">
      <c r="H2801" s="7">
        <f t="shared" si="194"/>
        <v>0</v>
      </c>
    </row>
    <row r="2802" ht="12.75" hidden="1">
      <c r="H2802" s="7">
        <f t="shared" si="194"/>
        <v>0</v>
      </c>
    </row>
    <row r="2803" ht="12.75" hidden="1">
      <c r="H2803" s="7">
        <f t="shared" si="194"/>
        <v>0</v>
      </c>
    </row>
    <row r="2804" ht="12.75" hidden="1">
      <c r="H2804" s="7">
        <f t="shared" si="194"/>
        <v>0</v>
      </c>
    </row>
    <row r="2805" ht="12.75" hidden="1">
      <c r="H2805" s="7">
        <f t="shared" si="194"/>
        <v>0</v>
      </c>
    </row>
    <row r="2806" ht="12.75" hidden="1">
      <c r="H2806" s="7">
        <f t="shared" si="194"/>
        <v>0</v>
      </c>
    </row>
    <row r="2807" ht="12.75" hidden="1">
      <c r="H2807" s="7">
        <f t="shared" si="194"/>
        <v>0</v>
      </c>
    </row>
    <row r="2808" ht="12.75" hidden="1">
      <c r="H2808" s="7">
        <f t="shared" si="194"/>
        <v>0</v>
      </c>
    </row>
    <row r="2809" ht="12.75" hidden="1">
      <c r="H2809" s="7">
        <f t="shared" si="194"/>
        <v>0</v>
      </c>
    </row>
    <row r="2810" ht="12.75" hidden="1">
      <c r="H2810" s="7">
        <f t="shared" si="194"/>
        <v>0</v>
      </c>
    </row>
    <row r="2811" ht="12.75" hidden="1">
      <c r="H2811" s="7">
        <f t="shared" si="194"/>
        <v>0</v>
      </c>
    </row>
    <row r="2812" ht="12.75" hidden="1">
      <c r="H2812" s="7">
        <f t="shared" si="194"/>
        <v>0</v>
      </c>
    </row>
    <row r="2813" ht="12.75" hidden="1">
      <c r="H2813" s="7">
        <f t="shared" si="194"/>
        <v>0</v>
      </c>
    </row>
    <row r="2814" ht="12.75" hidden="1">
      <c r="H2814" s="7">
        <f t="shared" si="194"/>
        <v>0</v>
      </c>
    </row>
    <row r="2815" ht="12.75" hidden="1">
      <c r="H2815" s="7">
        <f t="shared" si="194"/>
        <v>0</v>
      </c>
    </row>
    <row r="2816" ht="12.75" hidden="1">
      <c r="H2816" s="7">
        <f t="shared" si="194"/>
        <v>0</v>
      </c>
    </row>
    <row r="2817" ht="12.75" hidden="1">
      <c r="H2817" s="7">
        <f t="shared" si="194"/>
        <v>0</v>
      </c>
    </row>
    <row r="2818" ht="12.75" hidden="1">
      <c r="H2818" s="7">
        <f t="shared" si="194"/>
        <v>0</v>
      </c>
    </row>
    <row r="2819" ht="12.75" hidden="1">
      <c r="H2819" s="7">
        <f t="shared" si="194"/>
        <v>0</v>
      </c>
    </row>
    <row r="2820" ht="12.75" hidden="1">
      <c r="H2820" s="7">
        <f t="shared" si="194"/>
        <v>0</v>
      </c>
    </row>
    <row r="2821" ht="12.75" hidden="1">
      <c r="H2821" s="7">
        <f t="shared" si="194"/>
        <v>0</v>
      </c>
    </row>
    <row r="2822" ht="12.75" hidden="1">
      <c r="H2822" s="7">
        <f t="shared" si="194"/>
        <v>0</v>
      </c>
    </row>
    <row r="2823" ht="12.75" hidden="1">
      <c r="H2823" s="7">
        <f t="shared" si="194"/>
        <v>0</v>
      </c>
    </row>
    <row r="2824" ht="12.75" hidden="1">
      <c r="H2824" s="7">
        <f aca="true" t="shared" si="195" ref="H2824:H2876">H2823-B2824</f>
        <v>0</v>
      </c>
    </row>
    <row r="2825" ht="12.75" hidden="1">
      <c r="H2825" s="7">
        <f t="shared" si="195"/>
        <v>0</v>
      </c>
    </row>
    <row r="2826" ht="12.75" hidden="1">
      <c r="H2826" s="7">
        <f t="shared" si="195"/>
        <v>0</v>
      </c>
    </row>
    <row r="2827" ht="12.75" hidden="1">
      <c r="H2827" s="7">
        <f t="shared" si="195"/>
        <v>0</v>
      </c>
    </row>
    <row r="2828" ht="12.75" hidden="1">
      <c r="H2828" s="7">
        <f t="shared" si="195"/>
        <v>0</v>
      </c>
    </row>
    <row r="2829" ht="12.75" hidden="1">
      <c r="H2829" s="7">
        <f t="shared" si="195"/>
        <v>0</v>
      </c>
    </row>
    <row r="2830" ht="12.75" hidden="1">
      <c r="H2830" s="7">
        <f t="shared" si="195"/>
        <v>0</v>
      </c>
    </row>
    <row r="2831" ht="12.75" hidden="1">
      <c r="H2831" s="7">
        <f t="shared" si="195"/>
        <v>0</v>
      </c>
    </row>
    <row r="2832" ht="12.75" hidden="1">
      <c r="H2832" s="7">
        <f t="shared" si="195"/>
        <v>0</v>
      </c>
    </row>
    <row r="2833" ht="12.75" hidden="1">
      <c r="H2833" s="7">
        <f t="shared" si="195"/>
        <v>0</v>
      </c>
    </row>
    <row r="2834" ht="12.75" hidden="1">
      <c r="H2834" s="7">
        <f t="shared" si="195"/>
        <v>0</v>
      </c>
    </row>
    <row r="2835" ht="12.75" hidden="1">
      <c r="H2835" s="7">
        <f t="shared" si="195"/>
        <v>0</v>
      </c>
    </row>
    <row r="2836" ht="12.75" hidden="1">
      <c r="H2836" s="7">
        <f t="shared" si="195"/>
        <v>0</v>
      </c>
    </row>
    <row r="2837" ht="12.75" hidden="1">
      <c r="H2837" s="7">
        <f t="shared" si="195"/>
        <v>0</v>
      </c>
    </row>
    <row r="2838" ht="12.75" hidden="1">
      <c r="H2838" s="7">
        <f t="shared" si="195"/>
        <v>0</v>
      </c>
    </row>
    <row r="2839" ht="12.75" hidden="1">
      <c r="H2839" s="7">
        <f t="shared" si="195"/>
        <v>0</v>
      </c>
    </row>
    <row r="2840" ht="12.75" hidden="1">
      <c r="H2840" s="7">
        <f t="shared" si="195"/>
        <v>0</v>
      </c>
    </row>
    <row r="2841" ht="12.75" hidden="1">
      <c r="H2841" s="7">
        <f t="shared" si="195"/>
        <v>0</v>
      </c>
    </row>
    <row r="2842" ht="12.75" hidden="1">
      <c r="H2842" s="7">
        <f t="shared" si="195"/>
        <v>0</v>
      </c>
    </row>
    <row r="2843" ht="12.75" hidden="1">
      <c r="H2843" s="7">
        <f t="shared" si="195"/>
        <v>0</v>
      </c>
    </row>
    <row r="2844" ht="12.75" hidden="1">
      <c r="H2844" s="7">
        <f t="shared" si="195"/>
        <v>0</v>
      </c>
    </row>
    <row r="2845" ht="12.75" hidden="1">
      <c r="H2845" s="7">
        <f t="shared" si="195"/>
        <v>0</v>
      </c>
    </row>
    <row r="2846" ht="12.75" hidden="1">
      <c r="H2846" s="7">
        <f t="shared" si="195"/>
        <v>0</v>
      </c>
    </row>
    <row r="2847" ht="12.75" hidden="1">
      <c r="H2847" s="7">
        <f t="shared" si="195"/>
        <v>0</v>
      </c>
    </row>
    <row r="2848" ht="12.75" hidden="1">
      <c r="H2848" s="7">
        <f t="shared" si="195"/>
        <v>0</v>
      </c>
    </row>
    <row r="2849" ht="12.75" hidden="1">
      <c r="H2849" s="7">
        <f t="shared" si="195"/>
        <v>0</v>
      </c>
    </row>
    <row r="2850" ht="12.75" hidden="1">
      <c r="H2850" s="7">
        <f t="shared" si="195"/>
        <v>0</v>
      </c>
    </row>
    <row r="2851" ht="12.75" hidden="1">
      <c r="H2851" s="7">
        <f t="shared" si="195"/>
        <v>0</v>
      </c>
    </row>
    <row r="2852" ht="12.75" hidden="1">
      <c r="H2852" s="7">
        <f t="shared" si="195"/>
        <v>0</v>
      </c>
    </row>
    <row r="2853" ht="12.75" hidden="1">
      <c r="H2853" s="7">
        <f t="shared" si="195"/>
        <v>0</v>
      </c>
    </row>
    <row r="2854" ht="12.75" hidden="1">
      <c r="H2854" s="7">
        <f t="shared" si="195"/>
        <v>0</v>
      </c>
    </row>
    <row r="2855" ht="12.75" hidden="1">
      <c r="H2855" s="7">
        <f t="shared" si="195"/>
        <v>0</v>
      </c>
    </row>
    <row r="2856" ht="12.75" hidden="1">
      <c r="H2856" s="7">
        <f t="shared" si="195"/>
        <v>0</v>
      </c>
    </row>
    <row r="2857" ht="12.75" hidden="1">
      <c r="H2857" s="7">
        <f t="shared" si="195"/>
        <v>0</v>
      </c>
    </row>
    <row r="2858" ht="12.75" hidden="1">
      <c r="H2858" s="7">
        <f t="shared" si="195"/>
        <v>0</v>
      </c>
    </row>
    <row r="2859" ht="12.75" hidden="1">
      <c r="H2859" s="7">
        <f t="shared" si="195"/>
        <v>0</v>
      </c>
    </row>
    <row r="2860" ht="12.75" hidden="1">
      <c r="H2860" s="7">
        <f t="shared" si="195"/>
        <v>0</v>
      </c>
    </row>
    <row r="2861" ht="12.75" hidden="1">
      <c r="H2861" s="7">
        <f t="shared" si="195"/>
        <v>0</v>
      </c>
    </row>
    <row r="2862" ht="12.75" hidden="1">
      <c r="H2862" s="7">
        <f t="shared" si="195"/>
        <v>0</v>
      </c>
    </row>
    <row r="2863" ht="12.75" hidden="1">
      <c r="H2863" s="7">
        <f t="shared" si="195"/>
        <v>0</v>
      </c>
    </row>
    <row r="2864" ht="12.75" hidden="1">
      <c r="H2864" s="7">
        <f t="shared" si="195"/>
        <v>0</v>
      </c>
    </row>
    <row r="2865" ht="12.75" hidden="1">
      <c r="H2865" s="7">
        <f t="shared" si="195"/>
        <v>0</v>
      </c>
    </row>
    <row r="2866" ht="12.75" hidden="1">
      <c r="H2866" s="7">
        <f t="shared" si="195"/>
        <v>0</v>
      </c>
    </row>
    <row r="2867" ht="12.75" hidden="1">
      <c r="H2867" s="7">
        <f t="shared" si="195"/>
        <v>0</v>
      </c>
    </row>
    <row r="2868" ht="12.75" hidden="1">
      <c r="H2868" s="7">
        <f t="shared" si="195"/>
        <v>0</v>
      </c>
    </row>
    <row r="2869" ht="12.75" hidden="1">
      <c r="H2869" s="7">
        <f t="shared" si="195"/>
        <v>0</v>
      </c>
    </row>
    <row r="2870" ht="12.75" hidden="1">
      <c r="H2870" s="7">
        <f t="shared" si="195"/>
        <v>0</v>
      </c>
    </row>
    <row r="2871" ht="12.75" hidden="1">
      <c r="H2871" s="7">
        <f t="shared" si="195"/>
        <v>0</v>
      </c>
    </row>
    <row r="2872" ht="12.75" hidden="1">
      <c r="H2872" s="7">
        <f t="shared" si="195"/>
        <v>0</v>
      </c>
    </row>
    <row r="2873" ht="12.75" hidden="1">
      <c r="H2873" s="7">
        <f t="shared" si="195"/>
        <v>0</v>
      </c>
    </row>
    <row r="2874" ht="12.75" hidden="1">
      <c r="H2874" s="7">
        <f t="shared" si="195"/>
        <v>0</v>
      </c>
    </row>
    <row r="2875" ht="12.75" hidden="1">
      <c r="H2875" s="7">
        <f t="shared" si="195"/>
        <v>0</v>
      </c>
    </row>
    <row r="2876" ht="12.75" hidden="1">
      <c r="H2876" s="7">
        <f t="shared" si="195"/>
        <v>0</v>
      </c>
    </row>
    <row r="2877" ht="12.75" hidden="1">
      <c r="H2877" s="7">
        <f>H2876-B2877</f>
        <v>0</v>
      </c>
    </row>
    <row r="2878" ht="12.75" hidden="1">
      <c r="H2878" s="7">
        <f aca="true" t="shared" si="196" ref="H2878:H2941">H2877-B2878</f>
        <v>0</v>
      </c>
    </row>
    <row r="2879" ht="12.75" hidden="1">
      <c r="H2879" s="7">
        <f t="shared" si="196"/>
        <v>0</v>
      </c>
    </row>
    <row r="2880" ht="12.75" hidden="1">
      <c r="H2880" s="7">
        <f t="shared" si="196"/>
        <v>0</v>
      </c>
    </row>
    <row r="2881" ht="12.75" hidden="1">
      <c r="H2881" s="7">
        <f t="shared" si="196"/>
        <v>0</v>
      </c>
    </row>
    <row r="2882" ht="12.75" hidden="1">
      <c r="H2882" s="7">
        <f t="shared" si="196"/>
        <v>0</v>
      </c>
    </row>
    <row r="2883" ht="12.75" hidden="1">
      <c r="H2883" s="7">
        <f t="shared" si="196"/>
        <v>0</v>
      </c>
    </row>
    <row r="2884" ht="12.75" hidden="1">
      <c r="H2884" s="7">
        <f t="shared" si="196"/>
        <v>0</v>
      </c>
    </row>
    <row r="2885" ht="12.75" hidden="1">
      <c r="H2885" s="7">
        <f t="shared" si="196"/>
        <v>0</v>
      </c>
    </row>
    <row r="2886" ht="12.75" hidden="1">
      <c r="H2886" s="7">
        <f t="shared" si="196"/>
        <v>0</v>
      </c>
    </row>
    <row r="2887" ht="12.75" hidden="1">
      <c r="H2887" s="7">
        <f t="shared" si="196"/>
        <v>0</v>
      </c>
    </row>
    <row r="2888" ht="12.75" hidden="1">
      <c r="H2888" s="7">
        <f t="shared" si="196"/>
        <v>0</v>
      </c>
    </row>
    <row r="2889" ht="12.75" hidden="1">
      <c r="H2889" s="7">
        <f t="shared" si="196"/>
        <v>0</v>
      </c>
    </row>
    <row r="2890" ht="12.75" hidden="1">
      <c r="H2890" s="7">
        <f t="shared" si="196"/>
        <v>0</v>
      </c>
    </row>
    <row r="2891" ht="12.75" hidden="1">
      <c r="H2891" s="7">
        <f t="shared" si="196"/>
        <v>0</v>
      </c>
    </row>
    <row r="2892" ht="12.75" hidden="1">
      <c r="H2892" s="7">
        <f t="shared" si="196"/>
        <v>0</v>
      </c>
    </row>
    <row r="2893" ht="12.75" hidden="1">
      <c r="H2893" s="7">
        <f t="shared" si="196"/>
        <v>0</v>
      </c>
    </row>
    <row r="2894" ht="12.75" hidden="1">
      <c r="H2894" s="7">
        <f t="shared" si="196"/>
        <v>0</v>
      </c>
    </row>
    <row r="2895" ht="12.75" hidden="1">
      <c r="H2895" s="7">
        <f t="shared" si="196"/>
        <v>0</v>
      </c>
    </row>
    <row r="2896" ht="12.75" hidden="1">
      <c r="H2896" s="7">
        <f t="shared" si="196"/>
        <v>0</v>
      </c>
    </row>
    <row r="2897" ht="12.75" hidden="1">
      <c r="H2897" s="7">
        <f t="shared" si="196"/>
        <v>0</v>
      </c>
    </row>
    <row r="2898" ht="12.75" hidden="1">
      <c r="H2898" s="7">
        <f t="shared" si="196"/>
        <v>0</v>
      </c>
    </row>
    <row r="2899" ht="12.75" hidden="1">
      <c r="H2899" s="7">
        <f t="shared" si="196"/>
        <v>0</v>
      </c>
    </row>
    <row r="2900" ht="12.75" hidden="1">
      <c r="H2900" s="7">
        <f t="shared" si="196"/>
        <v>0</v>
      </c>
    </row>
    <row r="2901" ht="12.75" hidden="1">
      <c r="H2901" s="7">
        <f t="shared" si="196"/>
        <v>0</v>
      </c>
    </row>
    <row r="2902" ht="12.75" hidden="1">
      <c r="H2902" s="7">
        <f t="shared" si="196"/>
        <v>0</v>
      </c>
    </row>
    <row r="2903" ht="12.75" hidden="1">
      <c r="H2903" s="7">
        <f t="shared" si="196"/>
        <v>0</v>
      </c>
    </row>
    <row r="2904" ht="12.75" hidden="1">
      <c r="H2904" s="7">
        <f t="shared" si="196"/>
        <v>0</v>
      </c>
    </row>
    <row r="2905" ht="12.75" hidden="1">
      <c r="H2905" s="7">
        <f t="shared" si="196"/>
        <v>0</v>
      </c>
    </row>
    <row r="2906" ht="12.75" hidden="1">
      <c r="H2906" s="7">
        <f t="shared" si="196"/>
        <v>0</v>
      </c>
    </row>
    <row r="2907" ht="12.75" hidden="1">
      <c r="H2907" s="7">
        <f t="shared" si="196"/>
        <v>0</v>
      </c>
    </row>
    <row r="2908" ht="12.75" hidden="1">
      <c r="H2908" s="7">
        <f t="shared" si="196"/>
        <v>0</v>
      </c>
    </row>
    <row r="2909" ht="12.75" hidden="1">
      <c r="H2909" s="7">
        <f t="shared" si="196"/>
        <v>0</v>
      </c>
    </row>
    <row r="2910" ht="12.75" hidden="1">
      <c r="H2910" s="7">
        <f t="shared" si="196"/>
        <v>0</v>
      </c>
    </row>
    <row r="2911" ht="12.75" hidden="1">
      <c r="H2911" s="7">
        <f t="shared" si="196"/>
        <v>0</v>
      </c>
    </row>
    <row r="2912" ht="12.75" hidden="1">
      <c r="H2912" s="7">
        <f t="shared" si="196"/>
        <v>0</v>
      </c>
    </row>
    <row r="2913" ht="12.75" hidden="1">
      <c r="H2913" s="7">
        <f t="shared" si="196"/>
        <v>0</v>
      </c>
    </row>
    <row r="2914" ht="12.75" hidden="1">
      <c r="H2914" s="7">
        <f t="shared" si="196"/>
        <v>0</v>
      </c>
    </row>
    <row r="2915" ht="12.75" hidden="1">
      <c r="H2915" s="7">
        <f t="shared" si="196"/>
        <v>0</v>
      </c>
    </row>
    <row r="2916" ht="12.75" hidden="1">
      <c r="H2916" s="7">
        <f t="shared" si="196"/>
        <v>0</v>
      </c>
    </row>
    <row r="2917" ht="12.75" hidden="1">
      <c r="H2917" s="7">
        <f t="shared" si="196"/>
        <v>0</v>
      </c>
    </row>
    <row r="2918" ht="12.75" hidden="1">
      <c r="H2918" s="7">
        <f t="shared" si="196"/>
        <v>0</v>
      </c>
    </row>
    <row r="2919" ht="12.75" hidden="1">
      <c r="H2919" s="7">
        <f t="shared" si="196"/>
        <v>0</v>
      </c>
    </row>
    <row r="2920" ht="12.75" hidden="1">
      <c r="H2920" s="7">
        <f t="shared" si="196"/>
        <v>0</v>
      </c>
    </row>
    <row r="2921" ht="12.75" hidden="1">
      <c r="H2921" s="7">
        <f t="shared" si="196"/>
        <v>0</v>
      </c>
    </row>
    <row r="2922" ht="12.75" hidden="1">
      <c r="H2922" s="7">
        <f t="shared" si="196"/>
        <v>0</v>
      </c>
    </row>
    <row r="2923" ht="12.75" hidden="1">
      <c r="H2923" s="7">
        <f t="shared" si="196"/>
        <v>0</v>
      </c>
    </row>
    <row r="2924" ht="12.75" hidden="1">
      <c r="H2924" s="7">
        <f t="shared" si="196"/>
        <v>0</v>
      </c>
    </row>
    <row r="2925" ht="12.75" hidden="1">
      <c r="H2925" s="7">
        <f t="shared" si="196"/>
        <v>0</v>
      </c>
    </row>
    <row r="2926" ht="12.75" hidden="1">
      <c r="H2926" s="7">
        <f t="shared" si="196"/>
        <v>0</v>
      </c>
    </row>
    <row r="2927" ht="12.75" hidden="1">
      <c r="H2927" s="7">
        <f t="shared" si="196"/>
        <v>0</v>
      </c>
    </row>
    <row r="2928" ht="12.75" hidden="1">
      <c r="H2928" s="7">
        <f t="shared" si="196"/>
        <v>0</v>
      </c>
    </row>
    <row r="2929" ht="12.75" hidden="1">
      <c r="H2929" s="7">
        <f t="shared" si="196"/>
        <v>0</v>
      </c>
    </row>
    <row r="2930" ht="12.75" hidden="1">
      <c r="H2930" s="7">
        <f t="shared" si="196"/>
        <v>0</v>
      </c>
    </row>
    <row r="2931" ht="12.75" hidden="1">
      <c r="H2931" s="7">
        <f t="shared" si="196"/>
        <v>0</v>
      </c>
    </row>
    <row r="2932" ht="12.75" hidden="1">
      <c r="H2932" s="7">
        <f t="shared" si="196"/>
        <v>0</v>
      </c>
    </row>
    <row r="2933" ht="12.75" hidden="1">
      <c r="H2933" s="7">
        <f t="shared" si="196"/>
        <v>0</v>
      </c>
    </row>
    <row r="2934" ht="12.75" hidden="1">
      <c r="H2934" s="7">
        <f t="shared" si="196"/>
        <v>0</v>
      </c>
    </row>
    <row r="2935" ht="12.75" hidden="1">
      <c r="H2935" s="7">
        <f t="shared" si="196"/>
        <v>0</v>
      </c>
    </row>
    <row r="2936" ht="12.75" hidden="1">
      <c r="H2936" s="7">
        <f t="shared" si="196"/>
        <v>0</v>
      </c>
    </row>
    <row r="2937" ht="12.75" hidden="1">
      <c r="H2937" s="7">
        <f t="shared" si="196"/>
        <v>0</v>
      </c>
    </row>
    <row r="2938" ht="12.75" hidden="1">
      <c r="H2938" s="7">
        <f t="shared" si="196"/>
        <v>0</v>
      </c>
    </row>
    <row r="2939" ht="12.75" hidden="1">
      <c r="H2939" s="7">
        <f t="shared" si="196"/>
        <v>0</v>
      </c>
    </row>
    <row r="2940" ht="12.75" hidden="1">
      <c r="H2940" s="7">
        <f t="shared" si="196"/>
        <v>0</v>
      </c>
    </row>
    <row r="2941" ht="12.75" hidden="1">
      <c r="H2941" s="7">
        <f t="shared" si="196"/>
        <v>0</v>
      </c>
    </row>
    <row r="2942" ht="12.75" hidden="1">
      <c r="H2942" s="7">
        <f aca="true" t="shared" si="197" ref="H2942:H3017">H2941-B2942</f>
        <v>0</v>
      </c>
    </row>
    <row r="2943" ht="12.75" hidden="1">
      <c r="H2943" s="7">
        <f t="shared" si="197"/>
        <v>0</v>
      </c>
    </row>
    <row r="2944" ht="12.75" hidden="1">
      <c r="H2944" s="7">
        <f t="shared" si="197"/>
        <v>0</v>
      </c>
    </row>
    <row r="2945" ht="12.75" hidden="1">
      <c r="H2945" s="7">
        <f t="shared" si="197"/>
        <v>0</v>
      </c>
    </row>
    <row r="2946" ht="12.75" hidden="1">
      <c r="H2946" s="7">
        <f t="shared" si="197"/>
        <v>0</v>
      </c>
    </row>
    <row r="2947" ht="12.75" hidden="1">
      <c r="H2947" s="7">
        <f t="shared" si="197"/>
        <v>0</v>
      </c>
    </row>
    <row r="2948" ht="12.75" hidden="1">
      <c r="H2948" s="7">
        <f t="shared" si="197"/>
        <v>0</v>
      </c>
    </row>
    <row r="2949" ht="12.75" hidden="1">
      <c r="H2949" s="7">
        <f t="shared" si="197"/>
        <v>0</v>
      </c>
    </row>
    <row r="2950" ht="12.75" hidden="1">
      <c r="H2950" s="7">
        <f t="shared" si="197"/>
        <v>0</v>
      </c>
    </row>
    <row r="2951" ht="12.75" hidden="1">
      <c r="H2951" s="7">
        <f t="shared" si="197"/>
        <v>0</v>
      </c>
    </row>
    <row r="2952" ht="12.75" hidden="1">
      <c r="H2952" s="7">
        <f t="shared" si="197"/>
        <v>0</v>
      </c>
    </row>
    <row r="2953" ht="12.75" hidden="1">
      <c r="H2953" s="7">
        <f t="shared" si="197"/>
        <v>0</v>
      </c>
    </row>
    <row r="2954" ht="12.75" hidden="1">
      <c r="H2954" s="7">
        <f t="shared" si="197"/>
        <v>0</v>
      </c>
    </row>
    <row r="2955" ht="12.75" hidden="1">
      <c r="H2955" s="7">
        <f t="shared" si="197"/>
        <v>0</v>
      </c>
    </row>
    <row r="2956" ht="12.75" hidden="1">
      <c r="H2956" s="7">
        <f t="shared" si="197"/>
        <v>0</v>
      </c>
    </row>
    <row r="2957" ht="12.75" hidden="1">
      <c r="H2957" s="7">
        <f t="shared" si="197"/>
        <v>0</v>
      </c>
    </row>
    <row r="2958" ht="12.75" hidden="1">
      <c r="H2958" s="7">
        <f t="shared" si="197"/>
        <v>0</v>
      </c>
    </row>
    <row r="2959" ht="12.75" hidden="1">
      <c r="H2959" s="7">
        <f t="shared" si="197"/>
        <v>0</v>
      </c>
    </row>
    <row r="2960" ht="12.75" hidden="1">
      <c r="H2960" s="7">
        <f t="shared" si="197"/>
        <v>0</v>
      </c>
    </row>
    <row r="2961" ht="12.75" hidden="1">
      <c r="H2961" s="7">
        <f t="shared" si="197"/>
        <v>0</v>
      </c>
    </row>
    <row r="2962" ht="12.75" hidden="1">
      <c r="H2962" s="7">
        <f t="shared" si="197"/>
        <v>0</v>
      </c>
    </row>
    <row r="2963" ht="12.75" hidden="1">
      <c r="H2963" s="7">
        <f t="shared" si="197"/>
        <v>0</v>
      </c>
    </row>
    <row r="2964" ht="12.75" hidden="1">
      <c r="H2964" s="7">
        <f t="shared" si="197"/>
        <v>0</v>
      </c>
    </row>
    <row r="2965" ht="12.75" hidden="1">
      <c r="H2965" s="7">
        <f t="shared" si="197"/>
        <v>0</v>
      </c>
    </row>
    <row r="2966" ht="12.75" hidden="1">
      <c r="H2966" s="7">
        <f t="shared" si="197"/>
        <v>0</v>
      </c>
    </row>
    <row r="2967" ht="12.75" hidden="1">
      <c r="H2967" s="7">
        <f t="shared" si="197"/>
        <v>0</v>
      </c>
    </row>
    <row r="2968" ht="12.75" hidden="1">
      <c r="H2968" s="7">
        <f t="shared" si="197"/>
        <v>0</v>
      </c>
    </row>
    <row r="2969" ht="12.75" hidden="1">
      <c r="H2969" s="7">
        <f t="shared" si="197"/>
        <v>0</v>
      </c>
    </row>
    <row r="2970" ht="12.75" hidden="1">
      <c r="H2970" s="7">
        <f t="shared" si="197"/>
        <v>0</v>
      </c>
    </row>
    <row r="2971" ht="12.75" hidden="1">
      <c r="H2971" s="7">
        <f t="shared" si="197"/>
        <v>0</v>
      </c>
    </row>
    <row r="2972" ht="12.75" hidden="1">
      <c r="H2972" s="7">
        <f t="shared" si="197"/>
        <v>0</v>
      </c>
    </row>
    <row r="2973" ht="12.75" hidden="1">
      <c r="H2973" s="7">
        <f t="shared" si="197"/>
        <v>0</v>
      </c>
    </row>
    <row r="2974" ht="12.75" hidden="1">
      <c r="H2974" s="7">
        <f t="shared" si="197"/>
        <v>0</v>
      </c>
    </row>
    <row r="2975" ht="12.75" hidden="1">
      <c r="H2975" s="7">
        <f t="shared" si="197"/>
        <v>0</v>
      </c>
    </row>
    <row r="2976" ht="12.75" hidden="1">
      <c r="H2976" s="7">
        <f t="shared" si="197"/>
        <v>0</v>
      </c>
    </row>
    <row r="2977" ht="12.75" hidden="1">
      <c r="H2977" s="7">
        <f t="shared" si="197"/>
        <v>0</v>
      </c>
    </row>
    <row r="2978" ht="12.75" hidden="1">
      <c r="H2978" s="7">
        <f t="shared" si="197"/>
        <v>0</v>
      </c>
    </row>
    <row r="2979" ht="12.75" hidden="1">
      <c r="H2979" s="7">
        <f t="shared" si="197"/>
        <v>0</v>
      </c>
    </row>
    <row r="2980" ht="12.75" hidden="1">
      <c r="H2980" s="7">
        <f t="shared" si="197"/>
        <v>0</v>
      </c>
    </row>
    <row r="2981" ht="12.75" hidden="1">
      <c r="H2981" s="7">
        <f t="shared" si="197"/>
        <v>0</v>
      </c>
    </row>
    <row r="2982" ht="12.75" hidden="1">
      <c r="H2982" s="7">
        <f t="shared" si="197"/>
        <v>0</v>
      </c>
    </row>
    <row r="2983" ht="12.75" hidden="1">
      <c r="H2983" s="7">
        <f t="shared" si="197"/>
        <v>0</v>
      </c>
    </row>
    <row r="2984" ht="12.75" hidden="1">
      <c r="H2984" s="7">
        <f t="shared" si="197"/>
        <v>0</v>
      </c>
    </row>
    <row r="2985" ht="12.75" hidden="1">
      <c r="H2985" s="7">
        <f t="shared" si="197"/>
        <v>0</v>
      </c>
    </row>
    <row r="2986" ht="12.75" hidden="1">
      <c r="H2986" s="7">
        <f t="shared" si="197"/>
        <v>0</v>
      </c>
    </row>
    <row r="2987" ht="12.75" hidden="1">
      <c r="H2987" s="7">
        <f t="shared" si="197"/>
        <v>0</v>
      </c>
    </row>
    <row r="2988" ht="12.75" hidden="1">
      <c r="H2988" s="7">
        <f t="shared" si="197"/>
        <v>0</v>
      </c>
    </row>
    <row r="2989" ht="12.75" hidden="1">
      <c r="H2989" s="7">
        <f t="shared" si="197"/>
        <v>0</v>
      </c>
    </row>
    <row r="2990" ht="12.75" hidden="1">
      <c r="H2990" s="7">
        <f t="shared" si="197"/>
        <v>0</v>
      </c>
    </row>
    <row r="2991" ht="12.75" hidden="1">
      <c r="H2991" s="7">
        <f t="shared" si="197"/>
        <v>0</v>
      </c>
    </row>
    <row r="2992" ht="12.75" hidden="1">
      <c r="H2992" s="7">
        <f t="shared" si="197"/>
        <v>0</v>
      </c>
    </row>
    <row r="2993" ht="12.75" hidden="1">
      <c r="H2993" s="7">
        <f t="shared" si="197"/>
        <v>0</v>
      </c>
    </row>
    <row r="2994" ht="12.75" hidden="1">
      <c r="H2994" s="7">
        <f t="shared" si="197"/>
        <v>0</v>
      </c>
    </row>
    <row r="2995" ht="12.75" hidden="1">
      <c r="H2995" s="7">
        <f t="shared" si="197"/>
        <v>0</v>
      </c>
    </row>
    <row r="2996" ht="12.75" hidden="1">
      <c r="H2996" s="7">
        <f t="shared" si="197"/>
        <v>0</v>
      </c>
    </row>
    <row r="2997" ht="12.75" hidden="1">
      <c r="H2997" s="7">
        <f t="shared" si="197"/>
        <v>0</v>
      </c>
    </row>
    <row r="2998" ht="12.75" hidden="1">
      <c r="H2998" s="7">
        <f t="shared" si="197"/>
        <v>0</v>
      </c>
    </row>
    <row r="2999" ht="12.75" hidden="1">
      <c r="H2999" s="7">
        <f t="shared" si="197"/>
        <v>0</v>
      </c>
    </row>
    <row r="3000" ht="12.75" hidden="1">
      <c r="H3000" s="7">
        <f t="shared" si="197"/>
        <v>0</v>
      </c>
    </row>
    <row r="3001" ht="12.75" hidden="1">
      <c r="H3001" s="7">
        <f t="shared" si="197"/>
        <v>0</v>
      </c>
    </row>
    <row r="3002" ht="12.75" hidden="1">
      <c r="H3002" s="7">
        <f t="shared" si="197"/>
        <v>0</v>
      </c>
    </row>
    <row r="3003" ht="12.75" hidden="1">
      <c r="H3003" s="7">
        <f t="shared" si="197"/>
        <v>0</v>
      </c>
    </row>
    <row r="3004" ht="12.75" hidden="1">
      <c r="H3004" s="7">
        <f t="shared" si="197"/>
        <v>0</v>
      </c>
    </row>
    <row r="3005" ht="12.75" hidden="1">
      <c r="H3005" s="7">
        <f t="shared" si="197"/>
        <v>0</v>
      </c>
    </row>
    <row r="3006" ht="12.75" hidden="1">
      <c r="H3006" s="7">
        <f t="shared" si="197"/>
        <v>0</v>
      </c>
    </row>
    <row r="3007" ht="12.75" hidden="1">
      <c r="H3007" s="7">
        <f t="shared" si="197"/>
        <v>0</v>
      </c>
    </row>
    <row r="3008" ht="12.75" hidden="1">
      <c r="H3008" s="7">
        <f t="shared" si="197"/>
        <v>0</v>
      </c>
    </row>
    <row r="3009" ht="12.75" hidden="1">
      <c r="H3009" s="7">
        <f t="shared" si="197"/>
        <v>0</v>
      </c>
    </row>
    <row r="3010" ht="12.75" hidden="1">
      <c r="H3010" s="7">
        <f t="shared" si="197"/>
        <v>0</v>
      </c>
    </row>
    <row r="3011" ht="12.75" hidden="1">
      <c r="H3011" s="7">
        <f t="shared" si="197"/>
        <v>0</v>
      </c>
    </row>
    <row r="3012" ht="12.75" hidden="1">
      <c r="H3012" s="7">
        <f t="shared" si="197"/>
        <v>0</v>
      </c>
    </row>
    <row r="3013" ht="12.75" hidden="1">
      <c r="H3013" s="7">
        <f t="shared" si="197"/>
        <v>0</v>
      </c>
    </row>
    <row r="3014" ht="12.75" hidden="1">
      <c r="H3014" s="7">
        <f t="shared" si="197"/>
        <v>0</v>
      </c>
    </row>
    <row r="3015" ht="12.75" hidden="1">
      <c r="H3015" s="7">
        <f t="shared" si="197"/>
        <v>0</v>
      </c>
    </row>
    <row r="3016" ht="12.75" hidden="1">
      <c r="H3016" s="7">
        <f t="shared" si="197"/>
        <v>0</v>
      </c>
    </row>
    <row r="3017" ht="12.75" hidden="1">
      <c r="H3017" s="7">
        <f t="shared" si="197"/>
        <v>0</v>
      </c>
    </row>
    <row r="3018" ht="12.75" hidden="1">
      <c r="H3018" s="7">
        <f aca="true" t="shared" si="198" ref="H3018:H3070">H3017-B3018</f>
        <v>0</v>
      </c>
    </row>
    <row r="3019" ht="12.75" hidden="1">
      <c r="H3019" s="7">
        <f t="shared" si="198"/>
        <v>0</v>
      </c>
    </row>
    <row r="3020" ht="12.75" hidden="1">
      <c r="H3020" s="7">
        <f t="shared" si="198"/>
        <v>0</v>
      </c>
    </row>
    <row r="3021" ht="12.75" hidden="1">
      <c r="H3021" s="7">
        <f t="shared" si="198"/>
        <v>0</v>
      </c>
    </row>
    <row r="3022" ht="12.75" hidden="1">
      <c r="H3022" s="7">
        <f t="shared" si="198"/>
        <v>0</v>
      </c>
    </row>
    <row r="3023" ht="12.75" hidden="1">
      <c r="H3023" s="7">
        <f t="shared" si="198"/>
        <v>0</v>
      </c>
    </row>
    <row r="3024" ht="12.75" hidden="1">
      <c r="H3024" s="7">
        <f t="shared" si="198"/>
        <v>0</v>
      </c>
    </row>
    <row r="3025" ht="12.75" hidden="1">
      <c r="H3025" s="7">
        <f t="shared" si="198"/>
        <v>0</v>
      </c>
    </row>
    <row r="3026" ht="12.75" hidden="1">
      <c r="H3026" s="7">
        <f t="shared" si="198"/>
        <v>0</v>
      </c>
    </row>
    <row r="3027" ht="12.75" hidden="1">
      <c r="H3027" s="7">
        <f t="shared" si="198"/>
        <v>0</v>
      </c>
    </row>
    <row r="3028" ht="12.75" hidden="1">
      <c r="H3028" s="7">
        <f t="shared" si="198"/>
        <v>0</v>
      </c>
    </row>
    <row r="3029" ht="12.75" hidden="1">
      <c r="H3029" s="7">
        <f t="shared" si="198"/>
        <v>0</v>
      </c>
    </row>
    <row r="3030" ht="12.75" hidden="1">
      <c r="H3030" s="7">
        <f t="shared" si="198"/>
        <v>0</v>
      </c>
    </row>
    <row r="3031" ht="12.75" hidden="1">
      <c r="H3031" s="7">
        <f t="shared" si="198"/>
        <v>0</v>
      </c>
    </row>
    <row r="3032" ht="12.75" hidden="1">
      <c r="H3032" s="7">
        <f t="shared" si="198"/>
        <v>0</v>
      </c>
    </row>
    <row r="3033" ht="12.75" hidden="1">
      <c r="H3033" s="7">
        <f t="shared" si="198"/>
        <v>0</v>
      </c>
    </row>
    <row r="3034" ht="12.75" hidden="1">
      <c r="H3034" s="7">
        <f t="shared" si="198"/>
        <v>0</v>
      </c>
    </row>
    <row r="3035" ht="12.75" hidden="1">
      <c r="H3035" s="7">
        <f t="shared" si="198"/>
        <v>0</v>
      </c>
    </row>
    <row r="3036" ht="12.75" hidden="1">
      <c r="H3036" s="7">
        <f t="shared" si="198"/>
        <v>0</v>
      </c>
    </row>
    <row r="3037" ht="12.75" hidden="1">
      <c r="H3037" s="7">
        <f t="shared" si="198"/>
        <v>0</v>
      </c>
    </row>
    <row r="3038" ht="12.75" hidden="1">
      <c r="H3038" s="7">
        <f t="shared" si="198"/>
        <v>0</v>
      </c>
    </row>
    <row r="3039" ht="12.75" hidden="1">
      <c r="H3039" s="7">
        <f t="shared" si="198"/>
        <v>0</v>
      </c>
    </row>
    <row r="3040" ht="12.75" hidden="1">
      <c r="H3040" s="7">
        <f t="shared" si="198"/>
        <v>0</v>
      </c>
    </row>
    <row r="3041" ht="12.75" hidden="1">
      <c r="H3041" s="7">
        <f t="shared" si="198"/>
        <v>0</v>
      </c>
    </row>
    <row r="3042" ht="12.75" hidden="1">
      <c r="H3042" s="7">
        <f t="shared" si="198"/>
        <v>0</v>
      </c>
    </row>
    <row r="3043" ht="12.75" hidden="1">
      <c r="H3043" s="7">
        <f t="shared" si="198"/>
        <v>0</v>
      </c>
    </row>
    <row r="3044" ht="12.75" hidden="1">
      <c r="H3044" s="7">
        <f t="shared" si="198"/>
        <v>0</v>
      </c>
    </row>
    <row r="3045" ht="12.75" hidden="1">
      <c r="H3045" s="7">
        <f t="shared" si="198"/>
        <v>0</v>
      </c>
    </row>
    <row r="3046" ht="12.75" hidden="1">
      <c r="H3046" s="7">
        <f t="shared" si="198"/>
        <v>0</v>
      </c>
    </row>
    <row r="3047" ht="12.75" hidden="1">
      <c r="H3047" s="7">
        <f t="shared" si="198"/>
        <v>0</v>
      </c>
    </row>
    <row r="3048" ht="12.75" hidden="1">
      <c r="H3048" s="7">
        <f t="shared" si="198"/>
        <v>0</v>
      </c>
    </row>
    <row r="3049" ht="12.75" hidden="1">
      <c r="H3049" s="7">
        <f t="shared" si="198"/>
        <v>0</v>
      </c>
    </row>
    <row r="3050" ht="12.75" hidden="1">
      <c r="H3050" s="7">
        <f t="shared" si="198"/>
        <v>0</v>
      </c>
    </row>
    <row r="3051" ht="12.75" hidden="1">
      <c r="H3051" s="7">
        <f t="shared" si="198"/>
        <v>0</v>
      </c>
    </row>
    <row r="3052" ht="12.75" hidden="1">
      <c r="H3052" s="7">
        <f t="shared" si="198"/>
        <v>0</v>
      </c>
    </row>
    <row r="3053" ht="12.75" hidden="1">
      <c r="H3053" s="7">
        <f t="shared" si="198"/>
        <v>0</v>
      </c>
    </row>
    <row r="3054" ht="12.75" hidden="1">
      <c r="H3054" s="7">
        <f t="shared" si="198"/>
        <v>0</v>
      </c>
    </row>
    <row r="3055" ht="12.75" hidden="1">
      <c r="H3055" s="7">
        <f t="shared" si="198"/>
        <v>0</v>
      </c>
    </row>
    <row r="3056" ht="12.75" hidden="1">
      <c r="H3056" s="7">
        <f t="shared" si="198"/>
        <v>0</v>
      </c>
    </row>
    <row r="3057" ht="12.75" hidden="1">
      <c r="H3057" s="7">
        <f t="shared" si="198"/>
        <v>0</v>
      </c>
    </row>
    <row r="3058" ht="12.75" hidden="1">
      <c r="H3058" s="7">
        <f t="shared" si="198"/>
        <v>0</v>
      </c>
    </row>
    <row r="3059" ht="12.75" hidden="1">
      <c r="H3059" s="7">
        <f t="shared" si="198"/>
        <v>0</v>
      </c>
    </row>
    <row r="3060" ht="12.75" hidden="1">
      <c r="H3060" s="7">
        <f t="shared" si="198"/>
        <v>0</v>
      </c>
    </row>
    <row r="3061" ht="12.75" hidden="1">
      <c r="H3061" s="7">
        <f t="shared" si="198"/>
        <v>0</v>
      </c>
    </row>
    <row r="3062" ht="12.75" hidden="1">
      <c r="H3062" s="7">
        <f t="shared" si="198"/>
        <v>0</v>
      </c>
    </row>
    <row r="3063" ht="12.75" hidden="1">
      <c r="H3063" s="7">
        <f t="shared" si="198"/>
        <v>0</v>
      </c>
    </row>
    <row r="3064" ht="12.75" hidden="1">
      <c r="H3064" s="7">
        <f t="shared" si="198"/>
        <v>0</v>
      </c>
    </row>
    <row r="3065" ht="12.75" hidden="1">
      <c r="H3065" s="7">
        <f t="shared" si="198"/>
        <v>0</v>
      </c>
    </row>
    <row r="3066" ht="12.75" hidden="1">
      <c r="H3066" s="7">
        <f t="shared" si="198"/>
        <v>0</v>
      </c>
    </row>
    <row r="3067" ht="12.75" hidden="1">
      <c r="H3067" s="7">
        <f t="shared" si="198"/>
        <v>0</v>
      </c>
    </row>
    <row r="3068" ht="12.75" hidden="1">
      <c r="H3068" s="7">
        <f t="shared" si="198"/>
        <v>0</v>
      </c>
    </row>
    <row r="3069" ht="12.75" hidden="1">
      <c r="H3069" s="7">
        <f t="shared" si="198"/>
        <v>0</v>
      </c>
    </row>
    <row r="3070" ht="12.75" hidden="1">
      <c r="H3070" s="7">
        <f t="shared" si="198"/>
        <v>0</v>
      </c>
    </row>
    <row r="3071" ht="12.75" hidden="1">
      <c r="H3071" s="7">
        <f aca="true" t="shared" si="199" ref="H3071:H3085">H3070-B3071</f>
        <v>0</v>
      </c>
    </row>
    <row r="3072" ht="12.75" hidden="1">
      <c r="H3072" s="7">
        <f t="shared" si="199"/>
        <v>0</v>
      </c>
    </row>
    <row r="3073" ht="12.75" hidden="1">
      <c r="H3073" s="7">
        <f t="shared" si="199"/>
        <v>0</v>
      </c>
    </row>
    <row r="3074" ht="12.75" hidden="1">
      <c r="H3074" s="7">
        <f t="shared" si="199"/>
        <v>0</v>
      </c>
    </row>
    <row r="3075" ht="12.75" hidden="1">
      <c r="H3075" s="7">
        <f t="shared" si="199"/>
        <v>0</v>
      </c>
    </row>
    <row r="3076" ht="12.75" hidden="1">
      <c r="H3076" s="7">
        <f t="shared" si="199"/>
        <v>0</v>
      </c>
    </row>
    <row r="3077" ht="12.75" hidden="1">
      <c r="H3077" s="7">
        <f t="shared" si="199"/>
        <v>0</v>
      </c>
    </row>
    <row r="3078" ht="12.75" hidden="1">
      <c r="H3078" s="7">
        <f t="shared" si="199"/>
        <v>0</v>
      </c>
    </row>
    <row r="3079" ht="12.75" hidden="1">
      <c r="H3079" s="7">
        <f t="shared" si="199"/>
        <v>0</v>
      </c>
    </row>
    <row r="3080" ht="12.75" hidden="1">
      <c r="H3080" s="7">
        <f t="shared" si="199"/>
        <v>0</v>
      </c>
    </row>
    <row r="3081" ht="12.75" hidden="1">
      <c r="H3081" s="7">
        <f t="shared" si="199"/>
        <v>0</v>
      </c>
    </row>
    <row r="3082" ht="12.75" hidden="1">
      <c r="H3082" s="7">
        <f t="shared" si="199"/>
        <v>0</v>
      </c>
    </row>
    <row r="3083" ht="12.75" hidden="1">
      <c r="H3083" s="7">
        <f t="shared" si="199"/>
        <v>0</v>
      </c>
    </row>
    <row r="3084" ht="12.75" hidden="1">
      <c r="H3084" s="15">
        <f t="shared" si="199"/>
        <v>0</v>
      </c>
    </row>
    <row r="3085" ht="13.5" hidden="1" thickBot="1">
      <c r="H3085" s="10">
        <f t="shared" si="199"/>
        <v>0</v>
      </c>
    </row>
    <row r="3086" spans="2:8" ht="13.5" hidden="1" thickBot="1">
      <c r="B3086" s="10"/>
      <c r="H3086" s="8"/>
    </row>
    <row r="3087" spans="2:8" ht="13.5" hidden="1" thickBot="1">
      <c r="B3087" s="11">
        <f>SUM(B5:B3086)</f>
        <v>-30837132.200000048</v>
      </c>
      <c r="H3087" s="8"/>
    </row>
    <row r="3088" spans="2:8" ht="12.75" hidden="1">
      <c r="B3088" s="12"/>
      <c r="H3088" s="8"/>
    </row>
    <row r="3089" spans="1:9" ht="13.5" hidden="1" thickBot="1">
      <c r="A3089" s="3"/>
      <c r="B3089" s="13"/>
      <c r="C3089" s="3"/>
      <c r="D3089" s="3"/>
      <c r="E3089" s="162"/>
      <c r="F3089" s="35"/>
      <c r="G3089" s="35"/>
      <c r="H3089" s="10"/>
      <c r="I3089" s="6"/>
    </row>
    <row r="3090" ht="12.75" hidden="1"/>
    <row r="3091" spans="2:5" ht="12.75" hidden="1">
      <c r="B3091" s="9">
        <v>0</v>
      </c>
      <c r="C3091" s="1" t="s">
        <v>0</v>
      </c>
      <c r="E3091" s="102" t="s">
        <v>2</v>
      </c>
    </row>
    <row r="3092" spans="2:5" ht="12.75" hidden="1">
      <c r="B3092" s="9">
        <v>0</v>
      </c>
      <c r="C3092" s="1" t="s">
        <v>1</v>
      </c>
      <c r="E3092" s="102" t="s">
        <v>2</v>
      </c>
    </row>
    <row r="3093" ht="12.75" hidden="1">
      <c r="B3093" s="9"/>
    </row>
    <row r="3094" ht="12.75" hidden="1">
      <c r="B3094" s="9"/>
    </row>
    <row r="3095" ht="12.75" hidden="1">
      <c r="B3095" s="9">
        <v>0</v>
      </c>
    </row>
    <row r="3096" ht="12.75" hidden="1">
      <c r="B3096" s="9">
        <v>0</v>
      </c>
    </row>
    <row r="3097" ht="12.75" hidden="1">
      <c r="B3097" s="9">
        <v>0</v>
      </c>
    </row>
    <row r="3098" ht="12.75" hidden="1">
      <c r="B3098" s="9">
        <v>0</v>
      </c>
    </row>
    <row r="3099" ht="12.75" hidden="1">
      <c r="B3099" s="9">
        <v>0</v>
      </c>
    </row>
    <row r="3100" ht="12.75" hidden="1">
      <c r="B3100" s="9">
        <v>0</v>
      </c>
    </row>
    <row r="3101" ht="12.75" hidden="1">
      <c r="B3101" s="9">
        <v>0</v>
      </c>
    </row>
    <row r="3102" ht="12.75" hidden="1">
      <c r="B3102" s="9">
        <v>0</v>
      </c>
    </row>
    <row r="3103" ht="12.75" hidden="1">
      <c r="B3103" s="9">
        <v>0</v>
      </c>
    </row>
    <row r="3104" ht="12.75" hidden="1">
      <c r="B3104" s="9">
        <v>0</v>
      </c>
    </row>
    <row r="3105" ht="12.75" hidden="1">
      <c r="B3105" s="9">
        <v>0</v>
      </c>
    </row>
    <row r="3106" ht="12.75" hidden="1">
      <c r="B3106" s="9">
        <v>0</v>
      </c>
    </row>
    <row r="3107" ht="12.75" hidden="1">
      <c r="B3107" s="9">
        <v>0</v>
      </c>
    </row>
    <row r="3108" ht="12.75" hidden="1">
      <c r="B3108" s="9">
        <v>0</v>
      </c>
    </row>
    <row r="3109" ht="12.75" hidden="1"/>
    <row r="3110" ht="13.5" hidden="1" thickBot="1">
      <c r="B3110" s="13"/>
    </row>
    <row r="3111" ht="13.5" hidden="1" thickBot="1">
      <c r="B3111" s="14"/>
    </row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2015-01-06T15:48:06Z</dcterms:modified>
  <cp:category/>
  <cp:version/>
  <cp:contentType/>
  <cp:contentStatus/>
</cp:coreProperties>
</file>